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440" windowHeight="90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Foglio1!$A$26:$I$66</definedName>
  </definedNames>
  <calcPr calcId="145621"/>
  <fileRecoveryPr repairLoad="1"/>
</workbook>
</file>

<file path=xl/calcChain.xml><?xml version="1.0" encoding="utf-8"?>
<calcChain xmlns="http://schemas.openxmlformats.org/spreadsheetml/2006/main">
  <c r="L65" i="1" l="1"/>
  <c r="L62" i="1" l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28" i="1"/>
  <c r="L29" i="1"/>
  <c r="L30" i="1"/>
  <c r="L31" i="1"/>
  <c r="L32" i="1"/>
  <c r="L64" i="1"/>
  <c r="L66" i="1"/>
  <c r="L27" i="1"/>
  <c r="J70" i="1" l="1"/>
  <c r="I66" i="1" l="1"/>
  <c r="I65" i="1"/>
  <c r="H33" i="1" l="1"/>
  <c r="I33" i="1" l="1"/>
  <c r="C10" i="3"/>
  <c r="C2" i="3"/>
  <c r="C3" i="3"/>
  <c r="C4" i="3"/>
  <c r="C5" i="3"/>
  <c r="C6" i="3"/>
  <c r="C9" i="3"/>
  <c r="C1" i="3"/>
  <c r="I64" i="1"/>
  <c r="I32" i="1"/>
  <c r="I31" i="1"/>
  <c r="I30" i="1"/>
  <c r="I29" i="1"/>
  <c r="C7" i="3" l="1"/>
  <c r="C16" i="3" s="1"/>
  <c r="I28" i="1"/>
  <c r="I27" i="1"/>
</calcChain>
</file>

<file path=xl/sharedStrings.xml><?xml version="1.0" encoding="utf-8"?>
<sst xmlns="http://schemas.openxmlformats.org/spreadsheetml/2006/main" count="105" uniqueCount="83">
  <si>
    <t>Quantità
(Q)</t>
  </si>
  <si>
    <t>Prezzo Unitario Fornitura IVA esclusa a base d'asta (P)</t>
  </si>
  <si>
    <t>Totale a base d'asta
(P x Q) Iva esclusa</t>
  </si>
  <si>
    <t>Personal Computer</t>
  </si>
  <si>
    <t>Apple</t>
  </si>
  <si>
    <t>Software</t>
  </si>
  <si>
    <t>Tipologia prodotto</t>
  </si>
  <si>
    <t>Marca</t>
  </si>
  <si>
    <t>Modello</t>
  </si>
  <si>
    <t xml:space="preserve">Descrizione </t>
  </si>
  <si>
    <t>Rif.</t>
  </si>
  <si>
    <t>iMacBook Pro 15"</t>
  </si>
  <si>
    <t>Servizi di assistenza (12 mesi)</t>
  </si>
  <si>
    <t>Cavo da USB-C a Lightning (1 m) - Bianco</t>
  </si>
  <si>
    <t>Adattatore Belkin da USB-C a Gigabit Ethernet</t>
  </si>
  <si>
    <t>Accessori</t>
  </si>
  <si>
    <t xml:space="preserve">Adattatore da USB-C a USB </t>
  </si>
  <si>
    <t>Adattatore multiporta da USB-C ad AV digitale</t>
  </si>
  <si>
    <t>AppleCare Protection Plan per Macbook Pro</t>
  </si>
  <si>
    <t>Microsoft</t>
  </si>
  <si>
    <t>Office Home &amp; Business 2016 per Mac</t>
  </si>
  <si>
    <t xml:space="preserve">Frequency range516...558 MHz </t>
  </si>
  <si>
    <t xml:space="preserve"> 626...668 MHz </t>
  </si>
  <si>
    <t xml:space="preserve"> 734...776 MHz </t>
  </si>
  <si>
    <t xml:space="preserve"> 823...865 MHz </t>
  </si>
  <si>
    <t xml:space="preserve"> 566...608 MHz </t>
  </si>
  <si>
    <t xml:space="preserve"> 780...822 MHz / Germany </t>
  </si>
  <si>
    <t xml:space="preserve"> 823...865 MHz / Germany </t>
  </si>
  <si>
    <t xml:space="preserve"> 516...558 MHz </t>
  </si>
  <si>
    <t xml:space="preserve"> 780...822 MHz </t>
  </si>
  <si>
    <t xml:space="preserve"> 606...648 MHz </t>
  </si>
  <si>
    <t xml:space="preserve">Frequency response (Microphone) 80 - 18000 Hz </t>
  </si>
  <si>
    <t xml:space="preserve">Compander HDX </t>
  </si>
  <si>
    <t xml:space="preserve">Audio-XLR connector 3,5mm jack </t>
  </si>
  <si>
    <t xml:space="preserve">Presets12 </t>
  </si>
  <si>
    <t xml:space="preserve">Microphone dynamic, cardioid </t>
  </si>
  <si>
    <t xml:space="preserve">Sound pressure level (SPL) 154 dB (SPL) max. </t>
  </si>
  <si>
    <t xml:space="preserve">THD, total harmonic distortion&lt; 0,9% </t>
  </si>
  <si>
    <t xml:space="preserve">AF sensitivity 2,1mV/Pa </t>
  </si>
  <si>
    <t xml:space="preserve">Signal-to-noise ratio&gt; 110 dB (A) </t>
  </si>
  <si>
    <t>Microfono con ricevitore mobile</t>
  </si>
  <si>
    <t xml:space="preserve">RF output power30 mW </t>
  </si>
  <si>
    <t xml:space="preserve">Transmission/receiving frequencies 1680 </t>
  </si>
  <si>
    <t xml:space="preserve">Switching bandwidth42 Mhz </t>
  </si>
  <si>
    <t xml:space="preserve">Peak deviation+/- 48 kHz </t>
  </si>
  <si>
    <t xml:space="preserve">In compliance with ETS 300422, ETS 300445, CE, FCC </t>
  </si>
  <si>
    <t xml:space="preserve">Operating time Transmitter: typ. 8 h </t>
  </si>
  <si>
    <t>Audio output level (unbalanced) +10dBu max</t>
  </si>
  <si>
    <r>
      <rPr>
        <b/>
        <sz val="9"/>
        <color theme="1"/>
        <rFont val="Verdana"/>
        <family val="2"/>
      </rPr>
      <t>Hardware:</t>
    </r>
    <r>
      <rPr>
        <sz val="9"/>
        <color theme="1"/>
        <rFont val="Verdana"/>
        <family val="2"/>
      </rPr>
      <t xml:space="preserve">
o Touch Bar e Touch ID
o Processore Intel Core i7 quad core di settima generazione a 3,1 GHz (Turbo Boost fino a 4,1GHz)
o 16GB di memoria LPDDR3 a 2133MHz
o Unità SSD da 2TB
o Radeon Pro 560 con 4GB di memoria
o Quattro porte Thunderbolt 3
o Tastiera retroilluminata - Italiano
o Kit di accessori
o Trackpad Force Touch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color theme="1"/>
        <rFont val="Verdana"/>
        <family val="2"/>
      </rPr>
      <t>Software inclusi nella configurazione del pc:</t>
    </r>
    <r>
      <rPr>
        <sz val="9"/>
        <color theme="1"/>
        <rFont val="Verdana"/>
        <family val="2"/>
      </rPr>
      <t xml:space="preserve">
o MacOS
o Foto, iMovie, GarageBand
o Pages, Numbers, Keynote
</t>
    </r>
  </si>
  <si>
    <t>Adobe</t>
  </si>
  <si>
    <t>Creative Cloud</t>
  </si>
  <si>
    <t>Quark-Xpress</t>
  </si>
  <si>
    <t>Allegato 2 alle Condizioni Particolari di Fornitura</t>
  </si>
  <si>
    <t>SCHEMA DI OFFERTA ECONOMICA</t>
  </si>
  <si>
    <t>Via Ciro il Grande, 21 – 00144 Roma</t>
  </si>
  <si>
    <t>tel. +390659054280 - fax +390659054240</t>
  </si>
  <si>
    <t>C.F. 80078750587 - P.IVA 02121151001</t>
  </si>
  <si>
    <r>
      <t>Il sottoscritto</t>
    </r>
    <r>
      <rPr>
        <sz val="9"/>
        <rFont val="Verdana"/>
        <family val="2"/>
      </rPr>
      <t xml:space="preserve">: 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</si>
  <si>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</si>
  <si>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t>Residente a                                                                                Provincia di</t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</si>
  <si>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</si>
  <si>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</si>
  <si>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 xml:space="preserve">dell’Operatore/Impresa: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</si>
  <si>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</si>
  <si>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 xml:space="preserve">Codice fiscale: </t>
  </si>
  <si>
    <t>Partita I.V.A.:</t>
  </si>
  <si>
    <t>Telefono:                                                                 Fax:</t>
  </si>
  <si>
    <t xml:space="preserve">Indirizzo di posta elettronica: </t>
  </si>
  <si>
    <t>Richiesta di Offerta mediante Mercato Elettronico della Pubblica Amministrazione (MEPA) per la fornitura “prodotti hardware e  software con relativi servizi di assistenza e manutenzione per la Direzione Centrale Relazioni Esterne”,</t>
  </si>
  <si>
    <r>
      <t>Nella dedotta qualità, presenta la seguente offerta economica ed accetta esplicitamente ed incondizionatamente tutte le obbligazioni e condizioni contenute nelle Condizioni Generali di Contratto, del Capitolato Tecnico, delle Condizioni Particolari di Fornitura, dichiarando di essere disposto ad assumere l’affidamento della fornitura di</t>
    </r>
    <r>
      <rPr>
        <b/>
        <sz val="9"/>
        <rFont val="Verdana"/>
        <family val="2"/>
      </rPr>
      <t xml:space="preserve"> </t>
    </r>
    <r>
      <rPr>
        <b/>
        <sz val="9"/>
        <rFont val="Tahoma"/>
        <family val="2"/>
      </rPr>
      <t>“prodotti hardware e  software con relativi servizi di assistenza e manutenzione per la Direzione Centrale Relazioni Esterne”.</t>
    </r>
  </si>
  <si>
    <t>Area da compilare a cura dell'Offerente</t>
  </si>
  <si>
    <t>Prezzi unitari per prodotto a base d'asta IVA esclusa 
(P)</t>
  </si>
  <si>
    <t>Prezzo complessivo a base d'asta per prodotto
(P x Q)</t>
  </si>
  <si>
    <t>Prezzi unitari per prodotto offerti  IVA esclusa in cifre
(P)</t>
  </si>
  <si>
    <t>Prezzi unitari per prodotto offerti IVA esclusa in lettere (P)</t>
  </si>
  <si>
    <t>Prezzo complessivo offerto per prodotto in cifre
(P x Q)</t>
  </si>
  <si>
    <t>Prezzo complessivo offerto per prodotto in lettere
(P x Q)</t>
  </si>
  <si>
    <t>Durata in anni</t>
  </si>
  <si>
    <t xml:space="preserve"> Valore complessivo dell'offerta IVA esclusa in cifre </t>
  </si>
  <si>
    <t xml:space="preserve"> Valore complessivo dell'offerta IVA esclusa  in lettere</t>
  </si>
  <si>
    <t>Codice prodotto</t>
  </si>
  <si>
    <t>65270773BC01A12</t>
  </si>
  <si>
    <t>C.I.G.:74596390D8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</si>
</sst>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name val="Tahoma"/>
      <family val="2"/>
    </font>
    <font>
      <b/>
      <sz val="11"/>
      <color theme="1"/>
      <name val="Verdana"/>
      <family val="2"/>
    </font>
    <font>
      <b/>
      <sz val="9"/>
      <color indexed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0" xfId="0" applyFill="1"/>
    <xf numFmtId="0" fontId="5" fillId="0" borderId="0" xfId="0" applyFont="1" applyBorder="1" applyProtection="1"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5" fillId="0" borderId="6" xfId="0" applyFont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7" fillId="0" borderId="5" xfId="0" applyFont="1" applyBorder="1"/>
    <xf numFmtId="0" fontId="7" fillId="0" borderId="5" xfId="0" applyFont="1" applyBorder="1" applyAlignment="1">
      <alignment vertical="center" wrapText="1"/>
    </xf>
    <xf numFmtId="43" fontId="0" fillId="3" borderId="0" xfId="1" applyFont="1" applyFill="1"/>
    <xf numFmtId="43" fontId="0" fillId="3" borderId="0" xfId="0" applyNumberFormat="1" applyFill="1"/>
    <xf numFmtId="43" fontId="0" fillId="3" borderId="4" xfId="0" applyNumberFormat="1" applyFill="1" applyBorder="1"/>
    <xf numFmtId="43" fontId="0" fillId="3" borderId="4" xfId="1" applyFont="1" applyFill="1" applyBorder="1"/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43" fontId="4" fillId="0" borderId="18" xfId="1" applyFont="1" applyBorder="1" applyAlignment="1" applyProtection="1">
      <alignment horizontal="center" vertical="center" wrapText="1"/>
    </xf>
    <xf numFmtId="43" fontId="4" fillId="0" borderId="12" xfId="1" applyFont="1" applyBorder="1" applyAlignment="1" applyProtection="1">
      <alignment horizontal="center" vertical="center" wrapText="1"/>
    </xf>
    <xf numFmtId="43" fontId="4" fillId="0" borderId="9" xfId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5" xfId="0" applyFont="1" applyBorder="1" applyProtection="1">
      <protection locked="0"/>
    </xf>
    <xf numFmtId="0" fontId="4" fillId="0" borderId="12" xfId="0" applyFont="1" applyBorder="1" applyAlignment="1" applyProtection="1">
      <alignment vertical="center" wrapText="1"/>
    </xf>
    <xf numFmtId="0" fontId="8" fillId="3" borderId="11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43" fontId="4" fillId="0" borderId="2" xfId="1" applyFont="1" applyBorder="1" applyAlignment="1" applyProtection="1">
      <alignment horizontal="center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3" borderId="0" xfId="0" applyFill="1" applyBorder="1"/>
    <xf numFmtId="0" fontId="0" fillId="0" borderId="26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9" fillId="3" borderId="27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Protection="1">
      <protection locked="0"/>
    </xf>
    <xf numFmtId="0" fontId="9" fillId="3" borderId="27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</xf>
    <xf numFmtId="0" fontId="9" fillId="6" borderId="0" xfId="0" applyFont="1" applyFill="1" applyBorder="1" applyProtection="1"/>
    <xf numFmtId="0" fontId="11" fillId="0" borderId="0" xfId="0" applyFont="1" applyProtection="1">
      <protection locked="0"/>
    </xf>
    <xf numFmtId="0" fontId="2" fillId="2" borderId="34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43" fontId="9" fillId="6" borderId="0" xfId="1" applyFont="1" applyFill="1" applyBorder="1" applyAlignment="1" applyProtection="1">
      <alignment vertical="center"/>
      <protection locked="0"/>
    </xf>
    <xf numFmtId="43" fontId="9" fillId="6" borderId="0" xfId="1" applyFont="1" applyFill="1" applyBorder="1" applyProtection="1">
      <protection locked="0"/>
    </xf>
    <xf numFmtId="43" fontId="2" fillId="2" borderId="8" xfId="1" applyFont="1" applyFill="1" applyBorder="1" applyAlignment="1" applyProtection="1">
      <alignment horizontal="center" vertical="center" wrapText="1"/>
    </xf>
    <xf numFmtId="43" fontId="5" fillId="0" borderId="5" xfId="1" applyFont="1" applyBorder="1" applyAlignment="1" applyProtection="1">
      <alignment horizontal="center" vertical="center"/>
      <protection locked="0"/>
    </xf>
    <xf numFmtId="43" fontId="0" fillId="3" borderId="0" xfId="1" applyFont="1" applyFill="1" applyBorder="1"/>
    <xf numFmtId="43" fontId="0" fillId="3" borderId="0" xfId="0" applyNumberFormat="1" applyFill="1" applyBorder="1"/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3" fontId="4" fillId="0" borderId="23" xfId="1" applyFont="1" applyBorder="1" applyAlignment="1" applyProtection="1">
      <alignment horizontal="center" vertical="center" wrapText="1"/>
    </xf>
    <xf numFmtId="43" fontId="5" fillId="0" borderId="23" xfId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3" fontId="2" fillId="2" borderId="10" xfId="1" applyFont="1" applyFill="1" applyBorder="1" applyAlignment="1" applyProtection="1">
      <alignment horizontal="center" vertical="center" wrapText="1"/>
    </xf>
    <xf numFmtId="0" fontId="15" fillId="8" borderId="10" xfId="0" applyFont="1" applyFill="1" applyBorder="1" applyAlignment="1" applyProtection="1">
      <alignment horizontal="center" vertical="center" wrapText="1"/>
      <protection locked="0"/>
    </xf>
    <xf numFmtId="43" fontId="11" fillId="6" borderId="10" xfId="2" applyNumberFormat="1" applyFont="1" applyFill="1" applyBorder="1" applyAlignment="1" applyProtection="1">
      <alignment horizontal="center" vertical="center"/>
    </xf>
    <xf numFmtId="44" fontId="11" fillId="7" borderId="10" xfId="2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horizontal="center" vertical="center" wrapText="1"/>
    </xf>
    <xf numFmtId="43" fontId="3" fillId="2" borderId="10" xfId="1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3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3" fontId="5" fillId="3" borderId="0" xfId="0" applyNumberFormat="1" applyFont="1" applyFill="1" applyBorder="1" applyAlignment="1" applyProtection="1">
      <alignment horizontal="center" vertical="center"/>
      <protection locked="0"/>
    </xf>
    <xf numFmtId="43" fontId="5" fillId="0" borderId="5" xfId="0" applyNumberFormat="1" applyFont="1" applyBorder="1" applyAlignment="1" applyProtection="1">
      <alignment horizontal="center" vertical="center"/>
    </xf>
    <xf numFmtId="43" fontId="5" fillId="0" borderId="23" xfId="0" applyNumberFormat="1" applyFont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1" fillId="5" borderId="30" xfId="0" applyFont="1" applyFill="1" applyBorder="1" applyAlignment="1" applyProtection="1">
      <alignment horizontal="left" vertical="center" wrapText="1"/>
      <protection locked="0"/>
    </xf>
    <xf numFmtId="43" fontId="4" fillId="0" borderId="7" xfId="1" applyFont="1" applyBorder="1" applyAlignment="1" applyProtection="1">
      <alignment horizontal="center" vertical="center" wrapText="1"/>
    </xf>
    <xf numFmtId="43" fontId="4" fillId="0" borderId="11" xfId="1" applyFont="1" applyBorder="1" applyAlignment="1" applyProtection="1">
      <alignment horizontal="center" vertical="center" wrapText="1"/>
    </xf>
    <xf numFmtId="43" fontId="4" fillId="0" borderId="22" xfId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horizontal="center"/>
    </xf>
    <xf numFmtId="0" fontId="11" fillId="5" borderId="29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30" xfId="0" applyFont="1" applyFill="1" applyBorder="1" applyAlignment="1" applyProtection="1">
      <alignment horizontal="center"/>
    </xf>
    <xf numFmtId="0" fontId="11" fillId="5" borderId="24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1" fillId="5" borderId="18" xfId="0" applyFont="1" applyFill="1" applyBorder="1" applyAlignment="1" applyProtection="1">
      <alignment horizontal="center"/>
    </xf>
    <xf numFmtId="0" fontId="11" fillId="5" borderId="28" xfId="0" applyFont="1" applyFill="1" applyBorder="1" applyAlignment="1" applyProtection="1">
      <alignment horizontal="left" vertical="center"/>
      <protection locked="0"/>
    </xf>
    <xf numFmtId="0" fontId="11" fillId="5" borderId="29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10" fillId="5" borderId="28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30" xfId="0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43" fontId="5" fillId="0" borderId="12" xfId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5" fillId="0" borderId="7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3"/>
  <sheetViews>
    <sheetView tabSelected="1" topLeftCell="G16" zoomScale="80" zoomScaleNormal="80" workbookViewId="0">
      <selection activeCell="J27" sqref="J27"/>
    </sheetView>
  </sheetViews>
  <sheetFormatPr defaultColWidth="24.85546875" defaultRowHeight="15" x14ac:dyDescent="0.25"/>
  <cols>
    <col min="1" max="1" width="10.5703125" style="3" customWidth="1"/>
    <col min="2" max="2" width="28.85546875" bestFit="1" customWidth="1"/>
    <col min="3" max="3" width="14.85546875" style="4" customWidth="1"/>
    <col min="4" max="4" width="52.85546875" customWidth="1"/>
    <col min="5" max="5" width="20.28515625" customWidth="1"/>
    <col min="6" max="6" width="52.140625" customWidth="1"/>
    <col min="7" max="7" width="12.85546875" customWidth="1"/>
    <col min="8" max="8" width="17.85546875" bestFit="1" customWidth="1"/>
    <col min="9" max="9" width="20" bestFit="1" customWidth="1"/>
    <col min="10" max="10" width="24.85546875" style="68"/>
    <col min="11" max="11" width="54.5703125" style="44" customWidth="1"/>
    <col min="12" max="12" width="24.85546875" style="44"/>
    <col min="13" max="13" width="56.42578125" style="44" customWidth="1"/>
    <col min="14" max="29" width="24.85546875" style="44"/>
  </cols>
  <sheetData>
    <row r="1" spans="1:30" s="52" customFormat="1" ht="11.25" x14ac:dyDescent="0.15">
      <c r="A1" s="49"/>
      <c r="B1" s="50"/>
      <c r="C1" s="50"/>
      <c r="D1" s="118" t="s">
        <v>52</v>
      </c>
      <c r="E1" s="119"/>
      <c r="F1" s="119"/>
      <c r="G1" s="119"/>
      <c r="H1" s="120"/>
      <c r="I1" s="51"/>
      <c r="J1" s="64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52" customFormat="1" ht="11.25" x14ac:dyDescent="0.15">
      <c r="A2" s="49"/>
      <c r="B2" s="50"/>
      <c r="C2" s="50"/>
      <c r="D2" s="121"/>
      <c r="E2" s="122"/>
      <c r="F2" s="122"/>
      <c r="G2" s="122"/>
      <c r="H2" s="123"/>
      <c r="I2" s="51"/>
      <c r="J2" s="64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52" customFormat="1" ht="11.25" x14ac:dyDescent="0.15">
      <c r="A3" s="49"/>
      <c r="B3" s="50"/>
      <c r="C3" s="50"/>
      <c r="D3" s="124" t="s">
        <v>53</v>
      </c>
      <c r="E3" s="125"/>
      <c r="F3" s="125"/>
      <c r="G3" s="125"/>
      <c r="H3" s="126"/>
      <c r="I3" s="51"/>
      <c r="J3" s="6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s="52" customFormat="1" ht="11.25" x14ac:dyDescent="0.15">
      <c r="A4" s="49"/>
      <c r="B4" s="50"/>
      <c r="C4" s="50"/>
      <c r="D4" s="121"/>
      <c r="E4" s="122"/>
      <c r="F4" s="122"/>
      <c r="G4" s="122"/>
      <c r="H4" s="123"/>
      <c r="I4" s="51"/>
      <c r="J4" s="64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s="52" customFormat="1" ht="67.5" customHeight="1" x14ac:dyDescent="0.15">
      <c r="A5" s="53"/>
      <c r="B5" s="54"/>
      <c r="C5" s="54"/>
      <c r="D5" s="127" t="s">
        <v>68</v>
      </c>
      <c r="E5" s="128"/>
      <c r="F5" s="128"/>
      <c r="G5" s="128"/>
      <c r="H5" s="129"/>
      <c r="I5" s="55"/>
      <c r="J5" s="64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s="52" customFormat="1" ht="43.5" customHeight="1" x14ac:dyDescent="0.15">
      <c r="A6" s="49"/>
      <c r="B6" s="50"/>
      <c r="C6" s="50"/>
      <c r="D6" s="103" t="s">
        <v>82</v>
      </c>
      <c r="E6" s="104"/>
      <c r="F6" s="104"/>
      <c r="G6" s="104"/>
      <c r="H6" s="105"/>
      <c r="I6" s="51"/>
      <c r="J6" s="6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s="52" customFormat="1" ht="11.25" x14ac:dyDescent="0.15">
      <c r="A7" s="49"/>
      <c r="B7" s="50"/>
      <c r="C7" s="50"/>
      <c r="D7" s="56"/>
      <c r="E7" s="56"/>
      <c r="F7" s="57"/>
      <c r="G7" s="57"/>
      <c r="H7" s="57"/>
      <c r="I7" s="51"/>
      <c r="J7" s="64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s="52" customFormat="1" ht="19.5" customHeight="1" x14ac:dyDescent="0.15">
      <c r="A8" s="49"/>
      <c r="B8" s="50"/>
      <c r="C8" s="50"/>
      <c r="D8" s="106" t="s">
        <v>54</v>
      </c>
      <c r="E8" s="107"/>
      <c r="F8" s="107"/>
      <c r="G8" s="107"/>
      <c r="H8" s="108"/>
      <c r="I8" s="51"/>
      <c r="J8" s="64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s="52" customFormat="1" ht="22.5" customHeight="1" x14ac:dyDescent="0.15">
      <c r="A9" s="49"/>
      <c r="B9" s="50"/>
      <c r="C9" s="50"/>
      <c r="D9" s="109" t="s">
        <v>55</v>
      </c>
      <c r="E9" s="110"/>
      <c r="F9" s="110"/>
      <c r="G9" s="110"/>
      <c r="H9" s="111"/>
      <c r="I9" s="51"/>
      <c r="J9" s="64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s="52" customFormat="1" ht="30" customHeight="1" x14ac:dyDescent="0.15">
      <c r="A10" s="49"/>
      <c r="B10" s="50"/>
      <c r="C10" s="50"/>
      <c r="D10" s="112" t="s">
        <v>56</v>
      </c>
      <c r="E10" s="113"/>
      <c r="F10" s="113"/>
      <c r="G10" s="113"/>
      <c r="H10" s="114"/>
      <c r="I10" s="51"/>
      <c r="J10" s="64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s="52" customFormat="1" ht="21" customHeight="1" x14ac:dyDescent="0.15">
      <c r="A11" s="49"/>
      <c r="B11" s="50"/>
      <c r="C11" s="50"/>
      <c r="D11" s="58"/>
      <c r="E11" s="58"/>
      <c r="I11" s="51"/>
      <c r="J11" s="64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s="52" customFormat="1" ht="19.5" customHeight="1" x14ac:dyDescent="0.15">
      <c r="A12" s="49"/>
      <c r="B12" s="50"/>
      <c r="C12" s="50"/>
      <c r="D12" s="115" t="s">
        <v>57</v>
      </c>
      <c r="E12" s="116"/>
      <c r="F12" s="116"/>
      <c r="G12" s="116"/>
      <c r="H12" s="117"/>
      <c r="I12" s="51"/>
      <c r="J12" s="64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s="52" customFormat="1" ht="19.5" customHeight="1" x14ac:dyDescent="0.15">
      <c r="A13" s="49"/>
      <c r="B13" s="50"/>
      <c r="C13" s="50"/>
      <c r="D13" s="95" t="s">
        <v>58</v>
      </c>
      <c r="E13" s="96"/>
      <c r="F13" s="96"/>
      <c r="G13" s="96"/>
      <c r="H13" s="97"/>
      <c r="I13" s="51"/>
      <c r="J13" s="64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s="52" customFormat="1" ht="19.5" customHeight="1" x14ac:dyDescent="0.15">
      <c r="A14" s="49"/>
      <c r="B14" s="50"/>
      <c r="C14" s="50"/>
      <c r="D14" s="95" t="s">
        <v>59</v>
      </c>
      <c r="E14" s="96"/>
      <c r="F14" s="96"/>
      <c r="G14" s="96"/>
      <c r="H14" s="97"/>
      <c r="I14" s="51"/>
      <c r="J14" s="64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s="52" customFormat="1" ht="19.5" customHeight="1" x14ac:dyDescent="0.15">
      <c r="A15" s="49"/>
      <c r="B15" s="50"/>
      <c r="C15" s="50"/>
      <c r="D15" s="95" t="s">
        <v>60</v>
      </c>
      <c r="E15" s="96"/>
      <c r="F15" s="96"/>
      <c r="G15" s="96"/>
      <c r="H15" s="97"/>
      <c r="I15" s="51"/>
      <c r="J15" s="64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s="52" customFormat="1" ht="19.5" customHeight="1" x14ac:dyDescent="0.15">
      <c r="A16" s="49"/>
      <c r="B16" s="50"/>
      <c r="C16" s="50"/>
      <c r="D16" s="95" t="s">
        <v>61</v>
      </c>
      <c r="E16" s="96"/>
      <c r="F16" s="96"/>
      <c r="G16" s="96"/>
      <c r="H16" s="97"/>
      <c r="I16" s="51"/>
      <c r="J16" s="6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s="52" customFormat="1" ht="19.5" customHeight="1" x14ac:dyDescent="0.15">
      <c r="A17" s="49"/>
      <c r="B17" s="50"/>
      <c r="C17" s="50"/>
      <c r="D17" s="95" t="s">
        <v>62</v>
      </c>
      <c r="E17" s="96"/>
      <c r="F17" s="96"/>
      <c r="G17" s="96"/>
      <c r="H17" s="97"/>
      <c r="I17" s="51"/>
      <c r="J17" s="64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s="52" customFormat="1" ht="19.5" customHeight="1" x14ac:dyDescent="0.15">
      <c r="A18" s="49"/>
      <c r="B18" s="50"/>
      <c r="C18" s="50"/>
      <c r="D18" s="95" t="s">
        <v>63</v>
      </c>
      <c r="E18" s="96"/>
      <c r="F18" s="96"/>
      <c r="G18" s="96"/>
      <c r="H18" s="97"/>
      <c r="I18" s="51"/>
      <c r="J18" s="64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0" s="52" customFormat="1" ht="19.5" customHeight="1" x14ac:dyDescent="0.15">
      <c r="A19" s="49"/>
      <c r="B19" s="50"/>
      <c r="C19" s="50"/>
      <c r="D19" s="95" t="s">
        <v>64</v>
      </c>
      <c r="E19" s="96"/>
      <c r="F19" s="96"/>
      <c r="G19" s="96"/>
      <c r="H19" s="97"/>
      <c r="I19" s="51"/>
      <c r="J19" s="64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s="52" customFormat="1" ht="19.5" customHeight="1" x14ac:dyDescent="0.15">
      <c r="A20" s="49"/>
      <c r="B20" s="50"/>
      <c r="C20" s="50"/>
      <c r="D20" s="95" t="s">
        <v>65</v>
      </c>
      <c r="E20" s="96"/>
      <c r="F20" s="96"/>
      <c r="G20" s="96"/>
      <c r="H20" s="97"/>
      <c r="I20" s="51"/>
      <c r="J20" s="64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s="52" customFormat="1" ht="19.5" customHeight="1" x14ac:dyDescent="0.15">
      <c r="A21" s="49"/>
      <c r="B21" s="50"/>
      <c r="C21" s="50"/>
      <c r="D21" s="95" t="s">
        <v>66</v>
      </c>
      <c r="E21" s="96"/>
      <c r="F21" s="96"/>
      <c r="G21" s="96"/>
      <c r="H21" s="97"/>
      <c r="I21" s="51"/>
      <c r="J21" s="6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s="52" customFormat="1" ht="19.5" customHeight="1" x14ac:dyDescent="0.15">
      <c r="A22" s="49"/>
      <c r="B22" s="50"/>
      <c r="C22" s="50"/>
      <c r="D22" s="95" t="s">
        <v>67</v>
      </c>
      <c r="E22" s="96"/>
      <c r="F22" s="96"/>
      <c r="G22" s="96"/>
      <c r="H22" s="97"/>
      <c r="I22" s="51"/>
      <c r="J22" s="64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s="52" customFormat="1" ht="76.5" customHeight="1" x14ac:dyDescent="0.15">
      <c r="A23" s="49"/>
      <c r="B23" s="50"/>
      <c r="C23" s="50"/>
      <c r="D23" s="130" t="s">
        <v>69</v>
      </c>
      <c r="E23" s="131"/>
      <c r="F23" s="131"/>
      <c r="G23" s="131"/>
      <c r="H23" s="132"/>
      <c r="I23" s="51"/>
      <c r="J23" s="6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52" customFormat="1" ht="12" thickBot="1" x14ac:dyDescent="0.2">
      <c r="A24" s="50"/>
      <c r="B24" s="50"/>
      <c r="C24" s="50"/>
      <c r="D24" s="60"/>
      <c r="E24" s="60"/>
      <c r="F24" s="60"/>
      <c r="G24" s="60"/>
      <c r="H24" s="60"/>
      <c r="I24" s="51"/>
      <c r="J24" s="6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52" customFormat="1" ht="36.75" customHeight="1" thickBot="1" x14ac:dyDescent="0.2">
      <c r="A25" s="50"/>
      <c r="B25" s="50"/>
      <c r="C25" s="50"/>
      <c r="D25" s="61"/>
      <c r="E25" s="61"/>
      <c r="F25" s="61"/>
      <c r="G25" s="61"/>
      <c r="H25" s="61"/>
      <c r="I25" s="51"/>
      <c r="J25" s="141" t="s">
        <v>70</v>
      </c>
      <c r="K25" s="142"/>
      <c r="L25" s="142"/>
      <c r="M25" s="143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30" ht="95.25" customHeight="1" thickBot="1" x14ac:dyDescent="0.3">
      <c r="A26" s="8" t="s">
        <v>10</v>
      </c>
      <c r="B26" s="5" t="s">
        <v>6</v>
      </c>
      <c r="C26" s="5" t="s">
        <v>7</v>
      </c>
      <c r="D26" s="5" t="s">
        <v>8</v>
      </c>
      <c r="E26" s="22"/>
      <c r="F26" s="22" t="s">
        <v>9</v>
      </c>
      <c r="G26" s="22" t="s">
        <v>0</v>
      </c>
      <c r="H26" s="82" t="s">
        <v>1</v>
      </c>
      <c r="I26" s="22" t="s">
        <v>2</v>
      </c>
      <c r="J26" s="66" t="s">
        <v>73</v>
      </c>
      <c r="K26" s="62" t="s">
        <v>74</v>
      </c>
      <c r="L26" s="62" t="s">
        <v>75</v>
      </c>
      <c r="M26" s="59" t="s">
        <v>76</v>
      </c>
    </row>
    <row r="27" spans="1:30" s="2" customFormat="1" ht="213.75" customHeight="1" x14ac:dyDescent="0.2">
      <c r="A27" s="25">
        <v>1</v>
      </c>
      <c r="B27" s="7" t="s">
        <v>3</v>
      </c>
      <c r="C27" s="6" t="s">
        <v>4</v>
      </c>
      <c r="D27" s="23" t="s">
        <v>11</v>
      </c>
      <c r="E27" s="83"/>
      <c r="F27" s="80" t="s">
        <v>48</v>
      </c>
      <c r="G27" s="81">
        <v>2</v>
      </c>
      <c r="H27" s="28">
        <v>4150</v>
      </c>
      <c r="I27" s="28">
        <f t="shared" ref="I27:I33" si="0">H27*G27</f>
        <v>8300</v>
      </c>
      <c r="J27" s="67"/>
      <c r="K27" s="63"/>
      <c r="L27" s="93">
        <f t="shared" ref="L27:L62" si="1">J27*G27</f>
        <v>0</v>
      </c>
      <c r="M27" s="6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30" s="2" customFormat="1" ht="18.75" customHeight="1" x14ac:dyDescent="0.2">
      <c r="A28" s="26">
        <v>2</v>
      </c>
      <c r="B28" s="10" t="s">
        <v>12</v>
      </c>
      <c r="C28" s="9" t="s">
        <v>4</v>
      </c>
      <c r="D28" s="24"/>
      <c r="E28" s="24"/>
      <c r="F28" s="14" t="s">
        <v>18</v>
      </c>
      <c r="G28" s="13">
        <v>2</v>
      </c>
      <c r="H28" s="30">
        <v>290</v>
      </c>
      <c r="I28" s="29">
        <f t="shared" si="0"/>
        <v>580</v>
      </c>
      <c r="J28" s="67"/>
      <c r="K28" s="63"/>
      <c r="L28" s="93">
        <f t="shared" si="1"/>
        <v>0</v>
      </c>
      <c r="M28" s="6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30" s="11" customFormat="1" ht="18.75" customHeight="1" x14ac:dyDescent="0.2">
      <c r="A29" s="27">
        <v>3</v>
      </c>
      <c r="B29" s="32" t="s">
        <v>15</v>
      </c>
      <c r="C29" s="9" t="s">
        <v>4</v>
      </c>
      <c r="D29" s="33"/>
      <c r="E29" s="33"/>
      <c r="F29" s="15" t="s">
        <v>13</v>
      </c>
      <c r="G29" s="13">
        <v>2</v>
      </c>
      <c r="H29" s="29">
        <v>24</v>
      </c>
      <c r="I29" s="30">
        <f t="shared" si="0"/>
        <v>48</v>
      </c>
      <c r="J29" s="67"/>
      <c r="K29" s="63"/>
      <c r="L29" s="93">
        <f t="shared" si="1"/>
        <v>0</v>
      </c>
      <c r="M29" s="6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30" s="11" customFormat="1" ht="18.75" customHeight="1" x14ac:dyDescent="0.2">
      <c r="A30" s="27">
        <v>4</v>
      </c>
      <c r="B30" s="32" t="s">
        <v>15</v>
      </c>
      <c r="C30" s="9" t="s">
        <v>4</v>
      </c>
      <c r="D30" s="24"/>
      <c r="E30" s="24"/>
      <c r="F30" s="14" t="s">
        <v>14</v>
      </c>
      <c r="G30" s="13">
        <v>2</v>
      </c>
      <c r="H30" s="30">
        <v>33</v>
      </c>
      <c r="I30" s="30">
        <f t="shared" si="0"/>
        <v>66</v>
      </c>
      <c r="J30" s="67"/>
      <c r="K30" s="63"/>
      <c r="L30" s="93">
        <f t="shared" si="1"/>
        <v>0</v>
      </c>
      <c r="M30" s="6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30" s="11" customFormat="1" ht="18.75" customHeight="1" x14ac:dyDescent="0.2">
      <c r="A31" s="27">
        <v>5</v>
      </c>
      <c r="B31" s="32" t="s">
        <v>15</v>
      </c>
      <c r="C31" s="9" t="s">
        <v>4</v>
      </c>
      <c r="D31" s="24"/>
      <c r="E31" s="24"/>
      <c r="F31" s="14" t="s">
        <v>16</v>
      </c>
      <c r="G31" s="13">
        <v>2</v>
      </c>
      <c r="H31" s="30">
        <v>21</v>
      </c>
      <c r="I31" s="30">
        <f t="shared" si="0"/>
        <v>42</v>
      </c>
      <c r="J31" s="67"/>
      <c r="K31" s="63"/>
      <c r="L31" s="93">
        <f t="shared" si="1"/>
        <v>0</v>
      </c>
      <c r="M31" s="6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30" s="11" customFormat="1" ht="18.75" customHeight="1" x14ac:dyDescent="0.2">
      <c r="A32" s="27">
        <v>6</v>
      </c>
      <c r="B32" s="32" t="s">
        <v>15</v>
      </c>
      <c r="C32" s="9" t="s">
        <v>4</v>
      </c>
      <c r="D32" s="24"/>
      <c r="E32" s="24"/>
      <c r="F32" s="14" t="s">
        <v>17</v>
      </c>
      <c r="G32" s="13">
        <v>2</v>
      </c>
      <c r="H32" s="30">
        <v>65</v>
      </c>
      <c r="I32" s="30">
        <f t="shared" si="0"/>
        <v>130</v>
      </c>
      <c r="J32" s="67"/>
      <c r="K32" s="63"/>
      <c r="L32" s="93">
        <f t="shared" si="1"/>
        <v>0</v>
      </c>
      <c r="M32" s="6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1" customFormat="1" ht="18.75" customHeight="1" x14ac:dyDescent="0.2">
      <c r="A33" s="133">
        <v>7</v>
      </c>
      <c r="B33" s="136" t="s">
        <v>40</v>
      </c>
      <c r="C33" s="101"/>
      <c r="D33" s="101"/>
      <c r="E33" s="101"/>
      <c r="F33" s="20" t="s">
        <v>21</v>
      </c>
      <c r="G33" s="139">
        <v>1</v>
      </c>
      <c r="H33" s="98">
        <f>480</f>
        <v>480</v>
      </c>
      <c r="I33" s="98">
        <f t="shared" si="0"/>
        <v>480</v>
      </c>
      <c r="J33" s="144"/>
      <c r="K33" s="147"/>
      <c r="L33" s="150">
        <f t="shared" si="1"/>
        <v>0</v>
      </c>
      <c r="M33" s="14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1" customFormat="1" ht="18.75" customHeight="1" x14ac:dyDescent="0.2">
      <c r="A34" s="134"/>
      <c r="B34" s="137"/>
      <c r="C34" s="102"/>
      <c r="D34" s="102"/>
      <c r="E34" s="102"/>
      <c r="F34" s="21" t="s">
        <v>22</v>
      </c>
      <c r="G34" s="140"/>
      <c r="H34" s="99"/>
      <c r="I34" s="99"/>
      <c r="J34" s="145"/>
      <c r="K34" s="148"/>
      <c r="L34" s="151">
        <f t="shared" si="1"/>
        <v>0</v>
      </c>
      <c r="M34" s="14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1" customFormat="1" ht="18.75" customHeight="1" x14ac:dyDescent="0.2">
      <c r="A35" s="134"/>
      <c r="B35" s="137"/>
      <c r="C35" s="102"/>
      <c r="D35" s="102"/>
      <c r="E35" s="102"/>
      <c r="F35" s="21" t="s">
        <v>23</v>
      </c>
      <c r="G35" s="140"/>
      <c r="H35" s="99"/>
      <c r="I35" s="99"/>
      <c r="J35" s="145"/>
      <c r="K35" s="148"/>
      <c r="L35" s="151">
        <f t="shared" si="1"/>
        <v>0</v>
      </c>
      <c r="M35" s="14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1" customFormat="1" ht="18.75" customHeight="1" x14ac:dyDescent="0.2">
      <c r="A36" s="134"/>
      <c r="B36" s="137"/>
      <c r="C36" s="102"/>
      <c r="D36" s="102"/>
      <c r="E36" s="102"/>
      <c r="F36" s="21" t="s">
        <v>24</v>
      </c>
      <c r="G36" s="140"/>
      <c r="H36" s="99"/>
      <c r="I36" s="99"/>
      <c r="J36" s="145"/>
      <c r="K36" s="148"/>
      <c r="L36" s="151">
        <f t="shared" si="1"/>
        <v>0</v>
      </c>
      <c r="M36" s="14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1" customFormat="1" ht="18.75" customHeight="1" x14ac:dyDescent="0.2">
      <c r="A37" s="134"/>
      <c r="B37" s="137"/>
      <c r="C37" s="102"/>
      <c r="D37" s="102"/>
      <c r="E37" s="102"/>
      <c r="F37" s="21" t="s">
        <v>25</v>
      </c>
      <c r="G37" s="140"/>
      <c r="H37" s="99"/>
      <c r="I37" s="99"/>
      <c r="J37" s="145"/>
      <c r="K37" s="148"/>
      <c r="L37" s="151">
        <f t="shared" si="1"/>
        <v>0</v>
      </c>
      <c r="M37" s="14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1" customFormat="1" ht="18.75" customHeight="1" x14ac:dyDescent="0.2">
      <c r="A38" s="134"/>
      <c r="B38" s="137"/>
      <c r="C38" s="102"/>
      <c r="D38" s="102"/>
      <c r="E38" s="102"/>
      <c r="F38" s="21" t="s">
        <v>26</v>
      </c>
      <c r="G38" s="140"/>
      <c r="H38" s="99"/>
      <c r="I38" s="99"/>
      <c r="J38" s="145"/>
      <c r="K38" s="148"/>
      <c r="L38" s="151">
        <f t="shared" si="1"/>
        <v>0</v>
      </c>
      <c r="M38" s="14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1" customFormat="1" ht="18.75" customHeight="1" x14ac:dyDescent="0.2">
      <c r="A39" s="134"/>
      <c r="B39" s="137"/>
      <c r="C39" s="102"/>
      <c r="D39" s="102"/>
      <c r="E39" s="102"/>
      <c r="F39" s="21" t="s">
        <v>27</v>
      </c>
      <c r="G39" s="140"/>
      <c r="H39" s="99"/>
      <c r="I39" s="99"/>
      <c r="J39" s="145"/>
      <c r="K39" s="148"/>
      <c r="L39" s="151">
        <f t="shared" si="1"/>
        <v>0</v>
      </c>
      <c r="M39" s="14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1" customFormat="1" ht="18.75" customHeight="1" x14ac:dyDescent="0.2">
      <c r="A40" s="134"/>
      <c r="B40" s="137"/>
      <c r="C40" s="102"/>
      <c r="D40" s="102"/>
      <c r="E40" s="102"/>
      <c r="F40" s="21" t="s">
        <v>28</v>
      </c>
      <c r="G40" s="140"/>
      <c r="H40" s="99"/>
      <c r="I40" s="99"/>
      <c r="J40" s="145"/>
      <c r="K40" s="148"/>
      <c r="L40" s="151">
        <f t="shared" si="1"/>
        <v>0</v>
      </c>
      <c r="M40" s="14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1" customFormat="1" ht="18.75" customHeight="1" x14ac:dyDescent="0.2">
      <c r="A41" s="134"/>
      <c r="B41" s="137"/>
      <c r="C41" s="102"/>
      <c r="D41" s="102"/>
      <c r="E41" s="102"/>
      <c r="F41" s="21" t="s">
        <v>22</v>
      </c>
      <c r="G41" s="140"/>
      <c r="H41" s="99"/>
      <c r="I41" s="99"/>
      <c r="J41" s="145"/>
      <c r="K41" s="148"/>
      <c r="L41" s="151">
        <f t="shared" si="1"/>
        <v>0</v>
      </c>
      <c r="M41" s="14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1" customFormat="1" ht="18.75" customHeight="1" x14ac:dyDescent="0.2">
      <c r="A42" s="134"/>
      <c r="B42" s="137"/>
      <c r="C42" s="102"/>
      <c r="D42" s="102"/>
      <c r="E42" s="102"/>
      <c r="F42" s="21" t="s">
        <v>23</v>
      </c>
      <c r="G42" s="140"/>
      <c r="H42" s="99"/>
      <c r="I42" s="99"/>
      <c r="J42" s="145"/>
      <c r="K42" s="148"/>
      <c r="L42" s="151">
        <f t="shared" si="1"/>
        <v>0</v>
      </c>
      <c r="M42" s="14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1" customFormat="1" ht="18.75" customHeight="1" x14ac:dyDescent="0.2">
      <c r="A43" s="134"/>
      <c r="B43" s="137"/>
      <c r="C43" s="102"/>
      <c r="D43" s="102"/>
      <c r="E43" s="102"/>
      <c r="F43" s="21" t="s">
        <v>25</v>
      </c>
      <c r="G43" s="140"/>
      <c r="H43" s="99"/>
      <c r="I43" s="99"/>
      <c r="J43" s="145"/>
      <c r="K43" s="148"/>
      <c r="L43" s="151">
        <f t="shared" si="1"/>
        <v>0</v>
      </c>
      <c r="M43" s="14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1" customFormat="1" ht="18.75" customHeight="1" x14ac:dyDescent="0.2">
      <c r="A44" s="134"/>
      <c r="B44" s="137"/>
      <c r="C44" s="102"/>
      <c r="D44" s="102"/>
      <c r="E44" s="102"/>
      <c r="F44" s="21" t="s">
        <v>29</v>
      </c>
      <c r="G44" s="140"/>
      <c r="H44" s="99"/>
      <c r="I44" s="99"/>
      <c r="J44" s="145"/>
      <c r="K44" s="148"/>
      <c r="L44" s="151">
        <f t="shared" si="1"/>
        <v>0</v>
      </c>
      <c r="M44" s="14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11" customFormat="1" ht="18.75" customHeight="1" x14ac:dyDescent="0.2">
      <c r="A45" s="134"/>
      <c r="B45" s="137"/>
      <c r="C45" s="102"/>
      <c r="D45" s="102"/>
      <c r="E45" s="102"/>
      <c r="F45" s="21" t="s">
        <v>30</v>
      </c>
      <c r="G45" s="140"/>
      <c r="H45" s="99"/>
      <c r="I45" s="99"/>
      <c r="J45" s="145"/>
      <c r="K45" s="148"/>
      <c r="L45" s="151">
        <f t="shared" si="1"/>
        <v>0</v>
      </c>
      <c r="M45" s="148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11" customFormat="1" ht="18.75" customHeight="1" x14ac:dyDescent="0.2">
      <c r="A46" s="134"/>
      <c r="B46" s="137"/>
      <c r="C46" s="102"/>
      <c r="D46" s="102"/>
      <c r="E46" s="102"/>
      <c r="F46" s="21"/>
      <c r="G46" s="140"/>
      <c r="H46" s="99"/>
      <c r="I46" s="99"/>
      <c r="J46" s="145"/>
      <c r="K46" s="148"/>
      <c r="L46" s="151">
        <f t="shared" si="1"/>
        <v>0</v>
      </c>
      <c r="M46" s="148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1" customFormat="1" ht="18.75" customHeight="1" x14ac:dyDescent="0.2">
      <c r="A47" s="134"/>
      <c r="B47" s="137"/>
      <c r="C47" s="102"/>
      <c r="D47" s="102"/>
      <c r="E47" s="102"/>
      <c r="F47" s="21" t="s">
        <v>31</v>
      </c>
      <c r="G47" s="140"/>
      <c r="H47" s="99"/>
      <c r="I47" s="99"/>
      <c r="J47" s="145"/>
      <c r="K47" s="148"/>
      <c r="L47" s="151">
        <f t="shared" si="1"/>
        <v>0</v>
      </c>
      <c r="M47" s="14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1" customFormat="1" ht="18.75" customHeight="1" x14ac:dyDescent="0.2">
      <c r="A48" s="134"/>
      <c r="B48" s="137"/>
      <c r="C48" s="102"/>
      <c r="D48" s="102"/>
      <c r="E48" s="102"/>
      <c r="F48" s="21" t="s">
        <v>32</v>
      </c>
      <c r="G48" s="140"/>
      <c r="H48" s="99"/>
      <c r="I48" s="99"/>
      <c r="J48" s="145"/>
      <c r="K48" s="148"/>
      <c r="L48" s="151">
        <f t="shared" si="1"/>
        <v>0</v>
      </c>
      <c r="M48" s="14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1" customFormat="1" ht="18.75" customHeight="1" x14ac:dyDescent="0.2">
      <c r="A49" s="134"/>
      <c r="B49" s="137"/>
      <c r="C49" s="102"/>
      <c r="D49" s="102"/>
      <c r="E49" s="102"/>
      <c r="F49" s="21" t="s">
        <v>33</v>
      </c>
      <c r="G49" s="140"/>
      <c r="H49" s="99"/>
      <c r="I49" s="99"/>
      <c r="J49" s="145"/>
      <c r="K49" s="148"/>
      <c r="L49" s="151">
        <f t="shared" si="1"/>
        <v>0</v>
      </c>
      <c r="M49" s="148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1" customFormat="1" ht="18.75" customHeight="1" x14ac:dyDescent="0.2">
      <c r="A50" s="134"/>
      <c r="B50" s="137"/>
      <c r="C50" s="102"/>
      <c r="D50" s="102"/>
      <c r="E50" s="102"/>
      <c r="F50" s="21" t="s">
        <v>34</v>
      </c>
      <c r="G50" s="140"/>
      <c r="H50" s="99"/>
      <c r="I50" s="99"/>
      <c r="J50" s="145"/>
      <c r="K50" s="148"/>
      <c r="L50" s="151">
        <f t="shared" si="1"/>
        <v>0</v>
      </c>
      <c r="M50" s="14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1" customFormat="1" ht="18.75" customHeight="1" x14ac:dyDescent="0.2">
      <c r="A51" s="134"/>
      <c r="B51" s="137"/>
      <c r="C51" s="102"/>
      <c r="D51" s="102"/>
      <c r="E51" s="102"/>
      <c r="F51" s="21" t="s">
        <v>35</v>
      </c>
      <c r="G51" s="140"/>
      <c r="H51" s="99"/>
      <c r="I51" s="99"/>
      <c r="J51" s="145"/>
      <c r="K51" s="148"/>
      <c r="L51" s="151">
        <f t="shared" si="1"/>
        <v>0</v>
      </c>
      <c r="M51" s="14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11" customFormat="1" ht="18.75" customHeight="1" x14ac:dyDescent="0.2">
      <c r="A52" s="134"/>
      <c r="B52" s="137"/>
      <c r="C52" s="102"/>
      <c r="D52" s="102"/>
      <c r="E52" s="102"/>
      <c r="F52" s="21" t="s">
        <v>36</v>
      </c>
      <c r="G52" s="140"/>
      <c r="H52" s="99"/>
      <c r="I52" s="99"/>
      <c r="J52" s="145"/>
      <c r="K52" s="148"/>
      <c r="L52" s="151">
        <f t="shared" si="1"/>
        <v>0</v>
      </c>
      <c r="M52" s="148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1" customFormat="1" ht="18.75" customHeight="1" x14ac:dyDescent="0.2">
      <c r="A53" s="134"/>
      <c r="B53" s="137"/>
      <c r="C53" s="102"/>
      <c r="D53" s="102"/>
      <c r="E53" s="102"/>
      <c r="F53" s="21" t="s">
        <v>37</v>
      </c>
      <c r="G53" s="140"/>
      <c r="H53" s="99"/>
      <c r="I53" s="99"/>
      <c r="J53" s="145"/>
      <c r="K53" s="148"/>
      <c r="L53" s="151">
        <f t="shared" si="1"/>
        <v>0</v>
      </c>
      <c r="M53" s="148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1" customFormat="1" ht="18.75" customHeight="1" x14ac:dyDescent="0.2">
      <c r="A54" s="134"/>
      <c r="B54" s="137"/>
      <c r="C54" s="102"/>
      <c r="D54" s="102"/>
      <c r="E54" s="102"/>
      <c r="F54" s="21" t="s">
        <v>38</v>
      </c>
      <c r="G54" s="140"/>
      <c r="H54" s="99"/>
      <c r="I54" s="99"/>
      <c r="J54" s="145"/>
      <c r="K54" s="148"/>
      <c r="L54" s="151">
        <f t="shared" si="1"/>
        <v>0</v>
      </c>
      <c r="M54" s="148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1" customFormat="1" ht="18.75" customHeight="1" x14ac:dyDescent="0.2">
      <c r="A55" s="134"/>
      <c r="B55" s="137"/>
      <c r="C55" s="102"/>
      <c r="D55" s="102"/>
      <c r="E55" s="102"/>
      <c r="F55" s="21" t="s">
        <v>39</v>
      </c>
      <c r="G55" s="140"/>
      <c r="H55" s="99"/>
      <c r="I55" s="99"/>
      <c r="J55" s="145"/>
      <c r="K55" s="148"/>
      <c r="L55" s="151">
        <f t="shared" si="1"/>
        <v>0</v>
      </c>
      <c r="M55" s="148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2" customFormat="1" ht="18.75" customHeight="1" x14ac:dyDescent="0.2">
      <c r="A56" s="134"/>
      <c r="B56" s="137"/>
      <c r="C56" s="102"/>
      <c r="D56" s="102"/>
      <c r="E56" s="102"/>
      <c r="F56" s="34" t="s">
        <v>41</v>
      </c>
      <c r="G56" s="140"/>
      <c r="H56" s="99"/>
      <c r="I56" s="99"/>
      <c r="J56" s="145"/>
      <c r="K56" s="148"/>
      <c r="L56" s="151">
        <f t="shared" si="1"/>
        <v>0</v>
      </c>
      <c r="M56" s="148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2" customFormat="1" ht="18.75" customHeight="1" x14ac:dyDescent="0.2">
      <c r="A57" s="134"/>
      <c r="B57" s="137"/>
      <c r="C57" s="102"/>
      <c r="D57" s="102"/>
      <c r="E57" s="102"/>
      <c r="F57" s="34" t="s">
        <v>42</v>
      </c>
      <c r="G57" s="140"/>
      <c r="H57" s="99"/>
      <c r="I57" s="99"/>
      <c r="J57" s="145"/>
      <c r="K57" s="148"/>
      <c r="L57" s="151">
        <f t="shared" si="1"/>
        <v>0</v>
      </c>
      <c r="M57" s="148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2" customFormat="1" ht="18.75" customHeight="1" x14ac:dyDescent="0.2">
      <c r="A58" s="134"/>
      <c r="B58" s="137"/>
      <c r="C58" s="102"/>
      <c r="D58" s="102"/>
      <c r="E58" s="102"/>
      <c r="F58" s="34" t="s">
        <v>43</v>
      </c>
      <c r="G58" s="140"/>
      <c r="H58" s="99"/>
      <c r="I58" s="99"/>
      <c r="J58" s="145"/>
      <c r="K58" s="148"/>
      <c r="L58" s="151">
        <f t="shared" si="1"/>
        <v>0</v>
      </c>
      <c r="M58" s="148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2" customFormat="1" ht="18.75" customHeight="1" x14ac:dyDescent="0.2">
      <c r="A59" s="134"/>
      <c r="B59" s="137"/>
      <c r="C59" s="102"/>
      <c r="D59" s="102"/>
      <c r="E59" s="102"/>
      <c r="F59" s="34" t="s">
        <v>44</v>
      </c>
      <c r="G59" s="140"/>
      <c r="H59" s="99"/>
      <c r="I59" s="99"/>
      <c r="J59" s="145"/>
      <c r="K59" s="148"/>
      <c r="L59" s="151">
        <f t="shared" si="1"/>
        <v>0</v>
      </c>
      <c r="M59" s="14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2" customFormat="1" ht="18.75" customHeight="1" x14ac:dyDescent="0.2">
      <c r="A60" s="134"/>
      <c r="B60" s="137"/>
      <c r="C60" s="102"/>
      <c r="D60" s="102"/>
      <c r="E60" s="102"/>
      <c r="F60" s="34" t="s">
        <v>45</v>
      </c>
      <c r="G60" s="140"/>
      <c r="H60" s="99"/>
      <c r="I60" s="99"/>
      <c r="J60" s="145"/>
      <c r="K60" s="148"/>
      <c r="L60" s="151">
        <f t="shared" si="1"/>
        <v>0</v>
      </c>
      <c r="M60" s="148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2" customFormat="1" ht="18.75" customHeight="1" x14ac:dyDescent="0.2">
      <c r="A61" s="134"/>
      <c r="B61" s="137"/>
      <c r="C61" s="102"/>
      <c r="D61" s="102"/>
      <c r="E61" s="102"/>
      <c r="F61" s="34" t="s">
        <v>46</v>
      </c>
      <c r="G61" s="140"/>
      <c r="H61" s="99"/>
      <c r="I61" s="99"/>
      <c r="J61" s="145"/>
      <c r="K61" s="148"/>
      <c r="L61" s="151">
        <f t="shared" si="1"/>
        <v>0</v>
      </c>
      <c r="M61" s="148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2" customFormat="1" ht="18.75" customHeight="1" thickBot="1" x14ac:dyDescent="0.25">
      <c r="A62" s="135"/>
      <c r="B62" s="138"/>
      <c r="C62" s="102"/>
      <c r="D62" s="102"/>
      <c r="E62" s="102"/>
      <c r="F62" s="34" t="s">
        <v>47</v>
      </c>
      <c r="G62" s="140"/>
      <c r="H62" s="99"/>
      <c r="I62" s="100"/>
      <c r="J62" s="146"/>
      <c r="K62" s="149"/>
      <c r="L62" s="152">
        <f t="shared" si="1"/>
        <v>0</v>
      </c>
      <c r="M62" s="14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87.75" customHeight="1" thickBot="1" x14ac:dyDescent="0.3">
      <c r="A63" s="40" t="s">
        <v>10</v>
      </c>
      <c r="B63" s="22" t="s">
        <v>6</v>
      </c>
      <c r="C63" s="22" t="s">
        <v>7</v>
      </c>
      <c r="D63" s="22" t="s">
        <v>8</v>
      </c>
      <c r="E63" s="22" t="s">
        <v>80</v>
      </c>
      <c r="F63" s="22" t="s">
        <v>77</v>
      </c>
      <c r="G63" s="22" t="s">
        <v>0</v>
      </c>
      <c r="H63" s="84" t="s">
        <v>71</v>
      </c>
      <c r="I63" s="59" t="s">
        <v>72</v>
      </c>
      <c r="J63" s="76" t="s">
        <v>73</v>
      </c>
      <c r="K63" s="22" t="s">
        <v>74</v>
      </c>
      <c r="L63" s="22" t="s">
        <v>75</v>
      </c>
      <c r="M63" s="22" t="s">
        <v>76</v>
      </c>
    </row>
    <row r="64" spans="1:29" s="2" customFormat="1" ht="27.75" customHeight="1" x14ac:dyDescent="0.2">
      <c r="A64" s="46">
        <v>8</v>
      </c>
      <c r="B64" s="38" t="s">
        <v>5</v>
      </c>
      <c r="C64" s="38" t="s">
        <v>19</v>
      </c>
      <c r="D64" s="70" t="s">
        <v>20</v>
      </c>
      <c r="E64" s="48"/>
      <c r="F64" s="48"/>
      <c r="G64" s="31">
        <v>2</v>
      </c>
      <c r="H64" s="41">
        <v>230</v>
      </c>
      <c r="I64" s="41">
        <f>H64*G64</f>
        <v>460</v>
      </c>
      <c r="J64" s="74"/>
      <c r="K64" s="75"/>
      <c r="L64" s="94">
        <f>J64*G64</f>
        <v>0</v>
      </c>
      <c r="M64" s="75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34.5" customHeight="1" x14ac:dyDescent="0.25">
      <c r="A65" s="45">
        <v>9</v>
      </c>
      <c r="B65" s="38" t="s">
        <v>5</v>
      </c>
      <c r="C65" s="38" t="s">
        <v>49</v>
      </c>
      <c r="D65" s="71" t="s">
        <v>50</v>
      </c>
      <c r="E65" s="71" t="s">
        <v>81</v>
      </c>
      <c r="F65" s="72">
        <v>3</v>
      </c>
      <c r="G65" s="39">
        <v>2</v>
      </c>
      <c r="H65" s="73">
        <v>840</v>
      </c>
      <c r="I65" s="42">
        <f>840*3*2</f>
        <v>5040</v>
      </c>
      <c r="J65" s="74"/>
      <c r="K65" s="63"/>
      <c r="L65" s="93">
        <f>J65*G65*F65</f>
        <v>0</v>
      </c>
      <c r="M65" s="63"/>
    </row>
    <row r="66" spans="1:29" ht="32.25" customHeight="1" x14ac:dyDescent="0.25">
      <c r="A66" s="35">
        <v>10</v>
      </c>
      <c r="B66" s="15" t="s">
        <v>5</v>
      </c>
      <c r="C66" s="15" t="s">
        <v>51</v>
      </c>
      <c r="D66" s="36"/>
      <c r="E66" s="47"/>
      <c r="F66" s="47"/>
      <c r="G66" s="36">
        <v>2</v>
      </c>
      <c r="H66" s="37">
        <v>900</v>
      </c>
      <c r="I66" s="43">
        <f>H66*2</f>
        <v>1800</v>
      </c>
      <c r="J66" s="74"/>
      <c r="K66" s="63"/>
      <c r="L66" s="93">
        <f>J66*G66</f>
        <v>0</v>
      </c>
      <c r="M66" s="63"/>
    </row>
    <row r="67" spans="1:29" ht="32.25" customHeight="1" x14ac:dyDescent="0.25">
      <c r="A67" s="85"/>
      <c r="B67" s="86"/>
      <c r="C67" s="86"/>
      <c r="D67" s="87"/>
      <c r="E67" s="87"/>
      <c r="F67" s="87"/>
      <c r="G67" s="87"/>
      <c r="H67" s="88"/>
      <c r="I67" s="89"/>
      <c r="J67" s="90"/>
      <c r="K67" s="91"/>
      <c r="L67" s="92"/>
      <c r="M67" s="91"/>
    </row>
    <row r="68" spans="1:29" s="1" customFormat="1" ht="15.75" thickBot="1" x14ac:dyDescent="0.3">
      <c r="A68" s="3"/>
      <c r="C68" s="3"/>
      <c r="J68" s="68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1" customFormat="1" ht="41.25" customHeight="1" thickBot="1" x14ac:dyDescent="0.3">
      <c r="A69" s="3"/>
      <c r="C69" s="3"/>
      <c r="J69" s="77" t="s">
        <v>78</v>
      </c>
      <c r="K69" s="77" t="s">
        <v>79</v>
      </c>
      <c r="L69" s="69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s="1" customFormat="1" ht="65.25" customHeight="1" thickBot="1" x14ac:dyDescent="0.3">
      <c r="A70" s="3"/>
      <c r="C70" s="3"/>
      <c r="J70" s="78">
        <f>L27+L28+L29+L30+L31+L32+L33+L64+L65+L66</f>
        <v>0</v>
      </c>
      <c r="K70" s="79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1" customFormat="1" x14ac:dyDescent="0.25">
      <c r="A71" s="3"/>
      <c r="C71" s="3"/>
      <c r="J71" s="68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s="1" customFormat="1" x14ac:dyDescent="0.25">
      <c r="A72" s="3"/>
      <c r="C72" s="3"/>
      <c r="J72" s="68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1" customFormat="1" x14ac:dyDescent="0.25">
      <c r="A73" s="3"/>
      <c r="C73" s="3"/>
      <c r="J73" s="68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s="1" customFormat="1" x14ac:dyDescent="0.25">
      <c r="A74" s="3"/>
      <c r="C74" s="3"/>
      <c r="J74" s="68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s="1" customFormat="1" x14ac:dyDescent="0.25">
      <c r="A75" s="3"/>
      <c r="C75" s="3"/>
      <c r="J75" s="68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s="1" customFormat="1" x14ac:dyDescent="0.25">
      <c r="A76" s="3"/>
      <c r="C76" s="3"/>
      <c r="J76" s="68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1" customFormat="1" x14ac:dyDescent="0.25">
      <c r="A77" s="3"/>
      <c r="C77" s="3"/>
      <c r="J77" s="68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s="1" customFormat="1" x14ac:dyDescent="0.25">
      <c r="A78" s="3"/>
      <c r="C78" s="3"/>
      <c r="J78" s="68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s="1" customFormat="1" x14ac:dyDescent="0.25">
      <c r="A79" s="3"/>
      <c r="C79" s="3"/>
      <c r="J79" s="68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s="1" customFormat="1" x14ac:dyDescent="0.25">
      <c r="A80" s="3"/>
      <c r="C80" s="3"/>
      <c r="J80" s="68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s="1" customFormat="1" x14ac:dyDescent="0.25">
      <c r="A81" s="3"/>
      <c r="C81" s="3"/>
      <c r="J81" s="68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s="1" customFormat="1" x14ac:dyDescent="0.25">
      <c r="A82" s="3"/>
      <c r="C82" s="3"/>
      <c r="J82" s="68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s="1" customFormat="1" x14ac:dyDescent="0.25">
      <c r="A83" s="3"/>
      <c r="C83" s="3"/>
      <c r="J83" s="68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29" s="1" customFormat="1" x14ac:dyDescent="0.25">
      <c r="A84" s="3"/>
      <c r="C84" s="3"/>
      <c r="J84" s="68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s="1" customFormat="1" x14ac:dyDescent="0.25">
      <c r="A85" s="3"/>
      <c r="C85" s="3"/>
      <c r="J85" s="68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s="1" customFormat="1" x14ac:dyDescent="0.25">
      <c r="A86" s="3"/>
      <c r="C86" s="3"/>
      <c r="J86" s="68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s="1" customFormat="1" x14ac:dyDescent="0.25">
      <c r="A87" s="3"/>
      <c r="C87" s="3"/>
      <c r="J87" s="68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 s="1" customFormat="1" x14ac:dyDescent="0.25">
      <c r="A88" s="3"/>
      <c r="C88" s="3"/>
      <c r="J88" s="68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 s="1" customFormat="1" x14ac:dyDescent="0.25">
      <c r="A89" s="3"/>
      <c r="C89" s="3"/>
      <c r="J89" s="68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x14ac:dyDescent="0.25">
      <c r="F90" s="1"/>
    </row>
    <row r="91" spans="1:29" x14ac:dyDescent="0.25">
      <c r="F91" s="1"/>
    </row>
    <row r="92" spans="1:29" x14ac:dyDescent="0.25">
      <c r="F92" s="1"/>
    </row>
    <row r="93" spans="1:29" x14ac:dyDescent="0.25">
      <c r="F93" s="1"/>
    </row>
  </sheetData>
  <mergeCells count="34">
    <mergeCell ref="J25:M25"/>
    <mergeCell ref="J33:J62"/>
    <mergeCell ref="K33:K62"/>
    <mergeCell ref="L33:L62"/>
    <mergeCell ref="M33:M62"/>
    <mergeCell ref="D22:H22"/>
    <mergeCell ref="D23:H23"/>
    <mergeCell ref="A33:A62"/>
    <mergeCell ref="B33:B62"/>
    <mergeCell ref="D33:D62"/>
    <mergeCell ref="C33:C62"/>
    <mergeCell ref="G33:G62"/>
    <mergeCell ref="H33:H62"/>
    <mergeCell ref="D1:H1"/>
    <mergeCell ref="D2:H2"/>
    <mergeCell ref="D3:H3"/>
    <mergeCell ref="D4:H4"/>
    <mergeCell ref="D5:H5"/>
    <mergeCell ref="D13:H13"/>
    <mergeCell ref="D14:H14"/>
    <mergeCell ref="I33:I62"/>
    <mergeCell ref="E33:E62"/>
    <mergeCell ref="D6:H6"/>
    <mergeCell ref="D8:H8"/>
    <mergeCell ref="D9:H9"/>
    <mergeCell ref="D10:H10"/>
    <mergeCell ref="D12:H12"/>
    <mergeCell ref="D15:H15"/>
    <mergeCell ref="D16:H16"/>
    <mergeCell ref="D17:H17"/>
    <mergeCell ref="D18:H18"/>
    <mergeCell ref="D19:H19"/>
    <mergeCell ref="D20:H20"/>
    <mergeCell ref="D21:H21"/>
  </mergeCells>
  <printOptions horizontalCentered="1" verticalCentered="1"/>
  <pageMargins left="0.17" right="0.18" top="0.59055118110236227" bottom="0.35433070866141736" header="0.31496062992125984" footer="0.23622047244094491"/>
  <pageSetup paperSize="8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9.5703125" style="16" bestFit="1" customWidth="1"/>
    <col min="3" max="3" width="10.5703125" style="1" bestFit="1" customWidth="1"/>
    <col min="4" max="4" width="9.140625" style="1"/>
  </cols>
  <sheetData>
    <row r="1" spans="1:3" x14ac:dyDescent="0.25">
      <c r="A1">
        <v>2</v>
      </c>
      <c r="B1" s="16">
        <v>29</v>
      </c>
      <c r="C1" s="17">
        <f t="shared" ref="C1:C6" si="0">B1*A1</f>
        <v>58</v>
      </c>
    </row>
    <row r="2" spans="1:3" x14ac:dyDescent="0.25">
      <c r="A2">
        <v>2</v>
      </c>
      <c r="B2" s="16">
        <v>39.950000000000003</v>
      </c>
      <c r="C2" s="17">
        <f t="shared" si="0"/>
        <v>79.900000000000006</v>
      </c>
    </row>
    <row r="3" spans="1:3" x14ac:dyDescent="0.25">
      <c r="A3">
        <v>2</v>
      </c>
      <c r="B3" s="16">
        <v>25</v>
      </c>
      <c r="C3" s="17">
        <f t="shared" si="0"/>
        <v>50</v>
      </c>
    </row>
    <row r="4" spans="1:3" x14ac:dyDescent="0.25">
      <c r="A4">
        <v>2</v>
      </c>
      <c r="B4" s="16">
        <v>79</v>
      </c>
      <c r="C4" s="17">
        <f t="shared" si="0"/>
        <v>158</v>
      </c>
    </row>
    <row r="5" spans="1:3" x14ac:dyDescent="0.25">
      <c r="A5">
        <v>2</v>
      </c>
      <c r="B5" s="16">
        <v>349</v>
      </c>
      <c r="C5" s="17">
        <f t="shared" si="0"/>
        <v>698</v>
      </c>
    </row>
    <row r="6" spans="1:3" x14ac:dyDescent="0.25">
      <c r="A6">
        <v>2</v>
      </c>
      <c r="B6" s="16">
        <v>279.95</v>
      </c>
      <c r="C6" s="18">
        <f t="shared" si="0"/>
        <v>559.9</v>
      </c>
    </row>
    <row r="7" spans="1:3" x14ac:dyDescent="0.25">
      <c r="C7" s="17">
        <f>SUM(C1:C6)</f>
        <v>1603.8000000000002</v>
      </c>
    </row>
    <row r="8" spans="1:3" x14ac:dyDescent="0.25">
      <c r="C8" s="17"/>
    </row>
    <row r="9" spans="1:3" x14ac:dyDescent="0.25">
      <c r="A9">
        <v>2</v>
      </c>
      <c r="B9" s="16">
        <v>5059</v>
      </c>
      <c r="C9" s="18">
        <f>B9*A9</f>
        <v>10118</v>
      </c>
    </row>
    <row r="10" spans="1:3" x14ac:dyDescent="0.25">
      <c r="C10" s="17">
        <f>SUM(C7:C9)</f>
        <v>11721.8</v>
      </c>
    </row>
    <row r="11" spans="1:3" x14ac:dyDescent="0.25">
      <c r="C11" s="17"/>
    </row>
    <row r="12" spans="1:3" x14ac:dyDescent="0.25">
      <c r="C12" s="17"/>
    </row>
    <row r="13" spans="1:3" x14ac:dyDescent="0.25">
      <c r="C13" s="17"/>
    </row>
    <row r="14" spans="1:3" x14ac:dyDescent="0.25">
      <c r="A14">
        <v>1</v>
      </c>
      <c r="B14" s="16">
        <v>480</v>
      </c>
      <c r="C14" s="19">
        <v>480</v>
      </c>
    </row>
    <row r="16" spans="1:3" x14ac:dyDescent="0.25">
      <c r="C16" s="17">
        <f>C7+C9+C14</f>
        <v>12201.8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Daniela</dc:creator>
  <cp:lastModifiedBy>Utente Windows</cp:lastModifiedBy>
  <cp:lastPrinted>2018-04-17T08:42:41Z</cp:lastPrinted>
  <dcterms:created xsi:type="dcterms:W3CDTF">2015-12-17T13:29:06Z</dcterms:created>
  <dcterms:modified xsi:type="dcterms:W3CDTF">2018-05-18T07:37:35Z</dcterms:modified>
</cp:coreProperties>
</file>