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novembre2022\"/>
    </mc:Choice>
  </mc:AlternateContent>
  <xr:revisionPtr revIDLastSave="0" documentId="13_ncr:1_{BEA636FF-0AF6-4AE0-BA6B-E5EA7773452E}" xr6:coauthVersionLast="47" xr6:coauthVersionMax="47" xr10:uidLastSave="{00000000-0000-0000-0000-000000000000}"/>
  <bookViews>
    <workbookView xWindow="-110" yWindow="-110" windowWidth="19420" windowHeight="10560" firstSheet="12" xr2:uid="{00000000-000D-0000-FFFF-FFFF00000000}"/>
  </bookViews>
  <sheets>
    <sheet name="COPERTINA" sheetId="62" r:id="rId1"/>
    <sheet name="INDICE" sheetId="68" r:id="rId2"/>
    <sheet name="SEZIONE I" sheetId="73" r:id="rId3"/>
    <sheet name="Tavola 1" sheetId="63" r:id="rId4"/>
    <sheet name="Tavola 2" sheetId="65" r:id="rId5"/>
    <sheet name="Tavola 3" sheetId="66" r:id="rId6"/>
    <sheet name="Tavola 4" sheetId="64" r:id="rId7"/>
    <sheet name="Tavola 5" sheetId="58" r:id="rId8"/>
    <sheet name="Tavola 6" sheetId="4" r:id="rId9"/>
    <sheet name="Tavola 7" sheetId="52" r:id="rId10"/>
    <sheet name="Tavola 8" sheetId="53" r:id="rId11"/>
    <sheet name="Tavola 9" sheetId="54" r:id="rId12"/>
    <sheet name="Tavola10" sheetId="60" r:id="rId13"/>
    <sheet name="Tavola 11" sheetId="69" r:id="rId14"/>
    <sheet name="SEZIONE II" sheetId="80" r:id="rId15"/>
    <sheet name="Tavola 2.1" sheetId="85" r:id="rId16"/>
    <sheet name="Tavola 2.2" sheetId="86" r:id="rId17"/>
    <sheet name="Tavola 2.3" sheetId="87" r:id="rId18"/>
    <sheet name="Nota metodologica" sheetId="84" r:id="rId19"/>
  </sheets>
  <externalReferences>
    <externalReference r:id="rId20"/>
  </externalReferences>
  <definedNames>
    <definedName name="_Hlk107209231" localSheetId="15">'Tavola 2.1'!$A$1</definedName>
    <definedName name="_Hlk107209231" localSheetId="5">'Tavola 3'!$A$1</definedName>
    <definedName name="A" localSheetId="13">#REF!</definedName>
    <definedName name="A" localSheetId="4">#REF!</definedName>
    <definedName name="A" localSheetId="15">#REF!</definedName>
    <definedName name="A" localSheetId="5">#REF!</definedName>
    <definedName name="A" localSheetId="6">#REF!</definedName>
    <definedName name="A" localSheetId="8">#REF!</definedName>
    <definedName name="A" localSheetId="9">#REF!</definedName>
    <definedName name="A" localSheetId="10">#REF!</definedName>
    <definedName name="A" localSheetId="11">#REF!</definedName>
    <definedName name="A" localSheetId="12">#REF!</definedName>
    <definedName name="A">#REF!</definedName>
    <definedName name="aa" localSheetId="13">#REF!</definedName>
    <definedName name="aa" localSheetId="4">#REF!</definedName>
    <definedName name="aa" localSheetId="15">#REF!</definedName>
    <definedName name="aa" localSheetId="5">#REF!</definedName>
    <definedName name="aa" localSheetId="6">#REF!</definedName>
    <definedName name="aa" localSheetId="8">#REF!</definedName>
    <definedName name="aa" localSheetId="9">#REF!</definedName>
    <definedName name="aa" localSheetId="10">#REF!</definedName>
    <definedName name="aa" localSheetId="11">#REF!</definedName>
    <definedName name="aa" localSheetId="12">#REF!</definedName>
    <definedName name="aa">#REF!</definedName>
    <definedName name="ACCOLTE_REG" localSheetId="13">#REF!</definedName>
    <definedName name="ACCOLTE_REG" localSheetId="15">#REF!</definedName>
    <definedName name="ACCOLTE_REG" localSheetId="6">#REF!</definedName>
    <definedName name="ACCOLTE_REG" localSheetId="8">#REF!</definedName>
    <definedName name="ACCOLTE_REG" localSheetId="9">#REF!</definedName>
    <definedName name="ACCOLTE_REG" localSheetId="10">#REF!</definedName>
    <definedName name="ACCOLTE_REG" localSheetId="12">#REF!</definedName>
    <definedName name="ACCOLTE_REG">#REF!</definedName>
    <definedName name="_xlnm.Print_Area" localSheetId="0">COPERTINA!$A$1:$L$34</definedName>
    <definedName name="_xlnm.Print_Area" localSheetId="1">INDICE!$B$1:$K$33</definedName>
    <definedName name="_xlnm.Print_Area" localSheetId="13">'Tavola 11'!$A$1:$G$26</definedName>
    <definedName name="_xlnm.Print_Area" localSheetId="4">'Tavola 2'!$A$1:$E$33</definedName>
    <definedName name="_xlnm.Print_Area" localSheetId="15">'Tavola 2.1'!$A$1:$F$15</definedName>
    <definedName name="_xlnm.Print_Area" localSheetId="16">'Tavola 2.2'!$A$1:$Q$31</definedName>
    <definedName name="_xlnm.Print_Area" localSheetId="17">'Tavola 2.3'!$A$1:$F$28</definedName>
    <definedName name="_xlnm.Print_Area" localSheetId="5">'Tavola 3'!$A$1:$F$15</definedName>
    <definedName name="_xlnm.Print_Area" localSheetId="6">'Tavola 4'!$A$1:$Q$16</definedName>
    <definedName name="_xlnm.Print_Area" localSheetId="7">'Tavola 5'!$A$1:$J$17</definedName>
    <definedName name="_xlnm.Print_Area" localSheetId="8">'Tavola 6'!$A$1:$Q$30</definedName>
    <definedName name="_xlnm.Print_Area" localSheetId="9">'Tavola 7'!$A$1:$Q$18</definedName>
    <definedName name="_xlnm.Print_Area" localSheetId="10">'Tavola 8'!$A$1:$Q$18</definedName>
    <definedName name="_xlnm.Print_Area" localSheetId="11">'Tavola 9'!$A$1:$S$69</definedName>
    <definedName name="_xlnm.Print_Area" localSheetId="12">Tavola10!$A$1:$P$35</definedName>
    <definedName name="Ateneo_area" localSheetId="13">#REF!</definedName>
    <definedName name="Ateneo_area" localSheetId="4">#REF!</definedName>
    <definedName name="Ateneo_area" localSheetId="15">#REF!</definedName>
    <definedName name="Ateneo_area" localSheetId="5">#REF!</definedName>
    <definedName name="Ateneo_area" localSheetId="6">#REF!</definedName>
    <definedName name="Ateneo_area" localSheetId="8">#REF!</definedName>
    <definedName name="Ateneo_area" localSheetId="9">#REF!</definedName>
    <definedName name="Ateneo_area" localSheetId="10">#REF!</definedName>
    <definedName name="Ateneo_area" localSheetId="11">#REF!</definedName>
    <definedName name="Ateneo_area" localSheetId="12">#REF!</definedName>
    <definedName name="Ateneo_area">#REF!</definedName>
    <definedName name="b" localSheetId="13">'[1]Stato civile'!#REF!</definedName>
    <definedName name="b" localSheetId="4">'[1]Stato civile'!#REF!</definedName>
    <definedName name="b" localSheetId="15">'[1]Stato civile'!#REF!</definedName>
    <definedName name="b" localSheetId="5">'[1]Stato civile'!#REF!</definedName>
    <definedName name="b" localSheetId="6">'[1]Stato civile'!#REF!</definedName>
    <definedName name="b" localSheetId="8">'[1]Stato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'[1]Stato civile'!#REF!</definedName>
    <definedName name="CLASETA_FPS" localSheetId="13">#REF!</definedName>
    <definedName name="CLASETA_FPS" localSheetId="4">#REF!</definedName>
    <definedName name="CLASETA_FPS" localSheetId="15">#REF!</definedName>
    <definedName name="CLASETA_FPS" localSheetId="5">#REF!</definedName>
    <definedName name="CLASETA_FPS" localSheetId="6">#REF!</definedName>
    <definedName name="CLASETA_FPS" localSheetId="8">#REF!</definedName>
    <definedName name="CLASETA_FPS" localSheetId="9">#REF!</definedName>
    <definedName name="CLASETA_FPS" localSheetId="10">#REF!</definedName>
    <definedName name="CLASETA_FPS" localSheetId="11">#REF!</definedName>
    <definedName name="CLASETA_FPS" localSheetId="12">#REF!</definedName>
    <definedName name="CLASETA_FPS">#REF!</definedName>
    <definedName name="CORSI_DI_LAUREA__N._COMPLESSIVO_DI_ANNUALITA__SUPERATE_FINO_ALL_ANNO_ACCADEMICO_1995_96" localSheetId="13">#REF!</definedName>
    <definedName name="CORSI_DI_LAUREA__N._COMPLESSIVO_DI_ANNUALITA__SUPERATE_FINO_ALL_ANNO_ACCADEMICO_1995_96" localSheetId="4">#REF!</definedName>
    <definedName name="CORSI_DI_LAUREA__N._COMPLESSIVO_DI_ANNUALITA__SUPERATE_FINO_ALL_ANNO_ACCADEMICO_1995_96" localSheetId="15">#REF!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8">#REF!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#REF!</definedName>
    <definedName name="D_ACCOLTE" localSheetId="13">#REF!</definedName>
    <definedName name="D_ACCOLTE" localSheetId="15">#REF!</definedName>
    <definedName name="D_ACCOLTE" localSheetId="6">#REF!</definedName>
    <definedName name="D_ACCOLTE" localSheetId="8">#REF!</definedName>
    <definedName name="D_ACCOLTE" localSheetId="9">#REF!</definedName>
    <definedName name="D_ACCOLTE" localSheetId="10">#REF!</definedName>
    <definedName name="D_ACCOLTE" localSheetId="12">#REF!</definedName>
    <definedName name="D_ACCOLTE">#REF!</definedName>
    <definedName name="D_PERVENUTE" localSheetId="13">#REF!</definedName>
    <definedName name="D_PERVENUTE" localSheetId="15">#REF!</definedName>
    <definedName name="D_PERVENUTE" localSheetId="6">#REF!</definedName>
    <definedName name="D_PERVENUTE" localSheetId="8">#REF!</definedName>
    <definedName name="D_PERVENUTE" localSheetId="9">#REF!</definedName>
    <definedName name="D_PERVENUTE" localSheetId="10">#REF!</definedName>
    <definedName name="D_PERVENUTE" localSheetId="12">#REF!</definedName>
    <definedName name="D_PERVENUTE">#REF!</definedName>
    <definedName name="d_PERVENUTE_" localSheetId="13">#REF!</definedName>
    <definedName name="d_PERVENUTE_" localSheetId="15">#REF!</definedName>
    <definedName name="d_PERVENUTE_" localSheetId="6">#REF!</definedName>
    <definedName name="d_PERVENUTE_" localSheetId="8">#REF!</definedName>
    <definedName name="d_PERVENUTE_" localSheetId="9">#REF!</definedName>
    <definedName name="d_PERVENUTE_" localSheetId="10">#REF!</definedName>
    <definedName name="d_PERVENUTE_" localSheetId="12">#REF!</definedName>
    <definedName name="d_PERVENUTE_">#REF!</definedName>
    <definedName name="DOMANDE" localSheetId="13">#REF!</definedName>
    <definedName name="DOMANDE" localSheetId="4">#REF!</definedName>
    <definedName name="DOMANDE" localSheetId="15">#REF!</definedName>
    <definedName name="DOMANDE" localSheetId="6">#REF!</definedName>
    <definedName name="DOMANDE" localSheetId="8">#REF!</definedName>
    <definedName name="DOMANDE" localSheetId="9">#REF!</definedName>
    <definedName name="DOMANDE" localSheetId="10">#REF!</definedName>
    <definedName name="DOMANDE" localSheetId="12">#REF!</definedName>
    <definedName name="DOMANDE">#REF!</definedName>
    <definedName name="DOMANDE_PER_DATA" localSheetId="13">#REF!</definedName>
    <definedName name="DOMANDE_PER_DATA" localSheetId="15">#REF!</definedName>
    <definedName name="DOMANDE_PER_DATA" localSheetId="6">#REF!</definedName>
    <definedName name="DOMANDE_PER_DATA" localSheetId="8">#REF!</definedName>
    <definedName name="DOMANDE_PER_DATA" localSheetId="9">#REF!</definedName>
    <definedName name="DOMANDE_PER_DATA" localSheetId="10">#REF!</definedName>
    <definedName name="DOMANDE_PER_DATA" localSheetId="12">#REF!</definedName>
    <definedName name="DOMANDE_PER_DATA">#REF!</definedName>
    <definedName name="DOMANDE_PER_DATA_" localSheetId="13">#REF!</definedName>
    <definedName name="DOMANDE_PER_DATA_" localSheetId="15">#REF!</definedName>
    <definedName name="DOMANDE_PER_DATA_" localSheetId="6">#REF!</definedName>
    <definedName name="DOMANDE_PER_DATA_" localSheetId="8">#REF!</definedName>
    <definedName name="DOMANDE_PER_DATA_" localSheetId="9">#REF!</definedName>
    <definedName name="DOMANDE_PER_DATA_" localSheetId="10">#REF!</definedName>
    <definedName name="DOMANDE_PER_DATA_" localSheetId="12">#REF!</definedName>
    <definedName name="DOMANDE_PER_DATA_">#REF!</definedName>
    <definedName name="NEW" localSheetId="13">#REF!</definedName>
    <definedName name="NEW" localSheetId="4">#REF!</definedName>
    <definedName name="NEW" localSheetId="15">#REF!</definedName>
    <definedName name="NEW" localSheetId="6">#REF!</definedName>
    <definedName name="NEW" localSheetId="8">#REF!</definedName>
    <definedName name="NEW" localSheetId="9">#REF!</definedName>
    <definedName name="NEW" localSheetId="10">#REF!</definedName>
    <definedName name="NEW" localSheetId="11">#REF!</definedName>
    <definedName name="NEW" localSheetId="12">#REF!</definedName>
    <definedName name="NEW">#REF!</definedName>
    <definedName name="PAG_MESE" localSheetId="13">#REF!</definedName>
    <definedName name="PAG_MESE" localSheetId="15">#REF!</definedName>
    <definedName name="PAG_MESE" localSheetId="6">#REF!</definedName>
    <definedName name="PAG_MESE" localSheetId="8">#REF!</definedName>
    <definedName name="PAG_MESE" localSheetId="9">#REF!</definedName>
    <definedName name="PAG_MESE" localSheetId="10">#REF!</definedName>
    <definedName name="PAG_MESE" localSheetId="12">#REF!</definedName>
    <definedName name="PAG_MESE">#REF!</definedName>
    <definedName name="PIPPO" localSheetId="13">#REF!</definedName>
    <definedName name="PIPPO" localSheetId="4">#REF!</definedName>
    <definedName name="PIPPO" localSheetId="15">#REF!</definedName>
    <definedName name="PIPPO" localSheetId="6">#REF!</definedName>
    <definedName name="PIPPO" localSheetId="8">#REF!</definedName>
    <definedName name="PIPPO" localSheetId="9">#REF!</definedName>
    <definedName name="PIPPO" localSheetId="10">#REF!</definedName>
    <definedName name="PIPPO" localSheetId="11">#REF!</definedName>
    <definedName name="PIPPO" localSheetId="12">#REF!</definedName>
    <definedName name="PIPPO">#REF!</definedName>
    <definedName name="RDC_REI" localSheetId="13">#REF!</definedName>
    <definedName name="RDC_REI" localSheetId="15">#REF!</definedName>
    <definedName name="RDC_REI" localSheetId="6">#REF!</definedName>
    <definedName name="RDC_REI" localSheetId="8">#REF!</definedName>
    <definedName name="RDC_REI" localSheetId="9">#REF!</definedName>
    <definedName name="RDC_REI" localSheetId="10">#REF!</definedName>
    <definedName name="RDC_REI" localSheetId="12">#REF!</definedName>
    <definedName name="RDC_REI">#REF!</definedName>
    <definedName name="SCHEDE" localSheetId="15">#REF!</definedName>
    <definedName name="SCHEDE" localSheetId="6">#REF!</definedName>
    <definedName name="SCHEDE">#REF!</definedName>
    <definedName name="SEXISTAT1" localSheetId="13">[1]Sesso!#REF!</definedName>
    <definedName name="SEXISTAT1" localSheetId="4">[1]Sesso!#REF!</definedName>
    <definedName name="SEXISTAT1" localSheetId="15">[1]Sesso!#REF!</definedName>
    <definedName name="SEXISTAT1" localSheetId="5">[1]Sesso!#REF!</definedName>
    <definedName name="SEXISTAT1" localSheetId="6">[1]Sesso!#REF!</definedName>
    <definedName name="SEXISTAT1" localSheetId="8">[1]Sesso!#REF!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[1]Sesso!#REF!</definedName>
    <definedName name="STATCIV2" localSheetId="13">'[1]Stato civile'!#REF!</definedName>
    <definedName name="STATCIV2" localSheetId="4">'[1]Stato civile'!#REF!</definedName>
    <definedName name="STATCIV2" localSheetId="15">'[1]Stato civile'!#REF!</definedName>
    <definedName name="STATCIV2" localSheetId="5">'[1]Stato civile'!#REF!</definedName>
    <definedName name="STATCIV2" localSheetId="6">'[1]Stato civile'!#REF!</definedName>
    <definedName name="STATCIV2" localSheetId="8">'[1]Stato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'[1]Stato civile'!#REF!</definedName>
    <definedName name="SUM_REI_DECGEN2019" localSheetId="13">#REF!</definedName>
    <definedName name="SUM_REI_DECGEN2019" localSheetId="15">#REF!</definedName>
    <definedName name="SUM_REI_DECGEN2019" localSheetId="6">#REF!</definedName>
    <definedName name="SUM_REI_DECGEN2019" localSheetId="8">#REF!</definedName>
    <definedName name="SUM_REI_DECGEN2019" localSheetId="9">#REF!</definedName>
    <definedName name="SUM_REI_DECGEN2019" localSheetId="10">#REF!</definedName>
    <definedName name="SUM_REI_DECGEN2019" localSheetId="12">#REF!</definedName>
    <definedName name="SUM_REI_DECGEN2019">#REF!</definedName>
    <definedName name="SUM_REI_DECLUGLIO" localSheetId="13">#REF!</definedName>
    <definedName name="SUM_REI_DECLUGLIO" localSheetId="4">#REF!</definedName>
    <definedName name="SUM_REI_DECLUGLIO" localSheetId="15">#REF!</definedName>
    <definedName name="SUM_REI_DECLUGLIO" localSheetId="5">#REF!</definedName>
    <definedName name="SUM_REI_DECLUGLIO" localSheetId="6">#REF!</definedName>
    <definedName name="SUM_REI_DECLUGLIO" localSheetId="8">#REF!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#REF!</definedName>
    <definedName name="SUM_REI_ETA_26032018" localSheetId="13">#REF!</definedName>
    <definedName name="SUM_REI_ETA_26032018" localSheetId="4">#REF!</definedName>
    <definedName name="SUM_REI_ETA_26032018" localSheetId="15">#REF!</definedName>
    <definedName name="SUM_REI_ETA_26032018" localSheetId="5">#REF!</definedName>
    <definedName name="SUM_REI_ETA_26032018" localSheetId="6">#REF!</definedName>
    <definedName name="SUM_REI_ETA_26032018" localSheetId="8">#REF!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#REF!</definedName>
    <definedName name="SUM_REI_GEN2018GIU2019" localSheetId="13">#REF!</definedName>
    <definedName name="SUM_REI_GEN2018GIU2019" localSheetId="15">#REF!</definedName>
    <definedName name="SUM_REI_GEN2018GIU2019" localSheetId="6">#REF!</definedName>
    <definedName name="SUM_REI_GEN2018GIU2019" localSheetId="8">#REF!</definedName>
    <definedName name="SUM_REI_GEN2018GIU2019" localSheetId="9">#REF!</definedName>
    <definedName name="SUM_REI_GEN2018GIU2019" localSheetId="10">#REF!</definedName>
    <definedName name="SUM_REI_GEN2018GIU2019" localSheetId="12">#REF!</definedName>
    <definedName name="SUM_REI_GEN2018GIU2019">#REF!</definedName>
    <definedName name="SUM_REI_GEN2018MAR2019" localSheetId="13">#REF!</definedName>
    <definedName name="SUM_REI_GEN2018MAR2019" localSheetId="15">#REF!</definedName>
    <definedName name="SUM_REI_GEN2018MAR2019" localSheetId="6">#REF!</definedName>
    <definedName name="SUM_REI_GEN2018MAR2019" localSheetId="8">#REF!</definedName>
    <definedName name="SUM_REI_GEN2018MAR2019" localSheetId="9">#REF!</definedName>
    <definedName name="SUM_REI_GEN2018MAR2019" localSheetId="10">#REF!</definedName>
    <definedName name="SUM_REI_GEN2018MAR2019" localSheetId="12">#REF!</definedName>
    <definedName name="SUM_REI_GEN2018MAR2019">#REF!</definedName>
    <definedName name="SUM_REI_GENDIC2018" localSheetId="13">#REF!</definedName>
    <definedName name="SUM_REI_GENDIC2018" localSheetId="4">#REF!</definedName>
    <definedName name="SUM_REI_GENDIC2018" localSheetId="15">#REF!</definedName>
    <definedName name="SUM_REI_GENDIC2018" localSheetId="5">#REF!</definedName>
    <definedName name="SUM_REI_GENDIC2018" localSheetId="6">#REF!</definedName>
    <definedName name="SUM_REI_GENDIC2018" localSheetId="8">#REF!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#REF!</definedName>
    <definedName name="SUM_REI_GENGIU2018" localSheetId="13">#REF!</definedName>
    <definedName name="SUM_REI_GENGIU2018" localSheetId="4">#REF!</definedName>
    <definedName name="SUM_REI_GENGIU2018" localSheetId="15">#REF!</definedName>
    <definedName name="SUM_REI_GENGIU2018" localSheetId="5">#REF!</definedName>
    <definedName name="SUM_REI_GENGIU2018" localSheetId="6">#REF!</definedName>
    <definedName name="SUM_REI_GENGIU2018" localSheetId="8">#REF!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#REF!</definedName>
    <definedName name="SUM_REI_GENMAR2019" localSheetId="13">#REF!</definedName>
    <definedName name="SUM_REI_GENMAR2019" localSheetId="4">#REF!</definedName>
    <definedName name="SUM_REI_GENMAR2019" localSheetId="15">#REF!</definedName>
    <definedName name="SUM_REI_GENMAR2019" localSheetId="5">#REF!</definedName>
    <definedName name="SUM_REI_GENMAR2019" localSheetId="6">#REF!</definedName>
    <definedName name="SUM_REI_GENMAR2019" localSheetId="8">#REF!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#REF!</definedName>
    <definedName name="SUM_REI_GENSET2018" localSheetId="13">#REF!</definedName>
    <definedName name="SUM_REI_GENSET2018" localSheetId="4">#REF!</definedName>
    <definedName name="SUM_REI_GENSET2018" localSheetId="15">#REF!</definedName>
    <definedName name="SUM_REI_GENSET2018" localSheetId="5">#REF!</definedName>
    <definedName name="SUM_REI_GENSET2018" localSheetId="6">#REF!</definedName>
    <definedName name="SUM_REI_GENSET2018" localSheetId="8">#REF!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#REF!</definedName>
    <definedName name="SUM_REI_IIITRIM2018" localSheetId="13">#REF!</definedName>
    <definedName name="SUM_REI_IIITRIM2018" localSheetId="4">#REF!</definedName>
    <definedName name="SUM_REI_IIITRIM2018" localSheetId="15">#REF!</definedName>
    <definedName name="SUM_REI_IIITRIM2018" localSheetId="5">#REF!</definedName>
    <definedName name="SUM_REI_IIITRIM2018" localSheetId="6">#REF!</definedName>
    <definedName name="SUM_REI_IIITRIM2018" localSheetId="8">#REF!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#REF!</definedName>
    <definedName name="SUM_REI_IITRIM2018" localSheetId="13">#REF!</definedName>
    <definedName name="SUM_REI_IITRIM2018" localSheetId="4">#REF!</definedName>
    <definedName name="SUM_REI_IITRIM2018" localSheetId="15">#REF!</definedName>
    <definedName name="SUM_REI_IITRIM2018" localSheetId="5">#REF!</definedName>
    <definedName name="SUM_REI_IITRIM2018" localSheetId="6">#REF!</definedName>
    <definedName name="SUM_REI_IITRIM2018" localSheetId="8">#REF!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#REF!</definedName>
    <definedName name="SUM_REI_IITRIM2019" localSheetId="13">#REF!</definedName>
    <definedName name="SUM_REI_IITRIM2019" localSheetId="15">#REF!</definedName>
    <definedName name="SUM_REI_IITRIM2019" localSheetId="6">#REF!</definedName>
    <definedName name="SUM_REI_IITRIM2019" localSheetId="8">#REF!</definedName>
    <definedName name="SUM_REI_IITRIM2019" localSheetId="9">#REF!</definedName>
    <definedName name="SUM_REI_IITRIM2019" localSheetId="10">#REF!</definedName>
    <definedName name="SUM_REI_IITRIM2019" localSheetId="12">#REF!</definedName>
    <definedName name="SUM_REI_IITRIM2019">#REF!</definedName>
    <definedName name="SUM_REI_ISEM2018" localSheetId="13">#REF!</definedName>
    <definedName name="SUM_REI_ISEM2018" localSheetId="4">#REF!</definedName>
    <definedName name="SUM_REI_ISEM2018" localSheetId="15">#REF!</definedName>
    <definedName name="SUM_REI_ISEM2018" localSheetId="5">#REF!</definedName>
    <definedName name="SUM_REI_ISEM2018" localSheetId="6">#REF!</definedName>
    <definedName name="SUM_REI_ISEM2018" localSheetId="8">#REF!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#REF!</definedName>
    <definedName name="SUM_REI_ITRIM2018" localSheetId="13">#REF!</definedName>
    <definedName name="SUM_REI_ITRIM2018" localSheetId="15">#REF!</definedName>
    <definedName name="SUM_REI_ITRIM2018" localSheetId="6">#REF!</definedName>
    <definedName name="SUM_REI_ITRIM2018" localSheetId="8">#REF!</definedName>
    <definedName name="SUM_REI_ITRIM2018" localSheetId="9">#REF!</definedName>
    <definedName name="SUM_REI_ITRIM2018" localSheetId="10">#REF!</definedName>
    <definedName name="SUM_REI_ITRIM2018" localSheetId="12">#REF!</definedName>
    <definedName name="SUM_REI_ITRIM2018">#REF!</definedName>
    <definedName name="SUM_REI_ITRIM2018_OLD" localSheetId="13">#REF!</definedName>
    <definedName name="SUM_REI_ITRIM2018_OLD" localSheetId="4">#REF!</definedName>
    <definedName name="SUM_REI_ITRIM2018_OLD" localSheetId="15">#REF!</definedName>
    <definedName name="SUM_REI_ITRIM2018_OLD" localSheetId="6">#REF!</definedName>
    <definedName name="SUM_REI_ITRIM2018_OLD" localSheetId="8">#REF!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#REF!</definedName>
    <definedName name="SUM_REI_ITRIM2019" localSheetId="13">#REF!</definedName>
    <definedName name="SUM_REI_ITRIM2019" localSheetId="15">#REF!</definedName>
    <definedName name="SUM_REI_ITRIM2019" localSheetId="6">#REF!</definedName>
    <definedName name="SUM_REI_ITRIM2019" localSheetId="8">#REF!</definedName>
    <definedName name="SUM_REI_ITRIM2019" localSheetId="9">#REF!</definedName>
    <definedName name="SUM_REI_ITRIM2019" localSheetId="10">#REF!</definedName>
    <definedName name="SUM_REI_ITRIM2019" localSheetId="12">#REF!</definedName>
    <definedName name="SUM_REI_ITRIM2019">#REF!</definedName>
    <definedName name="SUM_REI_IVTRIM2018" localSheetId="13">#REF!</definedName>
    <definedName name="SUM_REI_IVTRIM2018" localSheetId="4">#REF!</definedName>
    <definedName name="SUM_REI_IVTRIM2018" localSheetId="15">#REF!</definedName>
    <definedName name="SUM_REI_IVTRIM2018" localSheetId="5">#REF!</definedName>
    <definedName name="SUM_REI_IVTRIM2018" localSheetId="6">#REF!</definedName>
    <definedName name="SUM_REI_IVTRIM2018" localSheetId="8">#REF!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#REF!</definedName>
    <definedName name="SUM_REI_LUGDIC2018" localSheetId="13">#REF!</definedName>
    <definedName name="SUM_REI_LUGDIC2018" localSheetId="4">#REF!</definedName>
    <definedName name="SUM_REI_LUGDIC2018" localSheetId="15">#REF!</definedName>
    <definedName name="SUM_REI_LUGDIC2018" localSheetId="5">#REF!</definedName>
    <definedName name="SUM_REI_LUGDIC2018" localSheetId="6">#REF!</definedName>
    <definedName name="SUM_REI_LUGDIC2018" localSheetId="8">#REF!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#REF!</definedName>
    <definedName name="SUM_REI_MESIPAG" localSheetId="13">#REF!</definedName>
    <definedName name="SUM_REI_MESIPAG" localSheetId="15">#REF!</definedName>
    <definedName name="SUM_REI_MESIPAG" localSheetId="6">#REF!</definedName>
    <definedName name="SUM_REI_MESIPAG" localSheetId="8">#REF!</definedName>
    <definedName name="SUM_REI_MESIPAG" localSheetId="9">#REF!</definedName>
    <definedName name="SUM_REI_MESIPAG" localSheetId="10">#REF!</definedName>
    <definedName name="SUM_REI_MESIPAG" localSheetId="12">#REF!</definedName>
    <definedName name="SUM_REI_MESIPAG">#REF!</definedName>
    <definedName name="SUM_RESI_MESIPAG" localSheetId="13">#REF!</definedName>
    <definedName name="SUM_RESI_MESIPAG" localSheetId="4">#REF!</definedName>
    <definedName name="SUM_RESI_MESIPAG" localSheetId="15">#REF!</definedName>
    <definedName name="SUM_RESI_MESIPAG" localSheetId="5">#REF!</definedName>
    <definedName name="SUM_RESI_MESIPAG" localSheetId="6">#REF!</definedName>
    <definedName name="SUM_RESI_MESIPAG" localSheetId="8">#REF!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#REF!</definedName>
    <definedName name="Tavola2BIS" localSheetId="13">#REF!</definedName>
    <definedName name="Tavola2BIS" localSheetId="15">#REF!</definedName>
    <definedName name="Tavola2BIS" localSheetId="6">#REF!</definedName>
    <definedName name="Tavola2BIS" localSheetId="8">#REF!</definedName>
    <definedName name="Tavola2BIS" localSheetId="9">#REF!</definedName>
    <definedName name="Tavola2BIS" localSheetId="10">#REF!</definedName>
    <definedName name="Tavola2BIS" localSheetId="12">#REF!</definedName>
    <definedName name="Tavola2BIS">#REF!</definedName>
    <definedName name="TOT" localSheetId="13">#REF!</definedName>
    <definedName name="TOT" localSheetId="4">#REF!</definedName>
    <definedName name="TOT" localSheetId="15">#REF!</definedName>
    <definedName name="TOT" localSheetId="5">#REF!</definedName>
    <definedName name="TOT" localSheetId="6">#REF!</definedName>
    <definedName name="TOT" localSheetId="8">#REF!</definedName>
    <definedName name="TOT" localSheetId="9">#REF!</definedName>
    <definedName name="TOT" localSheetId="10">#REF!</definedName>
    <definedName name="TOT" localSheetId="11">#REF!</definedName>
    <definedName name="TOT" localSheetId="12">#REF!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 i="85" l="1"/>
  <c r="C12" i="66"/>
  <c r="B12" i="66"/>
  <c r="D11" i="66"/>
  <c r="P29" i="4"/>
  <c r="Q29" i="4" s="1"/>
  <c r="P28" i="4"/>
  <c r="Q28" i="4" s="1"/>
  <c r="P27" i="4"/>
  <c r="Q27" i="4" s="1"/>
  <c r="E6" i="65"/>
  <c r="E7" i="65"/>
  <c r="E8" i="65"/>
  <c r="E9" i="65"/>
  <c r="E10" i="65"/>
  <c r="E11" i="65"/>
  <c r="E12" i="65"/>
  <c r="E13" i="65"/>
  <c r="E14" i="65"/>
  <c r="E15" i="65"/>
  <c r="E16" i="65"/>
  <c r="E17" i="65"/>
  <c r="E18" i="65"/>
  <c r="E19" i="65"/>
  <c r="E20" i="65"/>
  <c r="E21" i="65"/>
  <c r="E22" i="65"/>
  <c r="E23" i="65"/>
  <c r="E24" i="65"/>
  <c r="E25" i="65"/>
  <c r="E26" i="65"/>
  <c r="E27" i="65"/>
  <c r="E28" i="65"/>
  <c r="E29" i="65"/>
  <c r="E30" i="65"/>
  <c r="E5" i="65"/>
  <c r="C6" i="65"/>
  <c r="C7" i="65"/>
  <c r="C8" i="65"/>
  <c r="C9" i="65"/>
  <c r="C10" i="65"/>
  <c r="C11" i="65"/>
  <c r="C12" i="65"/>
  <c r="C13" i="65"/>
  <c r="C14" i="65"/>
  <c r="C15" i="65"/>
  <c r="C16" i="65"/>
  <c r="C17" i="65"/>
  <c r="C18" i="65"/>
  <c r="C19" i="65"/>
  <c r="C20" i="65"/>
  <c r="C21" i="65"/>
  <c r="C22" i="65"/>
  <c r="C23" i="65"/>
  <c r="C24" i="65"/>
  <c r="C25" i="65"/>
  <c r="C26" i="65"/>
  <c r="C27" i="65"/>
  <c r="C28" i="65"/>
  <c r="C29" i="65"/>
  <c r="C30" i="65"/>
  <c r="C5" i="65"/>
  <c r="F12" i="63"/>
  <c r="B27" i="68"/>
  <c r="B26" i="68"/>
  <c r="B25" i="68"/>
  <c r="B14" i="63"/>
  <c r="C14" i="63"/>
  <c r="D14" i="63"/>
  <c r="F13" i="63"/>
  <c r="E14" i="63"/>
  <c r="N29" i="4"/>
  <c r="O29" i="4" s="1"/>
  <c r="N28" i="4"/>
  <c r="O28" i="4" s="1"/>
  <c r="N27" i="4"/>
  <c r="O27" i="4" s="1"/>
  <c r="A69" i="54" l="1"/>
  <c r="B29" i="68"/>
  <c r="B12" i="73"/>
  <c r="B12" i="80"/>
  <c r="A35" i="60"/>
  <c r="A18" i="53"/>
  <c r="A18" i="52"/>
  <c r="A30" i="4"/>
  <c r="A16" i="58"/>
  <c r="A13" i="64"/>
  <c r="A33" i="65"/>
  <c r="A15" i="66"/>
  <c r="A15" i="63"/>
  <c r="A26" i="69"/>
  <c r="L29" i="4"/>
  <c r="M29" i="4" s="1"/>
  <c r="J29" i="4"/>
  <c r="K29" i="4" s="1"/>
  <c r="H29" i="4"/>
  <c r="I29" i="4" s="1"/>
  <c r="F29" i="4"/>
  <c r="G29" i="4" s="1"/>
  <c r="D29" i="4"/>
  <c r="E29" i="4" s="1"/>
  <c r="B29" i="4"/>
  <c r="C29" i="4" s="1"/>
  <c r="L28" i="4"/>
  <c r="M28" i="4" s="1"/>
  <c r="J28" i="4"/>
  <c r="K28" i="4" s="1"/>
  <c r="H28" i="4"/>
  <c r="I28" i="4" s="1"/>
  <c r="F28" i="4"/>
  <c r="G28" i="4" s="1"/>
  <c r="D28" i="4"/>
  <c r="E28" i="4" s="1"/>
  <c r="B28" i="4"/>
  <c r="C28" i="4" s="1"/>
  <c r="L27" i="4"/>
  <c r="M27" i="4" s="1"/>
  <c r="J27" i="4"/>
  <c r="K27" i="4" s="1"/>
  <c r="H27" i="4"/>
  <c r="I27" i="4" s="1"/>
  <c r="F27" i="4"/>
  <c r="G27" i="4" s="1"/>
  <c r="D27" i="4"/>
  <c r="E27" i="4" s="1"/>
  <c r="B27" i="4"/>
  <c r="C27" i="4" s="1"/>
  <c r="D30" i="65"/>
  <c r="B30" i="65"/>
  <c r="D29" i="65"/>
  <c r="B29" i="65"/>
  <c r="D28" i="65"/>
  <c r="B28" i="65"/>
  <c r="D27" i="65"/>
  <c r="B27" i="65"/>
  <c r="F11" i="63"/>
  <c r="F10" i="63"/>
  <c r="F9" i="63"/>
  <c r="F8" i="63"/>
  <c r="F7" i="63"/>
  <c r="F6" i="63"/>
  <c r="F5" i="63"/>
  <c r="F4" i="63"/>
  <c r="B21" i="68"/>
  <c r="B20" i="68"/>
  <c r="B19" i="68"/>
  <c r="B18" i="68"/>
  <c r="B17" i="68"/>
  <c r="B16" i="68"/>
  <c r="B15" i="68"/>
  <c r="B14" i="68"/>
  <c r="B13" i="68"/>
  <c r="B12" i="68"/>
  <c r="B11" i="68"/>
  <c r="F14" i="63" l="1"/>
</calcChain>
</file>

<file path=xl/sharedStrings.xml><?xml version="1.0" encoding="utf-8"?>
<sst xmlns="http://schemas.openxmlformats.org/spreadsheetml/2006/main" count="607" uniqueCount="164">
  <si>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</si>
  <si>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</si>
  <si>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</si>
  <si>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</si>
  <si>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</si>
  <si>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</si>
  <si>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</si>
  <si>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</si>
  <si>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</si>
  <si>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</si>
  <si>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</si>
  <si>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</si>
  <si>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</si>
  <si>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</si>
  <si>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</si>
  <si>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</si>
  <si>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</si>
  <si>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</si>
  <si>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</si>
  <si>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</si>
  <si>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</si>
  <si>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</si>
  <si>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 xml:space="preserve">gennaio </t>
  </si>
  <si>
    <t>febbraio</t>
  </si>
  <si>
    <t>marzo</t>
  </si>
  <si>
    <t>aprile</t>
  </si>
  <si>
    <t>maggio</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</si>
  <si>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</si>
  <si>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</si>
  <si>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</si>
  <si>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</si>
  <si>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</si>
  <si>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</si>
  <si>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</si>
  <si>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</si>
  <si>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</si>
  <si>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</si>
  <si>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</si>
  <si>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</si>
  <si>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</si>
  <si>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</si>
  <si>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Domande presentate</t>
  </si>
  <si>
    <t>Figli per i quali è 
richiesto il beneficio*</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</si>
  <si>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</si>
  <si>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</si>
  <si>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</si>
  <si>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</si>
  <si>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</si>
  <si>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</si>
  <si>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</si>
  <si>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</si>
  <si>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</si>
  <si>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</si>
  <si>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</si>
  <si>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</si>
  <si>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</si>
  <si>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</si>
  <si>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</si>
  <si>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</si>
  <si>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</si>
  <si>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</si>
  <si>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</si>
  <si>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</si>
  <si>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</si>
  <si>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</si>
  <si>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</si>
  <si>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</si>
  <si>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</si>
  <si>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</si>
  <si>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</si>
  <si>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</si>
  <si>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</si>
  <si>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</si>
  <si>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</si>
  <si>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</si>
  <si>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</si>
  <si>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</si>
  <si>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</si>
  <si>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t>
  </si>
  <si>
    <t>giugno 2022</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</si>
  <si>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</si>
  <si>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Importo complessivamente erogato</t>
  </si>
  <si>
    <t>Media mensile beneficiari</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</si>
  <si>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</si>
  <si>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</si>
  <si>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</si>
  <si>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</si>
  <si>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</si>
  <si>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</si>
  <si>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</si>
  <si>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</si>
  <si>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</si>
  <si>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</si>
  <si>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</si>
  <si>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</si>
  <si>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</si>
  <si>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</si>
  <si>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</si>
  <si>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</si>
  <si>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t>
  </si>
  <si>
    <t>luglio 2022</t>
  </si>
  <si>
    <t>mese di competenza: LUGLIO 2022</t>
  </si>
  <si>
    <t>agosto</t>
  </si>
  <si>
    <t>agosto 2022</t>
  </si>
  <si>
    <t>mese di competenza: AGOSTO 2022</t>
  </si>
  <si>
    <t xml:space="preserve">Sezione I - Assegno Unico Universale </t>
  </si>
  <si>
    <t>Importo complessivamente integrato</t>
  </si>
  <si>
    <t xml:space="preserve">Tavola 1.1 – Domande di AUU del 2022 per mese e canale di presentazione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</si>
  <si>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</si>
  <si>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</si>
  <si>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</si>
  <si>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</si>
  <si>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</si>
  <si>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</si>
  <si>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</si>
  <si>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</si>
  <si>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</si>
  <si>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</si>
  <si>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</si>
  <si>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 xml:space="preserve">Tavola 1.4 – Richiedenti pagati e importi medi mensili di competenza dell'AUU per numero di figli </t>
  </si>
  <si>
    <t>Tavola 1.5 – Richiedenti pagati e relativi importi medi mensili di competenza dell'AUU in caso di assenza/presenza di figli disabili nel nucleo</t>
  </si>
  <si>
    <t>I dati riportati in questa sezione si riferiscono esclusivamente alle integrazioni di AUU a favore dei nuclei percettori di RdC</t>
  </si>
  <si>
    <t>Tavola 2.1 - AUU ai percettori di Reddito di Cittadinanza: nuclei e figli che hanno ricevuto l'integrazione per mese</t>
  </si>
  <si>
    <t xml:space="preserve">Tavola 2.2  - AUU ai percettori di Reddito di Cittadinanza: figli che hanno ricevuto l'integrazione nel mese per regione </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</si>
  <si>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 </t>
    </r>
  </si>
  <si>
    <t xml:space="preserve">Numero 
richiedenti
</t>
  </si>
  <si>
    <t>Numero figli</t>
  </si>
  <si>
    <t>Importo medio 
mensile per figlio (euro)</t>
  </si>
  <si>
    <t>Importo medio mensile per figlio (euro)</t>
  </si>
  <si>
    <t xml:space="preserve">Numero medio figli </t>
  </si>
  <si>
    <t>Importo medio 
mensile per richiedente (euro)</t>
  </si>
  <si>
    <t>Mese</t>
  </si>
  <si>
    <r>
      <rPr>
        <sz val="12"/>
        <rFont val="Verdana"/>
        <family val="2"/>
      </rPr>
      <t>Importo complessivo dell'integrazione</t>
    </r>
    <r>
      <rPr>
        <i/>
        <sz val="12"/>
        <rFont val="Verdana"/>
        <family val="2"/>
      </rPr>
      <t xml:space="preserve">
</t>
    </r>
    <r>
      <rPr>
        <i/>
        <sz val="10"/>
        <rFont val="Verdana"/>
        <family val="2"/>
      </rPr>
      <t>(milioni di euro)</t>
    </r>
  </si>
  <si>
    <r>
      <t xml:space="preserve">Importo medio  dell'integrazione
per nucleo
</t>
    </r>
    <r>
      <rPr>
        <sz val="10"/>
        <rFont val="Verdana"/>
        <family val="2"/>
      </rPr>
      <t>(euro)</t>
    </r>
  </si>
  <si>
    <r>
      <t xml:space="preserve">Importo medio dell'integrazione per figlio
</t>
    </r>
    <r>
      <rPr>
        <sz val="10"/>
        <rFont val="Verdana"/>
        <family val="2"/>
      </rPr>
      <t>(euro)</t>
    </r>
  </si>
  <si>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</si>
  <si>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</si>
  <si>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</si>
  <si>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</si>
  <si>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</si>
  <si>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</si>
  <si>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Tavola 1.3 - Richiedenti pagati, figli e relativi importi di AUU erogati per mese di competenza</t>
  </si>
  <si>
    <t>Numero richiedenti 
pagati</t>
  </si>
  <si>
    <t xml:space="preserve">Tavola 1.6 – Numero di figli pagati e relativi importi medi mensili di competenza dell'AUU per regione di residenza </t>
  </si>
  <si>
    <t>Tavola 1.9 – Numero di figli pagati e importi medi mensili di competenza dell'AUU per classe di età e classe di ISEE dei figli</t>
  </si>
  <si>
    <r>
      <t xml:space="preserve">Tavola 1.11 – Richiedenti  e figli percettori di </t>
    </r>
    <r>
      <rPr>
        <i/>
        <u/>
        <sz val="11"/>
        <color theme="1"/>
        <rFont val="Verdana"/>
        <family val="2"/>
      </rPr>
      <t>almeno una mensilità di AUU</t>
    </r>
    <r>
      <rPr>
        <i/>
        <sz val="11"/>
        <color theme="1"/>
        <rFont val="Verdana"/>
        <family val="2"/>
      </rPr>
      <t xml:space="preserve"> nell'anno di riferimento per regione </t>
    </r>
  </si>
  <si>
    <t xml:space="preserve">Tavola 1.7 – Numero di figli pagati e relativi importi medi mensili di AUU per classe di ISEE </t>
  </si>
  <si>
    <t xml:space="preserve">Tavola 1.8 – Numero di figli disabili pagati e relativi importi medi mensili di AUU per classe di ISEE </t>
  </si>
  <si>
    <t xml:space="preserve">Tavola 1.10 – Richiedenti pagati, numero medio di figli pagati e importi medi mensili di AUU erogati per classe di ISEE del richiedente </t>
  </si>
  <si>
    <t>settembre</t>
  </si>
  <si>
    <t>settembre 2022</t>
  </si>
  <si>
    <t>mese di competenza: SETTEMBRE 2022</t>
  </si>
  <si>
    <t>Nota: L’integrazione è determinata sottraendo dall'importo teorico spettante dell’AUU e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</si>
  <si>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</si>
  <si>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APPENDICE STATISTICA NOVEMBRE 2022</t>
  </si>
  <si>
    <r>
      <t xml:space="preserve">Nella prima Sezione della presente Appendice Statistica sono esposti i dati relativa alle domande di AUU presentate da 1^ gennaio al 31 ottobre 2022 e ai pagamenti riferiti al periodo di competenza </t>
    </r>
    <r>
      <rPr>
        <b/>
        <i/>
        <sz val="12"/>
        <color theme="1"/>
        <rFont val="Calibri"/>
        <family val="2"/>
        <scheme val="minor"/>
      </rPr>
      <t>marzo-ottobre 2022.</t>
    </r>
    <r>
      <rPr>
        <i/>
        <sz val="12"/>
        <color theme="1"/>
        <rFont val="Calibri"/>
        <family val="2"/>
        <scheme val="minor"/>
      </rPr>
      <t xml:space="preserve"> 
Nella seconda Sezione sono riportati i dati relativi all'integrazione di AUU del periodo marzo-ottobre 2022 a favore dei nuclei percettori di RdC</t>
    </r>
    <r>
      <rPr>
        <b/>
        <i/>
        <sz val="12"/>
        <color theme="1"/>
        <rFont val="Calibri"/>
        <family val="2"/>
        <scheme val="minor"/>
      </rPr>
      <t>.</t>
    </r>
  </si>
  <si>
    <t xml:space="preserve"> Lettura dati 28 novembre 2022</t>
  </si>
  <si>
    <t>ottobre</t>
  </si>
  <si>
    <t>ottobre 2022</t>
  </si>
  <si>
    <t>mese di competenza: OTTOBRE 2022</t>
  </si>
  <si>
    <r>
      <t xml:space="preserve">Anno 2022
</t>
    </r>
    <r>
      <rPr>
        <sz val="9"/>
        <color theme="1"/>
        <rFont val="Verdana"/>
        <family val="2"/>
      </rPr>
      <t>(periodo di competenza Marzo-Ottobre)</t>
    </r>
  </si>
  <si>
    <t>Anno 2022
(periodo Marzo-Ottobre)</t>
  </si>
  <si>
    <t xml:space="preserve"> Lettura dati 30 novembre 2022</t>
  </si>
  <si>
    <t xml:space="preserve">Tavola 1.2 – Distribuzione regionale delle domande di AUU presentate dal 1^ gennaio al 31 ottobre 2022 
e relativo numero di figli per i quali è stato chiesto il beneficio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</si>
</sst>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_-* #,##0.0\ _€_-;\-* #,##0.0\ _€_-;_-* &quot;-&quot;?\ _€_-;_-@_-"/>
    <numFmt numFmtId="170" formatCode="#,##0.00_ ;\-#,##0.00\ "/>
    <numFmt numFmtId="171" formatCode="_-* #,##0.0000_-;\-* #,##0.0000_-;_-* &quot;-&quot;??_-;_-@_-"/>
    <numFmt numFmtId="172" formatCode="_-* #,##0.0000000_-;\-* #,##0.0000000_-;_-* &quot;-&quot;??_-;_-@_-"/>
  </numFmts>
  <fonts count="48"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b/>
      <i/>
      <sz val="10"/>
      <color theme="1"/>
      <name val="Verdana"/>
      <family val="2"/>
    </font>
    <font>
      <b/>
      <sz val="10"/>
      <color theme="1"/>
      <name val="Verdana"/>
      <family val="2"/>
    </font>
    <font>
      <i/>
      <sz val="8"/>
      <color theme="1"/>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4"/>
      <name val="Verdana"/>
      <family val="2"/>
    </font>
    <font>
      <sz val="9"/>
      <color theme="1"/>
      <name val="Verdana"/>
      <family val="2"/>
    </font>
    <font>
      <i/>
      <sz val="14"/>
      <color theme="1"/>
      <name val="Verdana"/>
      <family val="2"/>
    </font>
    <font>
      <b/>
      <i/>
      <sz val="12"/>
      <color rgb="FFFF0000"/>
      <name val="Verdana"/>
      <family val="2"/>
    </font>
  </fonts>
  <fills count="2">
    <fill>
      <patternFill patternType="none"/>
    </fill>
    <fill>
      <patternFill patternType="gray125"/>
    </fill>
  </fills>
  <borders count="20">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style="thin">
        <color indexed="64"/>
      </right>
      <top style="double">
        <color indexed="64"/>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cellStyleXfs>
  <cellXfs count="299">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165" fontId="3" fillId="0" borderId="0" xfId="3" applyNumberFormat="1" applyFont="1" applyAlignment="1">
      <alignment vertical="center"/>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6" xfId="1" applyNumberFormat="1" applyFont="1" applyFill="1" applyBorder="1" applyAlignment="1">
      <alignment horizontal="left" vertical="center" wrapText="1"/>
    </xf>
    <xf numFmtId="0" fontId="12" fillId="0" borderId="1" xfId="3" applyFont="1" applyBorder="1" applyAlignment="1">
      <alignment vertical="center" wrapText="1"/>
    </xf>
    <xf numFmtId="164" fontId="12" fillId="0" borderId="0" xfId="1" applyNumberFormat="1"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8" xfId="2" applyNumberFormat="1" applyFont="1" applyBorder="1" applyAlignment="1">
      <alignment horizontal="center" vertical="center" wrapText="1"/>
    </xf>
    <xf numFmtId="0" fontId="15" fillId="0" borderId="3" xfId="4" applyFont="1" applyBorder="1" applyAlignment="1">
      <alignment vertical="center" wrapText="1"/>
    </xf>
    <xf numFmtId="0" fontId="12" fillId="0" borderId="10" xfId="4" applyFont="1" applyBorder="1" applyAlignment="1">
      <alignment vertical="center" wrapText="1"/>
    </xf>
    <xf numFmtId="164" fontId="12" fillId="0" borderId="10"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9" fontId="13" fillId="0" borderId="0" xfId="2" applyFont="1" applyBorder="1"/>
    <xf numFmtId="9" fontId="13" fillId="0" borderId="0" xfId="2" applyFont="1" applyBorder="1" applyAlignment="1">
      <alignment horizont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9" fontId="19" fillId="0" borderId="0" xfId="2" applyFont="1" applyBorder="1" applyAlignment="1">
      <alignment horizontal="center"/>
    </xf>
    <xf numFmtId="164" fontId="4" fillId="0" borderId="1" xfId="1" applyNumberFormat="1" applyFont="1" applyFill="1" applyBorder="1" applyAlignment="1">
      <alignment horizontal="right" vertical="center" wrapText="1"/>
    </xf>
    <xf numFmtId="164" fontId="4" fillId="0" borderId="13"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5" xfId="0" applyBorder="1"/>
    <xf numFmtId="0" fontId="0" fillId="0" borderId="16" xfId="0" applyBorder="1"/>
    <xf numFmtId="0" fontId="0" fillId="0" borderId="17" xfId="0" applyBorder="1"/>
    <xf numFmtId="0" fontId="0" fillId="0" borderId="4" xfId="0" applyBorder="1"/>
    <xf numFmtId="0" fontId="0" fillId="0" borderId="0" xfId="0" applyBorder="1"/>
    <xf numFmtId="0" fontId="0" fillId="0" borderId="8" xfId="0" applyBorder="1"/>
    <xf numFmtId="0" fontId="13" fillId="0" borderId="0" xfId="0" applyFont="1" applyBorder="1" applyAlignment="1">
      <alignment horizontal="left" vertical="center"/>
    </xf>
    <xf numFmtId="0" fontId="0" fillId="0" borderId="18" xfId="0" applyBorder="1"/>
    <xf numFmtId="0" fontId="0" fillId="0" borderId="3" xfId="0" applyBorder="1"/>
    <xf numFmtId="0" fontId="0" fillId="0" borderId="7"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0" fontId="27" fillId="0" borderId="0" xfId="3" applyFont="1" applyAlignment="1">
      <alignment horizontal="left" vertical="center" wrapText="1"/>
    </xf>
    <xf numFmtId="168" fontId="4" fillId="0" borderId="0" xfId="1" applyNumberFormat="1" applyFont="1" applyFill="1" applyBorder="1" applyAlignment="1">
      <alignment horizontal="left" vertical="center" wrapText="1"/>
    </xf>
    <xf numFmtId="0" fontId="12" fillId="0" borderId="0" xfId="3" applyFont="1" applyAlignment="1">
      <alignment vertical="center"/>
    </xf>
    <xf numFmtId="0" fontId="12" fillId="0" borderId="0" xfId="3" applyFont="1" applyAlignment="1">
      <alignment horizontal="left" vertical="center" wrapText="1"/>
    </xf>
    <xf numFmtId="9" fontId="20" fillId="0" borderId="9" xfId="2" applyFont="1" applyBorder="1" applyAlignment="1">
      <alignment horizontal="center" vertical="center" wrapText="1"/>
    </xf>
    <xf numFmtId="0" fontId="15" fillId="0" borderId="0" xfId="4" applyFont="1" applyAlignment="1">
      <alignment wrapText="1"/>
    </xf>
    <xf numFmtId="171" fontId="3" fillId="0" borderId="0" xfId="3" applyNumberFormat="1" applyFont="1" applyAlignment="1">
      <alignment vertical="center"/>
    </xf>
    <xf numFmtId="17" fontId="8" fillId="0" borderId="0" xfId="3" applyNumberFormat="1" applyFont="1"/>
    <xf numFmtId="0" fontId="14" fillId="0" borderId="11" xfId="3" applyFont="1" applyBorder="1" applyAlignment="1">
      <alignment vertical="center" wrapText="1"/>
    </xf>
    <xf numFmtId="0" fontId="14" fillId="0" borderId="11"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9" fontId="19" fillId="0" borderId="0" xfId="3" applyNumberFormat="1" applyFont="1" applyAlignment="1">
      <alignment vertical="center"/>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6"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164" fontId="20" fillId="0" borderId="3" xfId="1" applyNumberFormat="1" applyFont="1" applyFill="1" applyBorder="1" applyAlignment="1">
      <alignment horizontal="left" vertical="center" wrapText="1"/>
    </xf>
    <xf numFmtId="168" fontId="20" fillId="0" borderId="3" xfId="1" applyNumberFormat="1" applyFont="1" applyFill="1" applyBorder="1" applyAlignment="1">
      <alignment horizontal="left" vertical="center" wrapText="1"/>
    </xf>
    <xf numFmtId="164" fontId="20" fillId="0" borderId="3" xfId="1" applyNumberFormat="1" applyFont="1" applyFill="1" applyBorder="1" applyAlignment="1">
      <alignment vertical="center" wrapText="1"/>
    </xf>
    <xf numFmtId="164" fontId="7" fillId="0" borderId="0" xfId="1" applyNumberFormat="1" applyFont="1" applyFill="1" applyBorder="1" applyAlignment="1">
      <alignment horizontal="right" vertical="center" wrapText="1"/>
    </xf>
    <xf numFmtId="17" fontId="15" fillId="0" borderId="3" xfId="4" quotePrefix="1" applyNumberFormat="1" applyFont="1" applyBorder="1" applyAlignment="1">
      <alignment vertical="center"/>
    </xf>
    <xf numFmtId="17" fontId="15" fillId="0" borderId="10" xfId="4" quotePrefix="1" applyNumberFormat="1" applyFont="1" applyBorder="1" applyAlignment="1">
      <alignment vertical="center"/>
    </xf>
    <xf numFmtId="0" fontId="16" fillId="0" borderId="1" xfId="0" applyFont="1" applyBorder="1" applyAlignment="1">
      <alignment horizontal="left" vertical="center"/>
    </xf>
    <xf numFmtId="164" fontId="7" fillId="0" borderId="0" xfId="1" applyNumberFormat="1" applyFont="1" applyFill="1" applyBorder="1" applyAlignment="1">
      <alignment horizontal="left" vertical="center" wrapText="1"/>
    </xf>
    <xf numFmtId="168" fontId="2" fillId="0" borderId="6" xfId="1" applyNumberFormat="1" applyFont="1" applyFill="1" applyBorder="1" applyAlignment="1">
      <alignment horizontal="left" vertical="center" wrapText="1"/>
    </xf>
    <xf numFmtId="0" fontId="13" fillId="0" borderId="0" xfId="0" applyFont="1" applyBorder="1" applyAlignment="1">
      <alignment vertical="center"/>
    </xf>
    <xf numFmtId="17" fontId="15" fillId="0" borderId="0" xfId="4" quotePrefix="1" applyNumberFormat="1" applyFont="1" applyAlignment="1">
      <alignment horizontal="left" vertical="center"/>
    </xf>
    <xf numFmtId="170" fontId="20" fillId="0" borderId="1" xfId="1" applyNumberFormat="1" applyFont="1" applyFill="1" applyBorder="1" applyAlignment="1">
      <alignment horizontal="right" vertical="center" wrapText="1"/>
    </xf>
    <xf numFmtId="0" fontId="17" fillId="0" borderId="0" xfId="0" applyFont="1" applyAlignment="1"/>
    <xf numFmtId="0" fontId="0" fillId="0" borderId="0" xfId="0" applyAlignment="1"/>
    <xf numFmtId="170" fontId="13" fillId="0" borderId="0" xfId="0" applyNumberFormat="1" applyFont="1" applyBorder="1" applyAlignment="1">
      <alignment horizontal="right" vertical="center"/>
    </xf>
    <xf numFmtId="0" fontId="13" fillId="0" borderId="1" xfId="0" applyFont="1" applyBorder="1" applyAlignment="1">
      <alignment vertical="center" wrapText="1"/>
    </xf>
    <xf numFmtId="164" fontId="12" fillId="0" borderId="0" xfId="1" applyNumberFormat="1" applyFont="1" applyFill="1" applyBorder="1" applyAlignment="1">
      <alignment horizontal="left" vertical="center" wrapText="1"/>
    </xf>
    <xf numFmtId="164" fontId="12" fillId="0" borderId="1" xfId="1" quotePrefix="1" applyNumberFormat="1" applyFont="1" applyFill="1" applyBorder="1" applyAlignment="1">
      <alignment horizontal="left" vertical="center" wrapText="1"/>
    </xf>
    <xf numFmtId="164" fontId="13" fillId="0" borderId="0" xfId="0" applyNumberFormat="1" applyFont="1" applyAlignment="1">
      <alignment horizontal="right" vertical="center"/>
    </xf>
    <xf numFmtId="164" fontId="13" fillId="0" borderId="4" xfId="0" applyNumberFormat="1" applyFont="1" applyBorder="1" applyAlignment="1">
      <alignment horizontal="right" vertical="center"/>
    </xf>
    <xf numFmtId="164" fontId="13" fillId="0" borderId="0" xfId="0" applyNumberFormat="1" applyFont="1" applyBorder="1" applyAlignment="1">
      <alignment horizontal="right" vertical="center"/>
    </xf>
    <xf numFmtId="164" fontId="13" fillId="0" borderId="1" xfId="0" applyNumberFormat="1" applyFont="1" applyBorder="1" applyAlignment="1">
      <alignment horizontal="right" vertical="center"/>
    </xf>
    <xf numFmtId="170" fontId="13" fillId="0" borderId="1" xfId="0" applyNumberFormat="1" applyFont="1" applyBorder="1" applyAlignment="1">
      <alignment horizontal="right" vertical="center"/>
    </xf>
    <xf numFmtId="164" fontId="13" fillId="0" borderId="14" xfId="0" applyNumberFormat="1" applyFont="1" applyBorder="1" applyAlignment="1">
      <alignment horizontal="right" vertical="center"/>
    </xf>
    <xf numFmtId="164" fontId="20" fillId="0" borderId="0" xfId="1" applyNumberFormat="1" applyFont="1" applyFill="1" applyBorder="1" applyAlignment="1">
      <alignment horizontal="right" vertical="center" wrapText="1"/>
    </xf>
    <xf numFmtId="164" fontId="19" fillId="0" borderId="0" xfId="0" applyNumberFormat="1" applyFont="1" applyAlignment="1">
      <alignment horizontal="right"/>
    </xf>
    <xf numFmtId="170" fontId="19" fillId="0" borderId="0" xfId="0" applyNumberFormat="1" applyFont="1" applyBorder="1" applyAlignment="1">
      <alignment horizontal="right"/>
    </xf>
    <xf numFmtId="164" fontId="20" fillId="0" borderId="1" xfId="1" applyNumberFormat="1" applyFont="1" applyFill="1" applyBorder="1" applyAlignment="1">
      <alignment horizontal="right" vertical="center" wrapText="1"/>
    </xf>
    <xf numFmtId="164" fontId="35" fillId="0" borderId="0" xfId="1" applyNumberFormat="1" applyFont="1" applyAlignment="1">
      <alignment vertical="center"/>
    </xf>
    <xf numFmtId="0" fontId="12" fillId="0" borderId="2" xfId="3" applyFont="1" applyBorder="1" applyAlignment="1">
      <alignment vertical="center" wrapText="1"/>
    </xf>
    <xf numFmtId="0" fontId="14" fillId="0" borderId="0" xfId="4" applyFont="1" applyBorder="1" applyAlignment="1">
      <alignment horizontal="center" vertical="center" wrapText="1"/>
    </xf>
    <xf numFmtId="0" fontId="14" fillId="0" borderId="3" xfId="4" applyFont="1" applyBorder="1" applyAlignment="1">
      <alignment horizontal="center" vertical="center" wrapText="1"/>
    </xf>
    <xf numFmtId="0" fontId="12" fillId="0" borderId="10" xfId="4" applyFont="1" applyBorder="1" applyAlignment="1">
      <alignment horizontal="center" vertical="center" wrapText="1"/>
    </xf>
    <xf numFmtId="164" fontId="14" fillId="0" borderId="1" xfId="1" applyNumberFormat="1" applyFont="1" applyBorder="1" applyAlignment="1">
      <alignment horizontal="center" vertical="top" wrapText="1"/>
    </xf>
    <xf numFmtId="0" fontId="21" fillId="0" borderId="0" xfId="0" applyFont="1" applyBorder="1" applyAlignment="1">
      <alignment vertical="top"/>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13" fillId="0" borderId="19" xfId="0" applyNumberFormat="1" applyFont="1" applyBorder="1" applyAlignment="1">
      <alignment horizontal="right" vertical="center"/>
    </xf>
    <xf numFmtId="164" fontId="13" fillId="0" borderId="2" xfId="0" applyNumberFormat="1" applyFont="1" applyBorder="1" applyAlignment="1">
      <alignment horizontal="right" vertical="center"/>
    </xf>
    <xf numFmtId="170" fontId="13" fillId="0" borderId="13" xfId="0" applyNumberFormat="1" applyFont="1" applyBorder="1" applyAlignment="1">
      <alignment horizontal="right" vertical="center"/>
    </xf>
    <xf numFmtId="170" fontId="13" fillId="0" borderId="5" xfId="0" applyNumberFormat="1" applyFont="1" applyBorder="1" applyAlignment="1">
      <alignment horizontal="right" vertical="center"/>
    </xf>
    <xf numFmtId="170" fontId="13" fillId="0" borderId="8" xfId="0" applyNumberFormat="1" applyFont="1" applyBorder="1" applyAlignment="1">
      <alignment horizontal="right" vertical="center"/>
    </xf>
    <xf numFmtId="164" fontId="29" fillId="0" borderId="0" xfId="3" applyNumberFormat="1" applyFont="1"/>
    <xf numFmtId="164" fontId="29" fillId="0" borderId="0" xfId="3" applyNumberFormat="1" applyFont="1" applyBorder="1"/>
    <xf numFmtId="9" fontId="4" fillId="0" borderId="0" xfId="2" applyFont="1" applyFill="1" applyBorder="1" applyAlignment="1">
      <alignment horizontal="left" vertical="center" wrapText="1"/>
    </xf>
    <xf numFmtId="164" fontId="5" fillId="0" borderId="0" xfId="1" applyNumberFormat="1" applyFont="1" applyFill="1" applyBorder="1" applyAlignment="1">
      <alignment horizontal="center" vertical="center" wrapText="1"/>
    </xf>
    <xf numFmtId="164" fontId="14" fillId="0" borderId="3" xfId="1" applyNumberFormat="1" applyFont="1" applyBorder="1" applyAlignment="1">
      <alignment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72" fontId="3" fillId="0" borderId="0" xfId="3" applyNumberFormat="1" applyFont="1" applyAlignment="1">
      <alignment vertical="center"/>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9" fillId="0" borderId="0" xfId="0" applyFont="1" applyBorder="1" applyAlignment="1">
      <alignment vertical="center"/>
    </xf>
    <xf numFmtId="0" fontId="40" fillId="0" borderId="0" xfId="0" applyFont="1" applyBorder="1" applyAlignment="1">
      <alignment vertical="center"/>
    </xf>
    <xf numFmtId="168" fontId="14" fillId="0" borderId="0"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8" xfId="0" applyFont="1" applyBorder="1" applyAlignment="1">
      <alignment horizontal="center"/>
    </xf>
    <xf numFmtId="164" fontId="20" fillId="0" borderId="10" xfId="1" applyNumberFormat="1" applyFont="1" applyFill="1" applyBorder="1" applyAlignment="1">
      <alignment horizontal="left" vertical="center" wrapText="1"/>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29" fillId="0" borderId="1" xfId="0" applyFont="1" applyBorder="1" applyAlignment="1">
      <alignment horizontal="right" vertical="center" wrapText="1"/>
    </xf>
    <xf numFmtId="0" fontId="29" fillId="0" borderId="14" xfId="0" applyFont="1" applyBorder="1" applyAlignment="1">
      <alignment horizontal="right" vertical="center" wrapText="1"/>
    </xf>
    <xf numFmtId="0" fontId="29" fillId="0" borderId="13" xfId="0" applyFont="1" applyBorder="1" applyAlignment="1">
      <alignment horizontal="right" vertical="center" wrapText="1"/>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8" xfId="0" quotePrefix="1" applyNumberFormat="1" applyFont="1" applyBorder="1" applyAlignment="1"/>
    <xf numFmtId="0" fontId="41" fillId="0" borderId="0" xfId="0" applyFont="1" applyBorder="1"/>
    <xf numFmtId="0" fontId="42"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8" xfId="0" applyFont="1" applyBorder="1" applyAlignment="1">
      <alignment vertical="top" wrapText="1"/>
    </xf>
    <xf numFmtId="164" fontId="44" fillId="0" borderId="0"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164" fontId="7" fillId="0" borderId="2" xfId="1" applyNumberFormat="1" applyFont="1" applyFill="1" applyBorder="1" applyAlignment="1">
      <alignment horizontal="left" vertical="center" wrapText="1"/>
    </xf>
    <xf numFmtId="164" fontId="35" fillId="0" borderId="2" xfId="1" applyNumberFormat="1" applyFont="1" applyBorder="1" applyAlignment="1">
      <alignment vertical="center"/>
    </xf>
    <xf numFmtId="43" fontId="37" fillId="0" borderId="2" xfId="1" applyFont="1" applyBorder="1" applyAlignment="1">
      <alignment vertical="center"/>
    </xf>
    <xf numFmtId="0" fontId="37" fillId="0" borderId="2" xfId="3" applyFont="1" applyBorder="1" applyAlignment="1">
      <alignment vertical="center"/>
    </xf>
    <xf numFmtId="0" fontId="26" fillId="0" borderId="1" xfId="0" applyFont="1" applyBorder="1" applyAlignment="1">
      <alignment vertical="center"/>
    </xf>
    <xf numFmtId="0" fontId="36" fillId="0" borderId="0" xfId="3" applyFont="1" applyBorder="1" applyAlignment="1">
      <alignment vertical="center" wrapText="1"/>
    </xf>
    <xf numFmtId="0" fontId="15" fillId="0" borderId="11" xfId="3" applyFont="1" applyBorder="1" applyAlignment="1">
      <alignment horizontal="right" vertical="center" wrapText="1"/>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40" fillId="0" borderId="0" xfId="0" applyFont="1" applyAlignment="1">
      <alignment vertical="center"/>
    </xf>
    <xf numFmtId="0" fontId="20" fillId="0" borderId="0" xfId="0" applyFont="1"/>
    <xf numFmtId="0" fontId="14" fillId="0" borderId="0" xfId="0" applyFont="1"/>
    <xf numFmtId="164" fontId="14" fillId="0" borderId="8" xfId="1" applyNumberFormat="1" applyFont="1" applyFill="1" applyBorder="1" applyAlignment="1">
      <alignment horizontal="left" vertical="center" wrapText="1"/>
    </xf>
    <xf numFmtId="0" fontId="16" fillId="0" borderId="0" xfId="3" applyFont="1" applyAlignment="1">
      <alignment horizontal="right"/>
    </xf>
    <xf numFmtId="164" fontId="15" fillId="0" borderId="8"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7"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6"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6" xfId="1" applyNumberFormat="1" applyFont="1" applyFill="1" applyBorder="1" applyAlignment="1">
      <alignment horizontal="left" vertical="center" wrapText="1"/>
    </xf>
    <xf numFmtId="0" fontId="29" fillId="0" borderId="0" xfId="3" applyFont="1" applyAlignment="1">
      <alignment vertical="center"/>
    </xf>
    <xf numFmtId="164" fontId="47" fillId="0" borderId="3" xfId="1" applyNumberFormat="1" applyFont="1" applyFill="1" applyBorder="1" applyAlignment="1">
      <alignment horizontal="left" vertical="center" wrapText="1"/>
    </xf>
    <xf numFmtId="0" fontId="16" fillId="0" borderId="0" xfId="3" applyFont="1" applyBorder="1" applyAlignment="1">
      <alignment horizontal="left" vertical="center" wrapText="1"/>
    </xf>
    <xf numFmtId="164" fontId="15" fillId="0" borderId="10" xfId="1" quotePrefix="1" applyNumberFormat="1" applyFont="1" applyFill="1" applyBorder="1" applyAlignment="1">
      <alignment vertical="center" wrapText="1"/>
    </xf>
    <xf numFmtId="164" fontId="15" fillId="0" borderId="3" xfId="1" quotePrefix="1" applyNumberFormat="1" applyFont="1" applyFill="1" applyBorder="1" applyAlignment="1">
      <alignmen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166" fontId="15" fillId="0" borderId="17" xfId="2" applyNumberFormat="1" applyFont="1" applyBorder="1" applyAlignment="1">
      <alignment horizontal="center" vertical="center" wrapText="1"/>
    </xf>
    <xf numFmtId="166" fontId="20" fillId="0" borderId="10" xfId="2" applyNumberFormat="1" applyFont="1" applyBorder="1" applyAlignment="1">
      <alignment horizontal="center" vertical="center" wrapText="1"/>
    </xf>
    <xf numFmtId="0" fontId="7" fillId="0" borderId="0" xfId="3" applyFont="1" applyBorder="1" applyAlignment="1">
      <alignment vertical="center" wrapText="1"/>
    </xf>
    <xf numFmtId="0" fontId="30" fillId="0" borderId="0" xfId="3" applyFont="1" applyBorder="1" applyAlignment="1">
      <alignment horizontal="right" vertical="center" wrapText="1"/>
    </xf>
    <xf numFmtId="0" fontId="4" fillId="0" borderId="0" xfId="3" applyFont="1" applyBorder="1" applyAlignment="1">
      <alignment horizontal="right" vertical="center" wrapText="1"/>
    </xf>
    <xf numFmtId="43" fontId="26" fillId="0" borderId="0" xfId="1" applyNumberFormat="1" applyFont="1" applyBorder="1" applyAlignment="1">
      <alignment vertical="center"/>
    </xf>
    <xf numFmtId="43" fontId="29" fillId="0" borderId="0" xfId="1" applyNumberFormat="1" applyFont="1" applyBorder="1" applyAlignment="1">
      <alignment vertical="center"/>
    </xf>
    <xf numFmtId="164" fontId="32" fillId="0" borderId="0" xfId="1" applyNumberFormat="1" applyFont="1" applyFill="1" applyBorder="1" applyAlignment="1">
      <alignment horizontal="left" vertical="center" wrapText="1"/>
    </xf>
    <xf numFmtId="43" fontId="32" fillId="0" borderId="0" xfId="1" applyNumberFormat="1" applyFont="1" applyFill="1" applyBorder="1" applyAlignment="1">
      <alignment horizontal="left" vertical="center" wrapText="1"/>
    </xf>
    <xf numFmtId="0" fontId="46" fillId="0" borderId="0" xfId="3" applyFont="1" applyBorder="1" applyAlignment="1">
      <alignment wrapText="1"/>
    </xf>
    <xf numFmtId="164" fontId="3" fillId="0" borderId="0" xfId="1" applyNumberFormat="1" applyFont="1" applyAlignment="1">
      <alignment vertical="center"/>
    </xf>
    <xf numFmtId="17" fontId="28" fillId="0" borderId="0" xfId="0" quotePrefix="1" applyNumberFormat="1" applyFont="1" applyFill="1" applyBorder="1" applyAlignment="1"/>
    <xf numFmtId="0" fontId="0" fillId="0" borderId="0" xfId="0" applyFill="1" applyBorder="1"/>
    <xf numFmtId="9" fontId="30" fillId="0" borderId="0" xfId="2" applyFont="1" applyFill="1" applyBorder="1" applyAlignment="1">
      <alignment horizontal="left" vertical="center" wrapText="1"/>
    </xf>
    <xf numFmtId="9" fontId="27" fillId="0" borderId="0" xfId="2" applyFont="1" applyFill="1" applyBorder="1" applyAlignment="1">
      <alignment horizontal="left" vertical="center" wrapText="1"/>
    </xf>
    <xf numFmtId="9" fontId="9" fillId="0" borderId="0" xfId="2" applyFont="1" applyAlignment="1">
      <alignment vertical="center"/>
    </xf>
    <xf numFmtId="9" fontId="3" fillId="0" borderId="0" xfId="2" applyFont="1" applyAlignment="1">
      <alignment vertical="center"/>
    </xf>
    <xf numFmtId="164" fontId="3" fillId="0" borderId="0" xfId="2" applyNumberFormat="1" applyFont="1" applyAlignment="1">
      <alignment vertical="center"/>
    </xf>
    <xf numFmtId="0" fontId="42" fillId="0" borderId="0" xfId="0" applyFont="1" applyBorder="1" applyAlignment="1">
      <alignment horizontal="left"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8"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8"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0" fillId="0" borderId="0" xfId="0" applyBorder="1" applyAlignment="1">
      <alignment horizontal="left"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17" fontId="16" fillId="0" borderId="0" xfId="0" quotePrefix="1" applyNumberFormat="1" applyFont="1" applyBorder="1" applyAlignment="1">
      <alignment horizontal="center"/>
    </xf>
    <xf numFmtId="0" fontId="0" fillId="0" borderId="0" xfId="0" applyBorder="1" applyAlignment="1">
      <alignment horizontal="left" vertical="center" wrapText="1"/>
    </xf>
    <xf numFmtId="0" fontId="21" fillId="0" borderId="0" xfId="0" applyFont="1" applyAlignment="1">
      <alignment horizontal="left" vertical="top" wrapText="1"/>
    </xf>
    <xf numFmtId="0" fontId="14" fillId="0" borderId="12" xfId="3" applyFont="1" applyBorder="1" applyAlignment="1">
      <alignment horizontal="center" vertical="center" wrapText="1"/>
    </xf>
    <xf numFmtId="164" fontId="15" fillId="0" borderId="0" xfId="1" applyNumberFormat="1" applyFont="1" applyBorder="1" applyAlignment="1">
      <alignment horizontal="center" vertical="center" wrapText="1"/>
    </xf>
    <xf numFmtId="0" fontId="16" fillId="0" borderId="0" xfId="3" applyFont="1" applyAlignment="1">
      <alignment horizontal="left" vertical="center" wrapText="1"/>
    </xf>
    <xf numFmtId="0" fontId="16" fillId="0" borderId="1" xfId="0" applyFont="1" applyBorder="1" applyAlignment="1">
      <alignment horizontal="left" vertical="center" wrapText="1"/>
    </xf>
    <xf numFmtId="0" fontId="14" fillId="0" borderId="2" xfId="3" applyFont="1" applyBorder="1" applyAlignment="1">
      <alignment horizontal="center" vertical="center" wrapText="1"/>
    </xf>
    <xf numFmtId="0" fontId="14" fillId="0" borderId="5" xfId="3" applyFont="1" applyBorder="1" applyAlignment="1">
      <alignment horizontal="center" vertical="center" wrapText="1"/>
    </xf>
    <xf numFmtId="164" fontId="14" fillId="0" borderId="0"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8" xfId="1" applyNumberFormat="1" applyFont="1" applyBorder="1" applyAlignment="1">
      <alignment horizontal="center" vertical="center" wrapText="1"/>
    </xf>
    <xf numFmtId="164" fontId="15" fillId="0" borderId="13"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8" fillId="0" borderId="0" xfId="3" applyFont="1" applyAlignment="1">
      <alignment horizontal="left"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27" fillId="0" borderId="0" xfId="3" applyFont="1" applyBorder="1" applyAlignment="1">
      <alignment horizontal="center" vertical="center" wrapText="1"/>
    </xf>
    <xf numFmtId="0" fontId="26" fillId="0" borderId="2" xfId="3" applyFont="1" applyBorder="1" applyAlignment="1">
      <alignment horizontal="left"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9" fillId="0" borderId="2" xfId="0" applyFont="1" applyBorder="1" applyAlignment="1">
      <alignment horizontal="center" vertical="center"/>
    </xf>
    <xf numFmtId="0" fontId="29" fillId="0" borderId="19" xfId="0" applyFont="1" applyBorder="1" applyAlignment="1">
      <alignment horizontal="center" vertical="center"/>
    </xf>
    <xf numFmtId="0" fontId="29" fillId="0" borderId="5" xfId="0" applyFont="1" applyBorder="1" applyAlignment="1">
      <alignment horizontal="center" vertical="center"/>
    </xf>
    <xf numFmtId="0" fontId="16" fillId="0" borderId="2" xfId="3" applyFont="1" applyBorder="1" applyAlignment="1">
      <alignment horizontal="left"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15" fillId="0" borderId="0" xfId="3"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5" fillId="0" borderId="2" xfId="3" applyFont="1" applyBorder="1" applyAlignment="1">
      <alignment horizontal="center" vertical="center" wrapText="1"/>
    </xf>
    <xf numFmtId="164" fontId="5" fillId="0" borderId="0" xfId="1" applyNumberFormat="1" applyFont="1" applyFill="1" applyBorder="1" applyAlignment="1">
      <alignment horizontal="center" vertical="center" wrapText="1"/>
    </xf>
    <xf numFmtId="0" fontId="12" fillId="0" borderId="0" xfId="3" applyFont="1" applyBorder="1" applyAlignment="1">
      <alignment horizontal="center" vertical="center" wrapText="1"/>
    </xf>
    <xf numFmtId="0" fontId="12" fillId="0" borderId="8" xfId="3" applyFont="1" applyBorder="1" applyAlignment="1">
      <alignment horizontal="center" vertical="center" wrapText="1"/>
    </xf>
    <xf numFmtId="164" fontId="5" fillId="0" borderId="2" xfId="1" applyNumberFormat="1" applyFont="1" applyFill="1" applyBorder="1" applyAlignment="1">
      <alignment horizontal="center" vertical="center" wrapText="1"/>
    </xf>
    <xf numFmtId="0" fontId="7" fillId="0" borderId="12" xfId="3" applyFont="1" applyBorder="1" applyAlignment="1">
      <alignment horizontal="center" vertical="center" wrapText="1"/>
    </xf>
    <xf numFmtId="0" fontId="7" fillId="0" borderId="3" xfId="3" applyFont="1" applyBorder="1" applyAlignment="1">
      <alignment horizontal="center" vertical="center" wrapText="1"/>
    </xf>
    <xf numFmtId="0" fontId="46"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4" fillId="0" borderId="12" xfId="3" applyFont="1" applyBorder="1" applyAlignment="1">
      <alignment horizontal="center" vertical="center" wrapText="1"/>
    </xf>
    <xf numFmtId="164" fontId="15" fillId="0" borderId="10" xfId="1" quotePrefix="1" applyNumberFormat="1" applyFont="1" applyFill="1" applyBorder="1" applyAlignment="1">
      <alignment horizontal="left" vertical="center" wrapText="1"/>
    </xf>
    <xf numFmtId="164" fontId="15" fillId="0" borderId="3" xfId="1" quotePrefix="1" applyNumberFormat="1" applyFont="1" applyFill="1" applyBorder="1" applyAlignment="1">
      <alignment horizontal="left" vertical="center" wrapText="1"/>
    </xf>
    <xf numFmtId="0" fontId="3" fillId="0" borderId="0" xfId="0" applyFont="1" applyAlignment="1">
      <alignment horizontal="left" vertical="center" wrapText="1"/>
    </xf>
    <xf numFmtId="17" fontId="5" fillId="0" borderId="2" xfId="3" quotePrefix="1" applyNumberFormat="1" applyFont="1" applyBorder="1" applyAlignment="1">
      <alignment horizontal="center" vertical="center" wrapText="1"/>
    </xf>
    <xf numFmtId="17" fontId="5" fillId="0" borderId="2" xfId="3" applyNumberFormat="1" applyFont="1" applyBorder="1" applyAlignment="1">
      <alignment horizontal="center" vertical="center" wrapText="1"/>
    </xf>
    <xf numFmtId="17" fontId="5" fillId="0" borderId="0" xfId="3" quotePrefix="1" applyNumberFormat="1" applyFont="1" applyAlignment="1">
      <alignment horizontal="center" vertical="center" wrapText="1"/>
    </xf>
    <xf numFmtId="17" fontId="5" fillId="0" borderId="0" xfId="3" applyNumberFormat="1" applyFont="1" applyAlignment="1">
      <alignment horizontal="center" vertical="center" wrapText="1"/>
    </xf>
    <xf numFmtId="0" fontId="26" fillId="0" borderId="0" xfId="0" applyFont="1" applyAlignment="1">
      <alignment horizontal="left" vertical="center" wrapText="1"/>
    </xf>
    <xf numFmtId="0" fontId="4" fillId="0" borderId="0" xfId="3" applyFont="1" applyAlignment="1">
      <alignment horizontal="left" vertical="center" wrapText="1"/>
    </xf>
    <xf numFmtId="0" fontId="26" fillId="0" borderId="1" xfId="0" applyFont="1" applyBorder="1" applyAlignment="1">
      <alignment horizontal="left" vertical="center" wrapText="1"/>
    </xf>
    <xf numFmtId="0" fontId="24" fillId="0" borderId="12" xfId="3" applyFont="1" applyBorder="1" applyAlignment="1">
      <alignment horizontal="center" vertical="center" wrapText="1"/>
    </xf>
    <xf numFmtId="0" fontId="28" fillId="0" borderId="0" xfId="0" applyFont="1" applyAlignment="1">
      <alignment horizontal="left" vertical="center" wrapText="1"/>
    </xf>
  </cellXfs>
  <cellStyles count="11">
    <cellStyle name="Migliaia" xfId="1" builtinId="3"/>
    <cellStyle name="Migliaia 2 2 2" xfId="5" xr:uid="{00000000-0005-0000-0000-000001000000}"/>
    <cellStyle name="Migliaia 5" xfId="6" xr:uid="{00000000-0005-0000-0000-000002000000}"/>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Percentuale" xfId="2" builtinId="5"/>
    <cellStyle name="Percentuale 4 2" xfId="8" xr:uid="{00000000-0005-0000-0000-000009000000}"/>
    <cellStyle name="Percentuale 6"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tabColor theme="2" tint="-9.9978637043366805E-2"/>
    <pageSetUpPr fitToPage="1"/>
  </sheetPr>
  <dimension ref="B1:K33"/>
  <sheetViews>
    <sheetView showGridLines="0" tabSelected="1" zoomScale="88" zoomScaleNormal="88" workbookViewId="0">
      <selection activeCell="B1" sqref="B1"/>
    </sheetView>
  </sheetViews>
  <sheetFormatPr defaultRowHeight="14.5" x14ac:dyDescent="0.35"/>
  <cols>
    <col min="1" max="1" width="1.54296875" customWidth="1"/>
    <col min="2" max="2" width="10.1796875" customWidth="1"/>
    <col min="12" max="12" width="5" customWidth="1"/>
  </cols>
  <sheetData>
    <row r="1" spans="2:11" x14ac:dyDescent="0.35">
      <c r="B1" t="s">
        <v>98</v>
      </c>
    </row>
    <row r="9" spans="2:11" x14ac:dyDescent="0.35">
      <c r="B9" s="44" t="s">
        <v>98</v>
      </c>
      <c r="C9" s="45"/>
      <c r="D9" s="45"/>
      <c r="E9" s="45"/>
      <c r="F9" s="45"/>
      <c r="G9" s="45"/>
      <c r="H9" s="45"/>
      <c r="I9" s="45"/>
      <c r="J9" s="45"/>
      <c r="K9" s="46"/>
    </row>
    <row r="10" spans="2:11" ht="25" x14ac:dyDescent="0.35">
      <c r="B10" s="226" t="s">
        <v>74</v>
      </c>
      <c r="C10" s="227"/>
      <c r="D10" s="227"/>
      <c r="E10" s="227"/>
      <c r="F10" s="227"/>
      <c r="G10" s="227"/>
      <c r="H10" s="227"/>
      <c r="I10" s="227"/>
      <c r="J10" s="227"/>
      <c r="K10" s="228"/>
    </row>
    <row r="11" spans="2:11" x14ac:dyDescent="0.35">
      <c r="B11" s="47"/>
      <c r="C11" s="48"/>
      <c r="D11" s="48"/>
      <c r="E11" s="48"/>
      <c r="F11" s="48"/>
      <c r="G11" s="48"/>
      <c r="H11" s="48"/>
      <c r="I11" s="48"/>
      <c r="J11" s="48"/>
      <c r="K11" s="49"/>
    </row>
    <row r="12" spans="2:11" x14ac:dyDescent="0.35">
      <c r="B12" s="47"/>
      <c r="C12" s="48"/>
      <c r="D12" s="48"/>
      <c r="E12" s="48"/>
      <c r="F12" s="48"/>
      <c r="G12" s="48"/>
      <c r="H12" s="48"/>
      <c r="I12" s="48"/>
      <c r="J12" s="48"/>
      <c r="K12" s="49"/>
    </row>
    <row r="13" spans="2:11" x14ac:dyDescent="0.35">
      <c r="B13" s="47"/>
      <c r="C13" s="48"/>
      <c r="D13" s="48"/>
      <c r="E13" s="48"/>
      <c r="F13" s="48"/>
      <c r="G13" s="48"/>
      <c r="H13" s="48"/>
      <c r="I13" s="48"/>
      <c r="J13" s="48"/>
      <c r="K13" s="49"/>
    </row>
    <row r="14" spans="2:11" x14ac:dyDescent="0.35">
      <c r="B14" s="232" t="s">
        <v>73</v>
      </c>
      <c r="C14" s="233"/>
      <c r="D14" s="233"/>
      <c r="E14" s="233"/>
      <c r="F14" s="233"/>
      <c r="G14" s="233"/>
      <c r="H14" s="233"/>
      <c r="I14" s="233"/>
      <c r="J14" s="233"/>
      <c r="K14" s="234"/>
    </row>
    <row r="15" spans="2:11" ht="15" x14ac:dyDescent="0.35">
      <c r="B15" s="47"/>
      <c r="C15" s="50"/>
      <c r="D15" s="48"/>
      <c r="E15" s="48"/>
      <c r="F15" s="48"/>
      <c r="G15" s="48"/>
      <c r="H15" s="48"/>
      <c r="I15" s="48"/>
      <c r="J15" s="48"/>
      <c r="K15" s="49"/>
    </row>
    <row r="16" spans="2:11" x14ac:dyDescent="0.35">
      <c r="B16" s="47"/>
      <c r="C16" s="48"/>
      <c r="D16" s="48"/>
      <c r="E16" s="48"/>
      <c r="F16" s="48"/>
      <c r="G16" s="48"/>
      <c r="H16" s="48"/>
      <c r="I16" s="48"/>
      <c r="J16" s="48"/>
      <c r="K16" s="49"/>
    </row>
    <row r="17" spans="2:11" x14ac:dyDescent="0.35">
      <c r="B17" s="47"/>
      <c r="C17" s="48"/>
      <c r="D17" s="48"/>
      <c r="E17" s="48"/>
      <c r="F17" s="48"/>
      <c r="G17" s="48"/>
      <c r="H17" s="48"/>
      <c r="I17" s="48"/>
      <c r="J17" s="48"/>
      <c r="K17" s="49"/>
    </row>
    <row r="18" spans="2:11" x14ac:dyDescent="0.35">
      <c r="B18" s="47"/>
      <c r="C18" s="48"/>
      <c r="D18" s="48"/>
      <c r="E18" s="48"/>
      <c r="F18" s="48"/>
      <c r="G18" s="48"/>
      <c r="H18" s="48"/>
      <c r="I18" s="48"/>
      <c r="J18" s="48"/>
      <c r="K18" s="49"/>
    </row>
    <row r="19" spans="2:11" x14ac:dyDescent="0.35">
      <c r="B19" s="47"/>
      <c r="C19" s="48"/>
      <c r="D19" s="48"/>
      <c r="E19" s="48"/>
      <c r="F19" s="48"/>
      <c r="G19" s="48"/>
      <c r="H19" s="48"/>
      <c r="I19" s="48"/>
      <c r="J19" s="48"/>
      <c r="K19" s="49"/>
    </row>
    <row r="20" spans="2:11" ht="23.5" x14ac:dyDescent="0.55000000000000004">
      <c r="B20" s="229" t="s">
        <v>154</v>
      </c>
      <c r="C20" s="230"/>
      <c r="D20" s="230"/>
      <c r="E20" s="230"/>
      <c r="F20" s="230"/>
      <c r="G20" s="230"/>
      <c r="H20" s="230"/>
      <c r="I20" s="230"/>
      <c r="J20" s="230"/>
      <c r="K20" s="231"/>
    </row>
    <row r="21" spans="2:11" ht="23.5" x14ac:dyDescent="0.55000000000000004">
      <c r="B21" s="146"/>
      <c r="C21" s="147"/>
      <c r="D21" s="147"/>
      <c r="E21" s="147"/>
      <c r="F21" s="147"/>
      <c r="G21" s="147"/>
      <c r="H21" s="147"/>
      <c r="I21" s="147"/>
      <c r="J21" s="147"/>
      <c r="K21" s="148"/>
    </row>
    <row r="22" spans="2:11" ht="23.5" x14ac:dyDescent="0.55000000000000004">
      <c r="B22" s="146"/>
      <c r="C22" s="147"/>
      <c r="D22" s="147"/>
      <c r="E22" s="147"/>
      <c r="F22" s="147"/>
      <c r="G22" s="147"/>
      <c r="H22" s="147"/>
      <c r="I22" s="147"/>
      <c r="J22" s="147"/>
      <c r="K22" s="148"/>
    </row>
    <row r="23" spans="2:11" ht="23.5" x14ac:dyDescent="0.55000000000000004">
      <c r="B23" s="146"/>
      <c r="C23" s="147"/>
      <c r="D23" s="147"/>
      <c r="E23" s="147"/>
      <c r="F23" s="147"/>
      <c r="G23" s="147"/>
      <c r="H23" s="147"/>
      <c r="I23" s="147"/>
      <c r="J23" s="147"/>
      <c r="K23" s="148"/>
    </row>
    <row r="24" spans="2:11" ht="23.5" x14ac:dyDescent="0.55000000000000004">
      <c r="B24" s="146"/>
      <c r="C24" s="147"/>
      <c r="D24" s="147"/>
      <c r="E24" s="147"/>
      <c r="F24" s="147"/>
      <c r="G24" s="147"/>
      <c r="H24" s="147"/>
      <c r="I24" s="147"/>
      <c r="J24" s="147"/>
      <c r="K24" s="148"/>
    </row>
    <row r="25" spans="2:11" ht="12.5" customHeight="1" x14ac:dyDescent="0.35">
      <c r="B25" s="47"/>
      <c r="C25" s="48"/>
      <c r="D25" s="48"/>
      <c r="E25" s="48"/>
      <c r="F25" s="48"/>
      <c r="G25" s="48"/>
      <c r="H25" s="48"/>
      <c r="I25" s="48"/>
      <c r="J25" s="48"/>
      <c r="K25" s="49"/>
    </row>
    <row r="26" spans="2:11" ht="147.5" customHeight="1" x14ac:dyDescent="0.35">
      <c r="B26" s="47"/>
      <c r="C26" s="225" t="s">
        <v>155</v>
      </c>
      <c r="D26" s="225"/>
      <c r="E26" s="225"/>
      <c r="F26" s="225"/>
      <c r="G26" s="225"/>
      <c r="H26" s="225"/>
      <c r="I26" s="225"/>
      <c r="J26" s="225"/>
      <c r="K26" s="164"/>
    </row>
    <row r="27" spans="2:11" x14ac:dyDescent="0.35">
      <c r="B27" s="47"/>
      <c r="C27" s="48"/>
      <c r="D27" s="48"/>
      <c r="E27" s="48"/>
      <c r="F27" s="48"/>
      <c r="G27" s="48"/>
      <c r="H27" s="48"/>
      <c r="I27" s="48"/>
      <c r="J27" s="48"/>
      <c r="K27" s="49"/>
    </row>
    <row r="28" spans="2:11" x14ac:dyDescent="0.35">
      <c r="B28" s="47"/>
      <c r="C28" s="48"/>
      <c r="D28" s="48"/>
      <c r="E28" s="48"/>
      <c r="F28" s="48"/>
      <c r="G28" s="48"/>
      <c r="H28" s="48"/>
      <c r="I28" s="48"/>
      <c r="J28" s="48"/>
      <c r="K28" s="49"/>
    </row>
    <row r="29" spans="2:11" x14ac:dyDescent="0.35">
      <c r="B29" s="47"/>
      <c r="C29" s="48"/>
      <c r="D29" s="48"/>
      <c r="E29" s="48"/>
      <c r="F29" s="48"/>
      <c r="G29" s="48"/>
      <c r="H29" s="48"/>
      <c r="I29" s="48"/>
      <c r="J29" s="48"/>
      <c r="K29" s="49"/>
    </row>
    <row r="30" spans="2:11" x14ac:dyDescent="0.35">
      <c r="B30" s="47"/>
      <c r="C30" s="48"/>
      <c r="D30" s="48"/>
      <c r="E30" s="48"/>
      <c r="F30" s="48"/>
      <c r="G30" s="48"/>
      <c r="H30" s="48"/>
      <c r="I30" s="48"/>
      <c r="J30" s="48"/>
      <c r="K30" s="49"/>
    </row>
    <row r="31" spans="2:11" x14ac:dyDescent="0.35">
      <c r="B31" s="47"/>
      <c r="C31" s="48"/>
      <c r="D31" s="48"/>
      <c r="E31" s="48"/>
      <c r="F31" s="48"/>
      <c r="G31" s="48"/>
      <c r="H31" s="48"/>
      <c r="I31" s="48"/>
      <c r="J31" s="48"/>
      <c r="K31" s="49"/>
    </row>
    <row r="32" spans="2:11" x14ac:dyDescent="0.35">
      <c r="B32" s="47"/>
      <c r="C32" s="48"/>
      <c r="D32" s="48"/>
      <c r="E32" s="48"/>
      <c r="F32" s="48"/>
      <c r="G32" s="48"/>
      <c r="H32" s="48"/>
      <c r="I32" s="48"/>
      <c r="J32" s="48"/>
      <c r="K32" s="49"/>
    </row>
    <row r="33" spans="2:11" x14ac:dyDescent="0.35">
      <c r="B33" s="51"/>
      <c r="C33" s="52"/>
      <c r="D33" s="52"/>
      <c r="E33" s="52"/>
      <c r="F33" s="52"/>
      <c r="G33" s="52"/>
      <c r="H33" s="52"/>
      <c r="I33" s="52"/>
      <c r="J33" s="52"/>
      <c r="K33" s="53"/>
    </row>
  </sheetData>
  <mergeCells count="4">
    <mergeCell ref="C26:J26"/>
    <mergeCell ref="B10:K10"/>
    <mergeCell ref="B20:K20"/>
    <mergeCell ref="B14:K14"/>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tabColor rgb="FFFFC000"/>
    <pageSetUpPr fitToPage="1"/>
  </sheetPr>
  <dimension ref="A1:T40"/>
  <sheetViews>
    <sheetView showGridLines="0" tabSelected="1" view="pageBreakPreview" topLeftCell="B1" zoomScale="60" zoomScaleNormal="59" workbookViewId="0">
      <selection activeCell="B1" sqref="B1"/>
    </sheetView>
  </sheetViews>
  <sheetFormatPr defaultColWidth="13.26953125" defaultRowHeight="10" x14ac:dyDescent="0.35"/>
  <cols>
    <col min="1" max="1" width="29" style="1" customWidth="1"/>
    <col min="2" max="2" width="15.36328125" style="1" bestFit="1" customWidth="1"/>
    <col min="3" max="3" width="16.7265625" style="1" customWidth="1"/>
    <col min="4" max="4" width="15.36328125" style="1" bestFit="1" customWidth="1"/>
    <col min="5" max="5" width="16" style="1" customWidth="1"/>
    <col min="6" max="6" width="15.36328125" style="1" bestFit="1" customWidth="1"/>
    <col min="7" max="7" width="16.7265625" style="1" customWidth="1"/>
    <col min="8" max="8" width="15.36328125" style="1" bestFit="1" customWidth="1"/>
    <col min="9" max="9" width="16.36328125" style="1" customWidth="1"/>
    <col min="10" max="10" width="16" style="1" customWidth="1"/>
    <col min="11" max="11" width="16.54296875" style="1" customWidth="1"/>
    <col min="12" max="12" width="15.1796875" style="1" customWidth="1"/>
    <col min="13" max="13" width="16.36328125" style="1" customWidth="1"/>
    <col min="14" max="15" width="15.453125" style="1" customWidth="1"/>
    <col min="16" max="16" width="16.36328125" style="1" customWidth="1"/>
    <col min="17" max="17" width="15.453125" style="1" customWidth="1"/>
    <col min="18" max="16384" width="13.26953125" style="1"/>
  </cols>
  <sheetData>
    <row r="1" spans="1:20" ht="69.5" customHeight="1" thickBot="1" x14ac:dyDescent="0.4">
      <c r="A1" s="93" t="s">
        <v>146</v>
      </c>
      <c r="B1" s="39"/>
      <c r="C1" s="39"/>
      <c r="D1" s="39"/>
      <c r="E1" s="39"/>
      <c r="F1" s="39"/>
      <c r="G1" s="39"/>
      <c r="H1" s="56"/>
      <c r="I1" s="56"/>
      <c r="J1" s="56"/>
      <c r="K1" s="56"/>
      <c r="L1" s="56"/>
      <c r="M1" s="56"/>
      <c r="N1" s="56"/>
      <c r="O1" s="56"/>
      <c r="P1" s="56"/>
      <c r="Q1" s="56"/>
    </row>
    <row r="2" spans="1:20" ht="31.5" customHeight="1" thickTop="1" x14ac:dyDescent="0.35">
      <c r="A2" s="43"/>
      <c r="B2" s="270" t="s">
        <v>43</v>
      </c>
      <c r="C2" s="270"/>
      <c r="D2" s="270"/>
      <c r="E2" s="270"/>
      <c r="F2" s="270"/>
      <c r="G2" s="270"/>
      <c r="H2" s="270"/>
      <c r="I2" s="270"/>
      <c r="J2" s="270"/>
      <c r="K2" s="270"/>
      <c r="L2" s="270"/>
      <c r="M2" s="270"/>
      <c r="N2" s="270"/>
      <c r="O2" s="270"/>
    </row>
    <row r="3" spans="1:20" ht="33" customHeight="1" x14ac:dyDescent="0.35">
      <c r="A3" s="271" t="s">
        <v>35</v>
      </c>
      <c r="B3" s="268" t="s">
        <v>3</v>
      </c>
      <c r="C3" s="269"/>
      <c r="D3" s="268" t="s">
        <v>27</v>
      </c>
      <c r="E3" s="269"/>
      <c r="F3" s="268" t="s">
        <v>28</v>
      </c>
      <c r="G3" s="269"/>
      <c r="H3" s="268" t="s">
        <v>79</v>
      </c>
      <c r="I3" s="269"/>
      <c r="J3" s="268" t="s">
        <v>100</v>
      </c>
      <c r="K3" s="269"/>
      <c r="L3" s="268" t="s">
        <v>103</v>
      </c>
      <c r="M3" s="269"/>
      <c r="N3" s="268" t="s">
        <v>150</v>
      </c>
      <c r="O3" s="269"/>
      <c r="P3" s="268" t="s">
        <v>158</v>
      </c>
      <c r="Q3" s="269"/>
    </row>
    <row r="4" spans="1:20" ht="62" customHeight="1" thickBot="1" x14ac:dyDescent="0.4">
      <c r="A4" s="272"/>
      <c r="B4" s="36" t="s">
        <v>110</v>
      </c>
      <c r="C4" s="36" t="s">
        <v>115</v>
      </c>
      <c r="D4" s="36" t="s">
        <v>110</v>
      </c>
      <c r="E4" s="36" t="s">
        <v>115</v>
      </c>
      <c r="F4" s="36" t="s">
        <v>110</v>
      </c>
      <c r="G4" s="36" t="s">
        <v>115</v>
      </c>
      <c r="H4" s="36" t="s">
        <v>110</v>
      </c>
      <c r="I4" s="36" t="s">
        <v>115</v>
      </c>
      <c r="J4" s="36" t="s">
        <v>110</v>
      </c>
      <c r="K4" s="36" t="s">
        <v>115</v>
      </c>
      <c r="L4" s="36" t="s">
        <v>110</v>
      </c>
      <c r="M4" s="36" t="s">
        <v>115</v>
      </c>
      <c r="N4" s="36" t="s">
        <v>110</v>
      </c>
      <c r="O4" s="36" t="s">
        <v>115</v>
      </c>
      <c r="P4" s="36" t="s">
        <v>110</v>
      </c>
      <c r="Q4" s="36" t="s">
        <v>115</v>
      </c>
    </row>
    <row r="5" spans="1:20" ht="27.5" customHeight="1" thickTop="1" x14ac:dyDescent="0.35">
      <c r="A5" s="68" t="s">
        <v>61</v>
      </c>
      <c r="B5" s="68">
        <v>3866908</v>
      </c>
      <c r="C5" s="68">
        <v>195</v>
      </c>
      <c r="D5" s="68">
        <v>3869901</v>
      </c>
      <c r="E5" s="68">
        <v>194</v>
      </c>
      <c r="F5" s="68">
        <v>3950511</v>
      </c>
      <c r="G5" s="68">
        <v>194</v>
      </c>
      <c r="H5" s="68">
        <v>3940616</v>
      </c>
      <c r="I5" s="68">
        <v>194</v>
      </c>
      <c r="J5" s="68">
        <v>3890536</v>
      </c>
      <c r="K5" s="68">
        <v>195</v>
      </c>
      <c r="L5" s="68">
        <v>3933234</v>
      </c>
      <c r="M5" s="68">
        <v>195</v>
      </c>
      <c r="N5" s="68">
        <v>3944280</v>
      </c>
      <c r="O5" s="68">
        <v>195</v>
      </c>
      <c r="P5" s="68">
        <v>3940197</v>
      </c>
      <c r="Q5" s="68">
        <v>195</v>
      </c>
      <c r="S5" s="224"/>
      <c r="T5" s="223"/>
    </row>
    <row r="6" spans="1:20" ht="27.5" customHeight="1" x14ac:dyDescent="0.35">
      <c r="A6" s="167" t="s">
        <v>63</v>
      </c>
      <c r="B6" s="168">
        <v>897845</v>
      </c>
      <c r="C6" s="168">
        <v>194</v>
      </c>
      <c r="D6" s="168">
        <v>895664</v>
      </c>
      <c r="E6" s="168">
        <v>193</v>
      </c>
      <c r="F6" s="168">
        <v>962445</v>
      </c>
      <c r="G6" s="168">
        <v>193</v>
      </c>
      <c r="H6" s="168">
        <v>956596</v>
      </c>
      <c r="I6" s="168">
        <v>193</v>
      </c>
      <c r="J6" s="168">
        <v>907347</v>
      </c>
      <c r="K6" s="168">
        <v>194</v>
      </c>
      <c r="L6" s="168">
        <v>929020</v>
      </c>
      <c r="M6" s="168">
        <v>194</v>
      </c>
      <c r="N6" s="168">
        <v>930477</v>
      </c>
      <c r="O6" s="168">
        <v>194</v>
      </c>
      <c r="P6" s="168">
        <v>919379</v>
      </c>
      <c r="Q6" s="168">
        <v>195</v>
      </c>
      <c r="S6" s="224"/>
      <c r="T6" s="223"/>
    </row>
    <row r="7" spans="1:20" ht="27.5" customHeight="1" x14ac:dyDescent="0.35">
      <c r="A7" s="167" t="s">
        <v>48</v>
      </c>
      <c r="B7" s="168">
        <v>1689582</v>
      </c>
      <c r="C7" s="168">
        <v>196</v>
      </c>
      <c r="D7" s="168">
        <v>1690815</v>
      </c>
      <c r="E7" s="168">
        <v>196</v>
      </c>
      <c r="F7" s="168">
        <v>1701644</v>
      </c>
      <c r="G7" s="168">
        <v>196</v>
      </c>
      <c r="H7" s="168">
        <v>1699067</v>
      </c>
      <c r="I7" s="168">
        <v>196</v>
      </c>
      <c r="J7" s="168">
        <v>1695740</v>
      </c>
      <c r="K7" s="168">
        <v>196</v>
      </c>
      <c r="L7" s="168">
        <v>1708266</v>
      </c>
      <c r="M7" s="168">
        <v>196</v>
      </c>
      <c r="N7" s="168">
        <v>1713700</v>
      </c>
      <c r="O7" s="168">
        <v>197</v>
      </c>
      <c r="P7" s="168">
        <v>1716959</v>
      </c>
      <c r="Q7" s="168">
        <v>196</v>
      </c>
      <c r="S7" s="224"/>
      <c r="T7" s="223"/>
    </row>
    <row r="8" spans="1:20" ht="27.5" customHeight="1" x14ac:dyDescent="0.35">
      <c r="A8" s="167" t="s">
        <v>49</v>
      </c>
      <c r="B8" s="168">
        <v>1279481</v>
      </c>
      <c r="C8" s="168">
        <v>194</v>
      </c>
      <c r="D8" s="168">
        <v>1283422</v>
      </c>
      <c r="E8" s="168">
        <v>193</v>
      </c>
      <c r="F8" s="168">
        <v>1286422</v>
      </c>
      <c r="G8" s="168">
        <v>193</v>
      </c>
      <c r="H8" s="168">
        <v>1284953</v>
      </c>
      <c r="I8" s="168">
        <v>193</v>
      </c>
      <c r="J8" s="168">
        <v>1287449</v>
      </c>
      <c r="K8" s="168">
        <v>193</v>
      </c>
      <c r="L8" s="168">
        <v>1295948</v>
      </c>
      <c r="M8" s="168">
        <v>193</v>
      </c>
      <c r="N8" s="168">
        <v>1300103</v>
      </c>
      <c r="O8" s="168">
        <v>194</v>
      </c>
      <c r="P8" s="168">
        <v>1303859</v>
      </c>
      <c r="Q8" s="168">
        <v>193</v>
      </c>
      <c r="S8" s="224"/>
      <c r="T8" s="223"/>
    </row>
    <row r="9" spans="1:20" ht="27.5" customHeight="1" x14ac:dyDescent="0.35">
      <c r="A9" s="68" t="s">
        <v>50</v>
      </c>
      <c r="B9" s="68">
        <v>959920</v>
      </c>
      <c r="C9" s="68">
        <v>180</v>
      </c>
      <c r="D9" s="68">
        <v>963449</v>
      </c>
      <c r="E9" s="68">
        <v>179</v>
      </c>
      <c r="F9" s="68">
        <v>965585</v>
      </c>
      <c r="G9" s="68">
        <v>179</v>
      </c>
      <c r="H9" s="68">
        <v>964531</v>
      </c>
      <c r="I9" s="68">
        <v>179</v>
      </c>
      <c r="J9" s="68">
        <v>966665</v>
      </c>
      <c r="K9" s="68">
        <v>179</v>
      </c>
      <c r="L9" s="68">
        <v>973400</v>
      </c>
      <c r="M9" s="68">
        <v>179</v>
      </c>
      <c r="N9" s="68">
        <v>976930</v>
      </c>
      <c r="O9" s="68">
        <v>180</v>
      </c>
      <c r="P9" s="68">
        <v>981095</v>
      </c>
      <c r="Q9" s="68">
        <v>179</v>
      </c>
      <c r="S9" s="224"/>
      <c r="T9" s="223"/>
    </row>
    <row r="10" spans="1:20" ht="27.5" customHeight="1" x14ac:dyDescent="0.35">
      <c r="A10" s="68" t="s">
        <v>51</v>
      </c>
      <c r="B10" s="68">
        <v>669169</v>
      </c>
      <c r="C10" s="68">
        <v>153</v>
      </c>
      <c r="D10" s="68">
        <v>671740</v>
      </c>
      <c r="E10" s="68">
        <v>152</v>
      </c>
      <c r="F10" s="68">
        <v>673370</v>
      </c>
      <c r="G10" s="68">
        <v>152</v>
      </c>
      <c r="H10" s="68">
        <v>672231</v>
      </c>
      <c r="I10" s="68">
        <v>152</v>
      </c>
      <c r="J10" s="68">
        <v>673830</v>
      </c>
      <c r="K10" s="68">
        <v>152</v>
      </c>
      <c r="L10" s="68">
        <v>678978</v>
      </c>
      <c r="M10" s="68">
        <v>152</v>
      </c>
      <c r="N10" s="68">
        <v>682053</v>
      </c>
      <c r="O10" s="68">
        <v>152</v>
      </c>
      <c r="P10" s="68">
        <v>686485</v>
      </c>
      <c r="Q10" s="68">
        <v>152</v>
      </c>
      <c r="S10" s="224"/>
      <c r="T10" s="223"/>
    </row>
    <row r="11" spans="1:20" ht="27.5" customHeight="1" x14ac:dyDescent="0.35">
      <c r="A11" s="68" t="s">
        <v>52</v>
      </c>
      <c r="B11" s="68">
        <v>439375</v>
      </c>
      <c r="C11" s="68">
        <v>120</v>
      </c>
      <c r="D11" s="68">
        <v>440675</v>
      </c>
      <c r="E11" s="68">
        <v>120</v>
      </c>
      <c r="F11" s="68">
        <v>442237</v>
      </c>
      <c r="G11" s="68">
        <v>120</v>
      </c>
      <c r="H11" s="68">
        <v>441526</v>
      </c>
      <c r="I11" s="68">
        <v>119</v>
      </c>
      <c r="J11" s="68">
        <v>442237</v>
      </c>
      <c r="K11" s="68">
        <v>119</v>
      </c>
      <c r="L11" s="68">
        <v>445560</v>
      </c>
      <c r="M11" s="68">
        <v>119</v>
      </c>
      <c r="N11" s="68">
        <v>447632</v>
      </c>
      <c r="O11" s="68">
        <v>120</v>
      </c>
      <c r="P11" s="68">
        <v>451593</v>
      </c>
      <c r="Q11" s="68">
        <v>119</v>
      </c>
      <c r="S11" s="224"/>
      <c r="T11" s="223"/>
    </row>
    <row r="12" spans="1:20" ht="27.5" customHeight="1" x14ac:dyDescent="0.35">
      <c r="A12" s="68" t="s">
        <v>53</v>
      </c>
      <c r="B12" s="68">
        <v>275762</v>
      </c>
      <c r="C12" s="68">
        <v>92</v>
      </c>
      <c r="D12" s="68">
        <v>275350</v>
      </c>
      <c r="E12" s="68">
        <v>92</v>
      </c>
      <c r="F12" s="68">
        <v>280832</v>
      </c>
      <c r="G12" s="68">
        <v>91</v>
      </c>
      <c r="H12" s="68">
        <v>281798</v>
      </c>
      <c r="I12" s="68">
        <v>91</v>
      </c>
      <c r="J12" s="68">
        <v>283652</v>
      </c>
      <c r="K12" s="68">
        <v>91</v>
      </c>
      <c r="L12" s="68">
        <v>286245</v>
      </c>
      <c r="M12" s="68">
        <v>91</v>
      </c>
      <c r="N12" s="68">
        <v>287686</v>
      </c>
      <c r="O12" s="68">
        <v>91</v>
      </c>
      <c r="P12" s="68">
        <v>291034</v>
      </c>
      <c r="Q12" s="68">
        <v>91</v>
      </c>
      <c r="S12" s="224"/>
      <c r="T12" s="223"/>
    </row>
    <row r="13" spans="1:20" ht="27.5" customHeight="1" x14ac:dyDescent="0.35">
      <c r="A13" s="68" t="s">
        <v>54</v>
      </c>
      <c r="B13" s="68">
        <v>172305</v>
      </c>
      <c r="C13" s="68">
        <v>64</v>
      </c>
      <c r="D13" s="68">
        <v>171671</v>
      </c>
      <c r="E13" s="68">
        <v>63</v>
      </c>
      <c r="F13" s="68">
        <v>175935</v>
      </c>
      <c r="G13" s="68">
        <v>63</v>
      </c>
      <c r="H13" s="68">
        <v>176782</v>
      </c>
      <c r="I13" s="68">
        <v>63</v>
      </c>
      <c r="J13" s="68">
        <v>178259</v>
      </c>
      <c r="K13" s="68">
        <v>63</v>
      </c>
      <c r="L13" s="68">
        <v>180040</v>
      </c>
      <c r="M13" s="68">
        <v>63</v>
      </c>
      <c r="N13" s="68">
        <v>181447</v>
      </c>
      <c r="O13" s="68">
        <v>63</v>
      </c>
      <c r="P13" s="68">
        <v>184557</v>
      </c>
      <c r="Q13" s="68">
        <v>63</v>
      </c>
      <c r="S13" s="224"/>
      <c r="T13" s="223"/>
    </row>
    <row r="14" spans="1:20" ht="27.5" customHeight="1" x14ac:dyDescent="0.35">
      <c r="A14" s="68" t="s">
        <v>55</v>
      </c>
      <c r="B14" s="68">
        <v>272298</v>
      </c>
      <c r="C14" s="68">
        <v>48</v>
      </c>
      <c r="D14" s="68">
        <v>271766</v>
      </c>
      <c r="E14" s="68">
        <v>48</v>
      </c>
      <c r="F14" s="68">
        <v>288711</v>
      </c>
      <c r="G14" s="68">
        <v>48</v>
      </c>
      <c r="H14" s="68">
        <v>293644</v>
      </c>
      <c r="I14" s="68">
        <v>48</v>
      </c>
      <c r="J14" s="68">
        <v>299981</v>
      </c>
      <c r="K14" s="68">
        <v>48</v>
      </c>
      <c r="L14" s="68">
        <v>306031</v>
      </c>
      <c r="M14" s="68">
        <v>48</v>
      </c>
      <c r="N14" s="68">
        <v>311405</v>
      </c>
      <c r="O14" s="68">
        <v>48</v>
      </c>
      <c r="P14" s="68">
        <v>325249</v>
      </c>
      <c r="Q14" s="68">
        <v>47</v>
      </c>
      <c r="S14" s="224"/>
      <c r="T14" s="223"/>
    </row>
    <row r="15" spans="1:20" ht="27.5" customHeight="1" x14ac:dyDescent="0.35">
      <c r="A15" s="169" t="s">
        <v>37</v>
      </c>
      <c r="B15" s="68">
        <v>1733463</v>
      </c>
      <c r="C15" s="68">
        <v>50</v>
      </c>
      <c r="D15" s="68">
        <v>1705082</v>
      </c>
      <c r="E15" s="68">
        <v>50</v>
      </c>
      <c r="F15" s="68">
        <v>1675884</v>
      </c>
      <c r="G15" s="68">
        <v>49</v>
      </c>
      <c r="H15" s="68">
        <v>1666691</v>
      </c>
      <c r="I15" s="68">
        <v>50</v>
      </c>
      <c r="J15" s="68">
        <v>1638306</v>
      </c>
      <c r="K15" s="68">
        <v>49</v>
      </c>
      <c r="L15" s="68">
        <v>1637522</v>
      </c>
      <c r="M15" s="68">
        <v>49</v>
      </c>
      <c r="N15" s="68">
        <v>1624238</v>
      </c>
      <c r="O15" s="68">
        <v>49</v>
      </c>
      <c r="P15" s="68">
        <v>1586318</v>
      </c>
      <c r="Q15" s="68">
        <v>49</v>
      </c>
      <c r="S15" s="224"/>
      <c r="T15" s="223"/>
    </row>
    <row r="16" spans="1:20" ht="27.5" customHeight="1" thickBot="1" x14ac:dyDescent="0.4">
      <c r="A16" s="166" t="s">
        <v>62</v>
      </c>
      <c r="B16" s="166">
        <v>8389200</v>
      </c>
      <c r="C16" s="166">
        <v>145</v>
      </c>
      <c r="D16" s="166">
        <v>8369634</v>
      </c>
      <c r="E16" s="166">
        <v>145</v>
      </c>
      <c r="F16" s="166">
        <v>8453065</v>
      </c>
      <c r="G16" s="166">
        <v>146</v>
      </c>
      <c r="H16" s="166">
        <v>8437819</v>
      </c>
      <c r="I16" s="166">
        <v>145</v>
      </c>
      <c r="J16" s="166">
        <v>8373466</v>
      </c>
      <c r="K16" s="166">
        <v>145</v>
      </c>
      <c r="L16" s="166">
        <v>8441010</v>
      </c>
      <c r="M16" s="166">
        <v>146</v>
      </c>
      <c r="N16" s="166">
        <v>8455671</v>
      </c>
      <c r="O16" s="166">
        <v>146</v>
      </c>
      <c r="P16" s="166">
        <v>8446528</v>
      </c>
      <c r="Q16" s="166">
        <v>146</v>
      </c>
      <c r="S16" s="224"/>
    </row>
    <row r="17" spans="1:13" ht="21.75" customHeight="1" thickTop="1" x14ac:dyDescent="0.35">
      <c r="A17" s="2"/>
      <c r="B17" s="2"/>
      <c r="C17" s="2"/>
      <c r="D17" s="2"/>
      <c r="E17" s="58"/>
      <c r="F17" s="2"/>
      <c r="G17" s="2"/>
      <c r="H17" s="9"/>
      <c r="I17" s="9"/>
      <c r="J17" s="9"/>
      <c r="K17" s="9"/>
      <c r="L17" s="9"/>
      <c r="M17" s="9"/>
    </row>
    <row r="18" spans="1:13" ht="21.75" customHeight="1" x14ac:dyDescent="0.35">
      <c r="A18" s="84" t="str">
        <f>+INDICE!B10</f>
        <v xml:space="preserve"> Lettura dati 28 novembre 2022</v>
      </c>
      <c r="B18" s="2"/>
      <c r="C18" s="2"/>
      <c r="D18" s="2"/>
      <c r="E18" s="2"/>
      <c r="F18" s="2"/>
      <c r="G18" s="2"/>
      <c r="H18" s="9"/>
      <c r="I18" s="9"/>
      <c r="J18" s="9"/>
      <c r="K18" s="9"/>
      <c r="L18" s="9"/>
      <c r="M18" s="9"/>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133"/>
      <c r="C21" s="2"/>
      <c r="D21" s="133"/>
      <c r="E21" s="2"/>
      <c r="F21" s="133"/>
      <c r="G21" s="2"/>
      <c r="H21" s="133"/>
      <c r="J21" s="133"/>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5"/>
    </row>
    <row r="27" spans="1:13" x14ac:dyDescent="0.35">
      <c r="B27" s="5"/>
    </row>
    <row r="28" spans="1:13" x14ac:dyDescent="0.35">
      <c r="B28" s="5"/>
    </row>
    <row r="29" spans="1:13" x14ac:dyDescent="0.35">
      <c r="B29" s="5"/>
    </row>
    <row r="30" spans="1:13" x14ac:dyDescent="0.35">
      <c r="B30" s="5"/>
    </row>
    <row r="31" spans="1:13" x14ac:dyDescent="0.35">
      <c r="B31" s="5"/>
    </row>
    <row r="32" spans="1:1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sheetData>
  <mergeCells count="10">
    <mergeCell ref="P3:Q3"/>
    <mergeCell ref="A3:A4"/>
    <mergeCell ref="B3:C3"/>
    <mergeCell ref="D3:E3"/>
    <mergeCell ref="F3:G3"/>
    <mergeCell ref="B2:O2"/>
    <mergeCell ref="N3:O3"/>
    <mergeCell ref="L3:M3"/>
    <mergeCell ref="J3:K3"/>
    <mergeCell ref="H3:I3"/>
  </mergeCells>
  <pageMargins left="0.70866141732283472" right="0.70866141732283472" top="0.94488188976377963" bottom="0.74803149606299213" header="0.31496062992125984" footer="0.31496062992125984"/>
  <pageSetup paperSize="9" scale="46" orientation="landscape" r:id="rId1"/>
  <headerFooter>
    <oddHeader>&amp;COSSERVATORIO ASSEGNO UNICO UNIVERSALE</oddHeader>
    <oddFooter>&amp;CINPS - COORDINAMENTO GENERALE STATISTICO ATTUARIALE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tabColor rgb="FFFFC000"/>
    <pageSetUpPr fitToPage="1"/>
  </sheetPr>
  <dimension ref="A1:Q40"/>
  <sheetViews>
    <sheetView showGridLines="0" tabSelected="1" view="pageBreakPreview" topLeftCell="D3" zoomScale="62" zoomScaleNormal="51" zoomScaleSheetLayoutView="62" workbookViewId="0">
      <selection activeCell="B1" sqref="B1"/>
    </sheetView>
  </sheetViews>
  <sheetFormatPr defaultColWidth="13.26953125" defaultRowHeight="10" x14ac:dyDescent="0.35"/>
  <cols>
    <col min="1" max="1" width="23.7265625" style="1" customWidth="1"/>
    <col min="2" max="2" width="14.26953125" style="1" bestFit="1" customWidth="1"/>
    <col min="3" max="3" width="18.08984375" style="1" customWidth="1"/>
    <col min="4" max="4" width="14.453125" style="1" customWidth="1"/>
    <col min="5" max="5" width="17.7265625" style="1" bestFit="1" customWidth="1"/>
    <col min="6" max="6" width="14.453125" style="1" customWidth="1"/>
    <col min="7" max="7" width="17.7265625" style="1" bestFit="1" customWidth="1"/>
    <col min="8" max="8" width="13.54296875" style="1" customWidth="1"/>
    <col min="9" max="9" width="17.7265625" style="1" bestFit="1" customWidth="1"/>
    <col min="10" max="10" width="13.26953125" style="1" customWidth="1"/>
    <col min="11" max="11" width="17.7265625" style="1" bestFit="1" customWidth="1"/>
    <col min="12" max="12" width="15.1796875" style="1" customWidth="1"/>
    <col min="13" max="13" width="17.7265625" style="1" bestFit="1" customWidth="1"/>
    <col min="14" max="14" width="13.26953125" style="1"/>
    <col min="15" max="15" width="17.36328125" style="1" customWidth="1"/>
    <col min="16" max="16" width="13.81640625" style="1" customWidth="1"/>
    <col min="17" max="17" width="18.453125" style="1" customWidth="1"/>
    <col min="18" max="16384" width="13.26953125" style="1"/>
  </cols>
  <sheetData>
    <row r="1" spans="1:17" ht="69.5" customHeight="1" thickBot="1" x14ac:dyDescent="0.4">
      <c r="A1" s="93" t="s">
        <v>147</v>
      </c>
      <c r="B1" s="39"/>
      <c r="C1" s="39"/>
      <c r="D1" s="39"/>
      <c r="E1" s="39"/>
      <c r="F1" s="39"/>
      <c r="G1" s="39"/>
      <c r="H1" s="39"/>
      <c r="I1" s="39"/>
      <c r="J1" s="39"/>
      <c r="K1" s="39"/>
      <c r="L1" s="39"/>
      <c r="M1" s="39"/>
      <c r="N1" s="56"/>
      <c r="O1" s="56"/>
      <c r="P1" s="56"/>
      <c r="Q1" s="56"/>
    </row>
    <row r="2" spans="1:17" ht="60" customHeight="1" thickTop="1" x14ac:dyDescent="0.35">
      <c r="A2" s="182"/>
      <c r="B2" s="275" t="s">
        <v>43</v>
      </c>
      <c r="C2" s="275"/>
      <c r="D2" s="275"/>
      <c r="E2" s="275"/>
      <c r="F2" s="275"/>
      <c r="G2" s="275"/>
      <c r="H2" s="275"/>
      <c r="I2" s="275"/>
      <c r="J2" s="275"/>
      <c r="K2" s="275"/>
      <c r="L2" s="275"/>
      <c r="M2" s="275"/>
      <c r="N2" s="275"/>
      <c r="O2" s="275"/>
      <c r="P2" s="275"/>
      <c r="Q2" s="275"/>
    </row>
    <row r="3" spans="1:17" ht="33" customHeight="1" x14ac:dyDescent="0.35">
      <c r="A3" s="271" t="s">
        <v>35</v>
      </c>
      <c r="B3" s="273" t="s">
        <v>3</v>
      </c>
      <c r="C3" s="274"/>
      <c r="D3" s="273" t="s">
        <v>27</v>
      </c>
      <c r="E3" s="274"/>
      <c r="F3" s="273" t="s">
        <v>28</v>
      </c>
      <c r="G3" s="274"/>
      <c r="H3" s="273" t="s">
        <v>79</v>
      </c>
      <c r="I3" s="274"/>
      <c r="J3" s="273" t="s">
        <v>100</v>
      </c>
      <c r="K3" s="274"/>
      <c r="L3" s="273" t="s">
        <v>103</v>
      </c>
      <c r="M3" s="274"/>
      <c r="N3" s="273" t="s">
        <v>150</v>
      </c>
      <c r="O3" s="274"/>
      <c r="P3" s="273" t="s">
        <v>158</v>
      </c>
      <c r="Q3" s="274"/>
    </row>
    <row r="4" spans="1:17" ht="66" customHeight="1" thickBot="1" x14ac:dyDescent="0.4">
      <c r="A4" s="272"/>
      <c r="B4" s="183" t="s">
        <v>110</v>
      </c>
      <c r="C4" s="183" t="s">
        <v>115</v>
      </c>
      <c r="D4" s="183" t="s">
        <v>110</v>
      </c>
      <c r="E4" s="183" t="s">
        <v>115</v>
      </c>
      <c r="F4" s="183" t="s">
        <v>110</v>
      </c>
      <c r="G4" s="183" t="s">
        <v>115</v>
      </c>
      <c r="H4" s="183" t="s">
        <v>110</v>
      </c>
      <c r="I4" s="183" t="s">
        <v>115</v>
      </c>
      <c r="J4" s="183" t="s">
        <v>110</v>
      </c>
      <c r="K4" s="183" t="s">
        <v>115</v>
      </c>
      <c r="L4" s="183" t="s">
        <v>110</v>
      </c>
      <c r="M4" s="183" t="s">
        <v>115</v>
      </c>
      <c r="N4" s="183" t="s">
        <v>110</v>
      </c>
      <c r="O4" s="183" t="s">
        <v>115</v>
      </c>
      <c r="P4" s="183" t="s">
        <v>110</v>
      </c>
      <c r="Q4" s="183" t="s">
        <v>115</v>
      </c>
    </row>
    <row r="5" spans="1:17" ht="27.5" customHeight="1" thickTop="1" x14ac:dyDescent="0.35">
      <c r="A5" s="72" t="s">
        <v>61</v>
      </c>
      <c r="B5" s="68">
        <v>167531</v>
      </c>
      <c r="C5" s="68">
        <v>242</v>
      </c>
      <c r="D5" s="68">
        <v>167620</v>
      </c>
      <c r="E5" s="68">
        <v>242</v>
      </c>
      <c r="F5" s="68">
        <v>175027</v>
      </c>
      <c r="G5" s="68">
        <v>242</v>
      </c>
      <c r="H5" s="68">
        <v>176069</v>
      </c>
      <c r="I5" s="68">
        <v>243</v>
      </c>
      <c r="J5" s="68">
        <v>173657</v>
      </c>
      <c r="K5" s="68">
        <v>243</v>
      </c>
      <c r="L5" s="68">
        <v>176511</v>
      </c>
      <c r="M5" s="68">
        <v>242</v>
      </c>
      <c r="N5" s="68">
        <v>177433</v>
      </c>
      <c r="O5" s="68">
        <v>262</v>
      </c>
      <c r="P5" s="68">
        <v>178889</v>
      </c>
      <c r="Q5" s="68">
        <v>262</v>
      </c>
    </row>
    <row r="6" spans="1:17" ht="27.5" customHeight="1" x14ac:dyDescent="0.35">
      <c r="A6" s="180" t="s">
        <v>63</v>
      </c>
      <c r="B6" s="168">
        <v>43831</v>
      </c>
      <c r="C6" s="168">
        <v>238</v>
      </c>
      <c r="D6" s="168">
        <v>43874</v>
      </c>
      <c r="E6" s="168">
        <v>237</v>
      </c>
      <c r="F6" s="168">
        <v>49210</v>
      </c>
      <c r="G6" s="168">
        <v>239</v>
      </c>
      <c r="H6" s="168">
        <v>49296</v>
      </c>
      <c r="I6" s="168">
        <v>240</v>
      </c>
      <c r="J6" s="168">
        <v>46186</v>
      </c>
      <c r="K6" s="168">
        <v>240</v>
      </c>
      <c r="L6" s="168">
        <v>47356</v>
      </c>
      <c r="M6" s="168">
        <v>239</v>
      </c>
      <c r="N6" s="168">
        <v>47418</v>
      </c>
      <c r="O6" s="168">
        <v>258</v>
      </c>
      <c r="P6" s="168">
        <v>47269</v>
      </c>
      <c r="Q6" s="168">
        <v>260</v>
      </c>
    </row>
    <row r="7" spans="1:17" ht="27.5" customHeight="1" x14ac:dyDescent="0.35">
      <c r="A7" s="180" t="s">
        <v>48</v>
      </c>
      <c r="B7" s="168">
        <v>73836</v>
      </c>
      <c r="C7" s="168">
        <v>246</v>
      </c>
      <c r="D7" s="168">
        <v>73818</v>
      </c>
      <c r="E7" s="168">
        <v>246</v>
      </c>
      <c r="F7" s="168">
        <v>75155</v>
      </c>
      <c r="G7" s="168">
        <v>246</v>
      </c>
      <c r="H7" s="168">
        <v>75745</v>
      </c>
      <c r="I7" s="168">
        <v>246</v>
      </c>
      <c r="J7" s="168">
        <v>76099</v>
      </c>
      <c r="K7" s="168">
        <v>246</v>
      </c>
      <c r="L7" s="168">
        <v>77175</v>
      </c>
      <c r="M7" s="168">
        <v>246</v>
      </c>
      <c r="N7" s="168">
        <v>77701</v>
      </c>
      <c r="O7" s="168">
        <v>265</v>
      </c>
      <c r="P7" s="168">
        <v>78667</v>
      </c>
      <c r="Q7" s="168">
        <v>264</v>
      </c>
    </row>
    <row r="8" spans="1:17" ht="27.5" customHeight="1" x14ac:dyDescent="0.35">
      <c r="A8" s="180" t="s">
        <v>49</v>
      </c>
      <c r="B8" s="168">
        <v>49864</v>
      </c>
      <c r="C8" s="168">
        <v>240</v>
      </c>
      <c r="D8" s="168">
        <v>49928</v>
      </c>
      <c r="E8" s="168">
        <v>240</v>
      </c>
      <c r="F8" s="168">
        <v>50662</v>
      </c>
      <c r="G8" s="168">
        <v>241</v>
      </c>
      <c r="H8" s="168">
        <v>51028</v>
      </c>
      <c r="I8" s="168">
        <v>241</v>
      </c>
      <c r="J8" s="168">
        <v>51372</v>
      </c>
      <c r="K8" s="168">
        <v>241</v>
      </c>
      <c r="L8" s="168">
        <v>51980</v>
      </c>
      <c r="M8" s="168">
        <v>240</v>
      </c>
      <c r="N8" s="168">
        <v>52314</v>
      </c>
      <c r="O8" s="168">
        <v>262</v>
      </c>
      <c r="P8" s="168">
        <v>52953</v>
      </c>
      <c r="Q8" s="168">
        <v>262</v>
      </c>
    </row>
    <row r="9" spans="1:17" ht="27.5" customHeight="1" x14ac:dyDescent="0.35">
      <c r="A9" s="72" t="s">
        <v>50</v>
      </c>
      <c r="B9" s="68">
        <v>32404</v>
      </c>
      <c r="C9" s="68">
        <v>224</v>
      </c>
      <c r="D9" s="68">
        <v>32326</v>
      </c>
      <c r="E9" s="68">
        <v>224</v>
      </c>
      <c r="F9" s="68">
        <v>32849</v>
      </c>
      <c r="G9" s="68">
        <v>224</v>
      </c>
      <c r="H9" s="68">
        <v>33046</v>
      </c>
      <c r="I9" s="68">
        <v>224</v>
      </c>
      <c r="J9" s="68">
        <v>33299</v>
      </c>
      <c r="K9" s="68">
        <v>224</v>
      </c>
      <c r="L9" s="68">
        <v>33660</v>
      </c>
      <c r="M9" s="68">
        <v>223</v>
      </c>
      <c r="N9" s="68">
        <v>33901</v>
      </c>
      <c r="O9" s="68">
        <v>248</v>
      </c>
      <c r="P9" s="68">
        <v>34205</v>
      </c>
      <c r="Q9" s="68">
        <v>247</v>
      </c>
    </row>
    <row r="10" spans="1:17" ht="27.5" customHeight="1" x14ac:dyDescent="0.35">
      <c r="A10" s="72" t="s">
        <v>51</v>
      </c>
      <c r="B10" s="68">
        <v>20499</v>
      </c>
      <c r="C10" s="68">
        <v>199</v>
      </c>
      <c r="D10" s="68">
        <v>20454</v>
      </c>
      <c r="E10" s="68">
        <v>198</v>
      </c>
      <c r="F10" s="68">
        <v>20734</v>
      </c>
      <c r="G10" s="68">
        <v>199</v>
      </c>
      <c r="H10" s="68">
        <v>20834</v>
      </c>
      <c r="I10" s="68">
        <v>199</v>
      </c>
      <c r="J10" s="68">
        <v>21005</v>
      </c>
      <c r="K10" s="68">
        <v>198</v>
      </c>
      <c r="L10" s="68">
        <v>21237</v>
      </c>
      <c r="M10" s="68">
        <v>198</v>
      </c>
      <c r="N10" s="68">
        <v>21440</v>
      </c>
      <c r="O10" s="68">
        <v>222</v>
      </c>
      <c r="P10" s="68">
        <v>21657</v>
      </c>
      <c r="Q10" s="68">
        <v>221</v>
      </c>
    </row>
    <row r="11" spans="1:17" ht="27.5" customHeight="1" x14ac:dyDescent="0.35">
      <c r="A11" s="72" t="s">
        <v>52</v>
      </c>
      <c r="B11" s="68">
        <v>12590</v>
      </c>
      <c r="C11" s="68">
        <v>162</v>
      </c>
      <c r="D11" s="68">
        <v>12520</v>
      </c>
      <c r="E11" s="68">
        <v>161</v>
      </c>
      <c r="F11" s="68">
        <v>12767</v>
      </c>
      <c r="G11" s="68">
        <v>162</v>
      </c>
      <c r="H11" s="68">
        <v>12854</v>
      </c>
      <c r="I11" s="68">
        <v>162</v>
      </c>
      <c r="J11" s="68">
        <v>12963</v>
      </c>
      <c r="K11" s="68">
        <v>161</v>
      </c>
      <c r="L11" s="68">
        <v>13119</v>
      </c>
      <c r="M11" s="68">
        <v>161</v>
      </c>
      <c r="N11" s="68">
        <v>13224</v>
      </c>
      <c r="O11" s="68">
        <v>184</v>
      </c>
      <c r="P11" s="68">
        <v>13391</v>
      </c>
      <c r="Q11" s="68">
        <v>184</v>
      </c>
    </row>
    <row r="12" spans="1:17" ht="27.5" customHeight="1" x14ac:dyDescent="0.35">
      <c r="A12" s="72" t="s">
        <v>53</v>
      </c>
      <c r="B12" s="68">
        <v>7547</v>
      </c>
      <c r="C12" s="68">
        <v>138</v>
      </c>
      <c r="D12" s="68">
        <v>7400</v>
      </c>
      <c r="E12" s="68">
        <v>139</v>
      </c>
      <c r="F12" s="68">
        <v>7685</v>
      </c>
      <c r="G12" s="68">
        <v>137</v>
      </c>
      <c r="H12" s="68">
        <v>7760</v>
      </c>
      <c r="I12" s="68">
        <v>137</v>
      </c>
      <c r="J12" s="68">
        <v>7845</v>
      </c>
      <c r="K12" s="68">
        <v>137</v>
      </c>
      <c r="L12" s="68">
        <v>7970</v>
      </c>
      <c r="M12" s="68">
        <v>136</v>
      </c>
      <c r="N12" s="68">
        <v>8039</v>
      </c>
      <c r="O12" s="68">
        <v>156</v>
      </c>
      <c r="P12" s="68">
        <v>8206</v>
      </c>
      <c r="Q12" s="68">
        <v>155</v>
      </c>
    </row>
    <row r="13" spans="1:17" ht="27.5" customHeight="1" x14ac:dyDescent="0.35">
      <c r="A13" s="72" t="s">
        <v>54</v>
      </c>
      <c r="B13" s="68">
        <v>4875</v>
      </c>
      <c r="C13" s="68">
        <v>113</v>
      </c>
      <c r="D13" s="68">
        <v>4786</v>
      </c>
      <c r="E13" s="68">
        <v>113</v>
      </c>
      <c r="F13" s="68">
        <v>5010</v>
      </c>
      <c r="G13" s="68">
        <v>112</v>
      </c>
      <c r="H13" s="68">
        <v>5069</v>
      </c>
      <c r="I13" s="68">
        <v>111</v>
      </c>
      <c r="J13" s="68">
        <v>5151</v>
      </c>
      <c r="K13" s="68">
        <v>111</v>
      </c>
      <c r="L13" s="68">
        <v>5218</v>
      </c>
      <c r="M13" s="68">
        <v>110</v>
      </c>
      <c r="N13" s="68">
        <v>5270</v>
      </c>
      <c r="O13" s="68">
        <v>126</v>
      </c>
      <c r="P13" s="68">
        <v>5382</v>
      </c>
      <c r="Q13" s="68">
        <v>125</v>
      </c>
    </row>
    <row r="14" spans="1:17" ht="27.5" customHeight="1" x14ac:dyDescent="0.35">
      <c r="A14" s="72" t="s">
        <v>55</v>
      </c>
      <c r="B14" s="68">
        <v>8267</v>
      </c>
      <c r="C14" s="68">
        <v>95</v>
      </c>
      <c r="D14" s="68">
        <v>8173</v>
      </c>
      <c r="E14" s="68">
        <v>95</v>
      </c>
      <c r="F14" s="68">
        <v>8728</v>
      </c>
      <c r="G14" s="68">
        <v>94</v>
      </c>
      <c r="H14" s="68">
        <v>8925</v>
      </c>
      <c r="I14" s="68">
        <v>95</v>
      </c>
      <c r="J14" s="68">
        <v>9152</v>
      </c>
      <c r="K14" s="68">
        <v>95</v>
      </c>
      <c r="L14" s="68">
        <v>9406</v>
      </c>
      <c r="M14" s="68">
        <v>94</v>
      </c>
      <c r="N14" s="68">
        <v>9550</v>
      </c>
      <c r="O14" s="68">
        <v>108</v>
      </c>
      <c r="P14" s="68">
        <v>9842</v>
      </c>
      <c r="Q14" s="68">
        <v>107</v>
      </c>
    </row>
    <row r="15" spans="1:17" ht="27.5" customHeight="1" x14ac:dyDescent="0.35">
      <c r="A15" s="181" t="s">
        <v>37</v>
      </c>
      <c r="B15" s="68">
        <v>48390</v>
      </c>
      <c r="C15" s="68">
        <v>104</v>
      </c>
      <c r="D15" s="68">
        <v>48623</v>
      </c>
      <c r="E15" s="68">
        <v>107</v>
      </c>
      <c r="F15" s="68">
        <v>45233</v>
      </c>
      <c r="G15" s="68">
        <v>100</v>
      </c>
      <c r="H15" s="68">
        <v>44401</v>
      </c>
      <c r="I15" s="68">
        <v>99</v>
      </c>
      <c r="J15" s="68">
        <v>43118</v>
      </c>
      <c r="K15" s="68">
        <v>99</v>
      </c>
      <c r="L15" s="68">
        <v>43285</v>
      </c>
      <c r="M15" s="68">
        <v>98</v>
      </c>
      <c r="N15" s="68">
        <v>43118</v>
      </c>
      <c r="O15" s="68">
        <v>109</v>
      </c>
      <c r="P15" s="68">
        <v>42871</v>
      </c>
      <c r="Q15" s="68">
        <v>109</v>
      </c>
    </row>
    <row r="16" spans="1:17" s="67" customFormat="1" ht="27.5" customHeight="1" thickBot="1" x14ac:dyDescent="0.4">
      <c r="A16" s="166" t="s">
        <v>62</v>
      </c>
      <c r="B16" s="166">
        <v>302103</v>
      </c>
      <c r="C16" s="166">
        <v>203</v>
      </c>
      <c r="D16" s="166">
        <v>301902</v>
      </c>
      <c r="E16" s="166">
        <v>203</v>
      </c>
      <c r="F16" s="166">
        <v>308033</v>
      </c>
      <c r="G16" s="166">
        <v>204</v>
      </c>
      <c r="H16" s="166">
        <v>308958</v>
      </c>
      <c r="I16" s="166">
        <v>205</v>
      </c>
      <c r="J16" s="166">
        <v>306190</v>
      </c>
      <c r="K16" s="166">
        <v>205</v>
      </c>
      <c r="L16" s="166">
        <v>310406</v>
      </c>
      <c r="M16" s="166">
        <v>204</v>
      </c>
      <c r="N16" s="166">
        <v>311975</v>
      </c>
      <c r="O16" s="166">
        <v>224</v>
      </c>
      <c r="P16" s="166">
        <v>314443</v>
      </c>
      <c r="Q16" s="166">
        <v>223</v>
      </c>
    </row>
    <row r="17" spans="1:13" ht="21.75" customHeight="1" thickTop="1" x14ac:dyDescent="0.35">
      <c r="A17" s="2"/>
      <c r="B17" s="2"/>
      <c r="C17" s="2"/>
      <c r="D17" s="2"/>
      <c r="E17" s="58"/>
      <c r="F17" s="2"/>
      <c r="G17" s="2"/>
      <c r="H17" s="9"/>
      <c r="I17" s="9"/>
      <c r="J17" s="9"/>
      <c r="K17" s="9"/>
      <c r="L17" s="9"/>
      <c r="M17" s="9"/>
    </row>
    <row r="18" spans="1:13" ht="21.75" customHeight="1" x14ac:dyDescent="0.35">
      <c r="A18" s="84" t="str">
        <f>+INDICE!B10</f>
        <v xml:space="preserve"> Lettura dati 28 novembre 2022</v>
      </c>
      <c r="B18" s="2"/>
      <c r="C18" s="2"/>
      <c r="D18" s="2"/>
      <c r="E18" s="2"/>
      <c r="F18" s="2"/>
      <c r="G18" s="2"/>
      <c r="H18" s="9"/>
      <c r="I18" s="9"/>
      <c r="J18" s="9"/>
      <c r="K18" s="9"/>
      <c r="L18" s="9"/>
      <c r="M18" s="9"/>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5"/>
    </row>
    <row r="27" spans="1:13" x14ac:dyDescent="0.35">
      <c r="B27" s="5"/>
    </row>
    <row r="28" spans="1:13" x14ac:dyDescent="0.35">
      <c r="B28" s="5"/>
    </row>
    <row r="29" spans="1:13" x14ac:dyDescent="0.35">
      <c r="B29" s="5"/>
    </row>
    <row r="30" spans="1:13" x14ac:dyDescent="0.35">
      <c r="B30" s="5"/>
    </row>
    <row r="31" spans="1:13" x14ac:dyDescent="0.35">
      <c r="B31" s="5"/>
    </row>
    <row r="32" spans="1:1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sheetData>
  <mergeCells count="10">
    <mergeCell ref="P3:Q3"/>
    <mergeCell ref="B2:Q2"/>
    <mergeCell ref="A3:A4"/>
    <mergeCell ref="B3:C3"/>
    <mergeCell ref="D3:E3"/>
    <mergeCell ref="F3:G3"/>
    <mergeCell ref="N3:O3"/>
    <mergeCell ref="L3:M3"/>
    <mergeCell ref="J3:K3"/>
    <mergeCell ref="H3:I3"/>
  </mergeCells>
  <pageMargins left="0.70866141732283472" right="0.70866141732283472"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tabColor rgb="FFFFC000"/>
    <pageSetUpPr fitToPage="1"/>
  </sheetPr>
  <dimension ref="A1:S69"/>
  <sheetViews>
    <sheetView showGridLines="0" tabSelected="1" view="pageBreakPreview" topLeftCell="K16" zoomScale="62" zoomScaleNormal="65" zoomScaleSheetLayoutView="62" workbookViewId="0">
      <selection activeCell="B1" sqref="B1"/>
    </sheetView>
  </sheetViews>
  <sheetFormatPr defaultColWidth="9.453125" defaultRowHeight="13.5" x14ac:dyDescent="0.25"/>
  <cols>
    <col min="1" max="1" width="29.7265625" style="85" customWidth="1"/>
    <col min="2" max="2" width="15.7265625" style="85" customWidth="1"/>
    <col min="3" max="3" width="12.81640625" style="85" customWidth="1"/>
    <col min="4" max="4" width="15.36328125" style="85" customWidth="1"/>
    <col min="5" max="5" width="13.36328125" style="85" customWidth="1"/>
    <col min="6" max="6" width="16.26953125" style="85" customWidth="1"/>
    <col min="7" max="7" width="11.453125" style="85" customWidth="1"/>
    <col min="8" max="8" width="15.36328125" style="85" bestFit="1" customWidth="1"/>
    <col min="9" max="9" width="12.90625" style="85" customWidth="1"/>
    <col min="10" max="10" width="6.1796875" style="85" customWidth="1"/>
    <col min="11" max="11" width="29" style="85" customWidth="1"/>
    <col min="12" max="12" width="15.36328125" style="85" bestFit="1" customWidth="1"/>
    <col min="13" max="13" width="11.26953125" style="85" customWidth="1"/>
    <col min="14" max="14" width="16.1796875" style="85" customWidth="1"/>
    <col min="15" max="15" width="12.26953125" style="85" customWidth="1"/>
    <col min="16" max="16" width="14.90625" style="85" customWidth="1"/>
    <col min="17" max="17" width="12.36328125" style="85" customWidth="1"/>
    <col min="18" max="18" width="15.36328125" style="85" bestFit="1" customWidth="1"/>
    <col min="19" max="19" width="12.36328125" style="85" customWidth="1"/>
    <col min="20" max="16384" width="9.453125" style="85"/>
  </cols>
  <sheetData>
    <row r="1" spans="1:19" ht="44.5" customHeight="1" thickBot="1" x14ac:dyDescent="0.3">
      <c r="A1" s="194" t="s">
        <v>144</v>
      </c>
      <c r="B1" s="40"/>
      <c r="C1" s="40"/>
      <c r="D1" s="40"/>
      <c r="E1" s="40"/>
      <c r="F1" s="40"/>
      <c r="G1" s="40"/>
      <c r="H1" s="40"/>
      <c r="I1" s="40"/>
      <c r="J1" s="139"/>
      <c r="K1" s="40"/>
      <c r="L1" s="170"/>
      <c r="M1" s="170"/>
      <c r="N1" s="170"/>
      <c r="O1" s="170"/>
      <c r="P1" s="170"/>
      <c r="Q1" s="170"/>
      <c r="R1" s="170"/>
      <c r="S1" s="40"/>
    </row>
    <row r="2" spans="1:19" s="67" customFormat="1" ht="24" customHeight="1" thickTop="1" x14ac:dyDescent="0.35">
      <c r="A2" s="179"/>
      <c r="B2" s="277" t="s">
        <v>59</v>
      </c>
      <c r="C2" s="278"/>
      <c r="D2" s="277" t="s">
        <v>60</v>
      </c>
      <c r="E2" s="278"/>
      <c r="F2" s="277" t="s">
        <v>72</v>
      </c>
      <c r="G2" s="278"/>
      <c r="H2" s="277" t="s">
        <v>38</v>
      </c>
      <c r="I2" s="277"/>
      <c r="J2" s="192"/>
      <c r="K2" s="179"/>
      <c r="L2" s="277" t="s">
        <v>59</v>
      </c>
      <c r="M2" s="278"/>
      <c r="N2" s="277" t="s">
        <v>60</v>
      </c>
      <c r="O2" s="278"/>
      <c r="P2" s="277" t="s">
        <v>72</v>
      </c>
      <c r="Q2" s="278"/>
      <c r="R2" s="277" t="s">
        <v>38</v>
      </c>
      <c r="S2" s="277"/>
    </row>
    <row r="3" spans="1:19" s="10" customFormat="1" ht="64" customHeight="1" thickBot="1" x14ac:dyDescent="0.35">
      <c r="A3" s="178" t="s">
        <v>56</v>
      </c>
      <c r="B3" s="193" t="s">
        <v>126</v>
      </c>
      <c r="C3" s="35" t="s">
        <v>128</v>
      </c>
      <c r="D3" s="193" t="s">
        <v>126</v>
      </c>
      <c r="E3" s="35" t="s">
        <v>128</v>
      </c>
      <c r="F3" s="193" t="s">
        <v>126</v>
      </c>
      <c r="G3" s="35" t="s">
        <v>128</v>
      </c>
      <c r="H3" s="193" t="s">
        <v>126</v>
      </c>
      <c r="I3" s="34" t="s">
        <v>128</v>
      </c>
      <c r="J3" s="192"/>
      <c r="K3" s="178" t="s">
        <v>56</v>
      </c>
      <c r="L3" s="193" t="s">
        <v>126</v>
      </c>
      <c r="M3" s="35" t="s">
        <v>128</v>
      </c>
      <c r="N3" s="193" t="s">
        <v>126</v>
      </c>
      <c r="O3" s="35" t="s">
        <v>128</v>
      </c>
      <c r="P3" s="193" t="s">
        <v>126</v>
      </c>
      <c r="Q3" s="35" t="s">
        <v>128</v>
      </c>
      <c r="R3" s="193" t="s">
        <v>126</v>
      </c>
      <c r="S3" s="34" t="s">
        <v>128</v>
      </c>
    </row>
    <row r="4" spans="1:19" ht="24" customHeight="1" thickTop="1" x14ac:dyDescent="0.25">
      <c r="A4" s="276" t="s">
        <v>75</v>
      </c>
      <c r="B4" s="276"/>
      <c r="C4" s="276"/>
      <c r="D4" s="276"/>
      <c r="E4" s="276"/>
      <c r="F4" s="276"/>
      <c r="G4" s="276"/>
      <c r="H4" s="276"/>
      <c r="I4" s="276"/>
      <c r="J4" s="134"/>
      <c r="K4" s="279" t="s">
        <v>104</v>
      </c>
      <c r="L4" s="279"/>
      <c r="M4" s="279"/>
      <c r="N4" s="279"/>
      <c r="O4" s="279"/>
      <c r="P4" s="279"/>
      <c r="Q4" s="279"/>
      <c r="R4" s="279"/>
      <c r="S4" s="279"/>
    </row>
    <row r="5" spans="1:19" s="10" customFormat="1" ht="16.5" customHeight="1" x14ac:dyDescent="0.3">
      <c r="A5" s="10" t="s">
        <v>61</v>
      </c>
      <c r="B5" s="68">
        <v>3460235</v>
      </c>
      <c r="C5" s="187">
        <v>203</v>
      </c>
      <c r="D5" s="68">
        <v>366174</v>
      </c>
      <c r="E5" s="187">
        <v>128</v>
      </c>
      <c r="F5" s="68">
        <v>40499</v>
      </c>
      <c r="G5" s="187">
        <v>126</v>
      </c>
      <c r="H5" s="68">
        <v>3866908</v>
      </c>
      <c r="I5" s="68">
        <v>195</v>
      </c>
      <c r="J5" s="68"/>
      <c r="K5" s="10" t="s">
        <v>61</v>
      </c>
      <c r="L5" s="68">
        <v>3501774</v>
      </c>
      <c r="M5" s="187">
        <v>203</v>
      </c>
      <c r="N5" s="68">
        <v>389425</v>
      </c>
      <c r="O5" s="187">
        <v>130</v>
      </c>
      <c r="P5" s="68">
        <v>42035</v>
      </c>
      <c r="Q5" s="187">
        <v>129</v>
      </c>
      <c r="R5" s="68">
        <v>3933234</v>
      </c>
      <c r="S5" s="68">
        <v>195</v>
      </c>
    </row>
    <row r="6" spans="1:19" s="10" customFormat="1" ht="15" x14ac:dyDescent="0.3">
      <c r="A6" s="188" t="s">
        <v>63</v>
      </c>
      <c r="B6" s="168">
        <v>807345</v>
      </c>
      <c r="C6" s="189">
        <v>201</v>
      </c>
      <c r="D6" s="168">
        <v>79472</v>
      </c>
      <c r="E6" s="189">
        <v>130</v>
      </c>
      <c r="F6" s="168">
        <v>11028</v>
      </c>
      <c r="G6" s="189">
        <v>124</v>
      </c>
      <c r="H6" s="168">
        <v>897845</v>
      </c>
      <c r="I6" s="168">
        <v>194</v>
      </c>
      <c r="J6" s="168"/>
      <c r="K6" s="188" t="s">
        <v>63</v>
      </c>
      <c r="L6" s="168">
        <v>833488</v>
      </c>
      <c r="M6" s="189">
        <v>201</v>
      </c>
      <c r="N6" s="168">
        <v>84143</v>
      </c>
      <c r="O6" s="189">
        <v>132</v>
      </c>
      <c r="P6" s="168">
        <v>11389</v>
      </c>
      <c r="Q6" s="189">
        <v>128</v>
      </c>
      <c r="R6" s="168">
        <v>929020</v>
      </c>
      <c r="S6" s="168">
        <v>194</v>
      </c>
    </row>
    <row r="7" spans="1:19" s="10" customFormat="1" ht="15" x14ac:dyDescent="0.3">
      <c r="A7" s="188" t="s">
        <v>48</v>
      </c>
      <c r="B7" s="168">
        <v>1513108</v>
      </c>
      <c r="C7" s="189">
        <v>204</v>
      </c>
      <c r="D7" s="168">
        <v>159404</v>
      </c>
      <c r="E7" s="189">
        <v>135</v>
      </c>
      <c r="F7" s="168">
        <v>17070</v>
      </c>
      <c r="G7" s="189">
        <v>133</v>
      </c>
      <c r="H7" s="168">
        <v>1689582</v>
      </c>
      <c r="I7" s="168">
        <v>196</v>
      </c>
      <c r="J7" s="168"/>
      <c r="K7" s="188" t="s">
        <v>48</v>
      </c>
      <c r="L7" s="168">
        <v>1521838</v>
      </c>
      <c r="M7" s="189">
        <v>203</v>
      </c>
      <c r="N7" s="168">
        <v>168733</v>
      </c>
      <c r="O7" s="189">
        <v>137</v>
      </c>
      <c r="P7" s="168">
        <v>17695</v>
      </c>
      <c r="Q7" s="189">
        <v>135</v>
      </c>
      <c r="R7" s="168">
        <v>1708266</v>
      </c>
      <c r="S7" s="168">
        <v>196</v>
      </c>
    </row>
    <row r="8" spans="1:19" s="10" customFormat="1" ht="15" x14ac:dyDescent="0.3">
      <c r="A8" s="188" t="s">
        <v>49</v>
      </c>
      <c r="B8" s="168">
        <v>1139782</v>
      </c>
      <c r="C8" s="189">
        <v>203</v>
      </c>
      <c r="D8" s="168">
        <v>127298</v>
      </c>
      <c r="E8" s="189">
        <v>118</v>
      </c>
      <c r="F8" s="168">
        <v>12401</v>
      </c>
      <c r="G8" s="189">
        <v>119</v>
      </c>
      <c r="H8" s="168">
        <v>1279481</v>
      </c>
      <c r="I8" s="168">
        <v>194</v>
      </c>
      <c r="J8" s="168"/>
      <c r="K8" s="188" t="s">
        <v>49</v>
      </c>
      <c r="L8" s="168">
        <v>1146448</v>
      </c>
      <c r="M8" s="189">
        <v>203</v>
      </c>
      <c r="N8" s="168">
        <v>136549</v>
      </c>
      <c r="O8" s="189">
        <v>119</v>
      </c>
      <c r="P8" s="168">
        <v>12951</v>
      </c>
      <c r="Q8" s="189">
        <v>120</v>
      </c>
      <c r="R8" s="168">
        <v>1295948</v>
      </c>
      <c r="S8" s="168">
        <v>193</v>
      </c>
    </row>
    <row r="9" spans="1:19" s="10" customFormat="1" ht="15" x14ac:dyDescent="0.3">
      <c r="A9" s="10" t="s">
        <v>50</v>
      </c>
      <c r="B9" s="68">
        <v>850830</v>
      </c>
      <c r="C9" s="187">
        <v>190</v>
      </c>
      <c r="D9" s="68">
        <v>100276</v>
      </c>
      <c r="E9" s="187">
        <v>104</v>
      </c>
      <c r="F9" s="68">
        <v>8814</v>
      </c>
      <c r="G9" s="187">
        <v>108</v>
      </c>
      <c r="H9" s="68">
        <v>959920</v>
      </c>
      <c r="I9" s="68">
        <v>180</v>
      </c>
      <c r="J9" s="68"/>
      <c r="K9" s="10" t="s">
        <v>50</v>
      </c>
      <c r="L9" s="68">
        <v>856324</v>
      </c>
      <c r="M9" s="187">
        <v>189</v>
      </c>
      <c r="N9" s="68">
        <v>107784</v>
      </c>
      <c r="O9" s="187">
        <v>105</v>
      </c>
      <c r="P9" s="68">
        <v>9292</v>
      </c>
      <c r="Q9" s="187">
        <v>109</v>
      </c>
      <c r="R9" s="68">
        <v>973400</v>
      </c>
      <c r="S9" s="68">
        <v>179</v>
      </c>
    </row>
    <row r="10" spans="1:19" s="10" customFormat="1" ht="15" x14ac:dyDescent="0.3">
      <c r="A10" s="10" t="s">
        <v>51</v>
      </c>
      <c r="B10" s="68">
        <v>587266</v>
      </c>
      <c r="C10" s="187">
        <v>161</v>
      </c>
      <c r="D10" s="68">
        <v>75998</v>
      </c>
      <c r="E10" s="187">
        <v>93</v>
      </c>
      <c r="F10" s="68">
        <v>5905</v>
      </c>
      <c r="G10" s="187">
        <v>97</v>
      </c>
      <c r="H10" s="68">
        <v>669169</v>
      </c>
      <c r="I10" s="68">
        <v>153</v>
      </c>
      <c r="J10" s="68"/>
      <c r="K10" s="10" t="s">
        <v>51</v>
      </c>
      <c r="L10" s="68">
        <v>591249</v>
      </c>
      <c r="M10" s="187">
        <v>161</v>
      </c>
      <c r="N10" s="68">
        <v>81555</v>
      </c>
      <c r="O10" s="187">
        <v>93</v>
      </c>
      <c r="P10" s="68">
        <v>6174</v>
      </c>
      <c r="Q10" s="187">
        <v>98</v>
      </c>
      <c r="R10" s="68">
        <v>678978</v>
      </c>
      <c r="S10" s="68">
        <v>152</v>
      </c>
    </row>
    <row r="11" spans="1:19" s="10" customFormat="1" ht="15" x14ac:dyDescent="0.3">
      <c r="A11" s="10" t="s">
        <v>52</v>
      </c>
      <c r="B11" s="68">
        <v>381209</v>
      </c>
      <c r="C11" s="187">
        <v>130</v>
      </c>
      <c r="D11" s="68">
        <v>54139</v>
      </c>
      <c r="E11" s="187">
        <v>57</v>
      </c>
      <c r="F11" s="68">
        <v>4027</v>
      </c>
      <c r="G11" s="187">
        <v>56</v>
      </c>
      <c r="H11" s="68">
        <v>439375</v>
      </c>
      <c r="I11" s="68">
        <v>120</v>
      </c>
      <c r="J11" s="68"/>
      <c r="K11" s="10" t="s">
        <v>52</v>
      </c>
      <c r="L11" s="68">
        <v>383219</v>
      </c>
      <c r="M11" s="187">
        <v>129</v>
      </c>
      <c r="N11" s="68">
        <v>58127</v>
      </c>
      <c r="O11" s="187">
        <v>57</v>
      </c>
      <c r="P11" s="68">
        <v>4214</v>
      </c>
      <c r="Q11" s="187">
        <v>57</v>
      </c>
      <c r="R11" s="68">
        <v>445560</v>
      </c>
      <c r="S11" s="68">
        <v>119</v>
      </c>
    </row>
    <row r="12" spans="1:19" s="10" customFormat="1" ht="15" x14ac:dyDescent="0.3">
      <c r="A12" s="10" t="s">
        <v>53</v>
      </c>
      <c r="B12" s="68">
        <v>237578</v>
      </c>
      <c r="C12" s="187">
        <v>99</v>
      </c>
      <c r="D12" s="68">
        <v>35746</v>
      </c>
      <c r="E12" s="187">
        <v>45</v>
      </c>
      <c r="F12" s="68">
        <v>2438</v>
      </c>
      <c r="G12" s="187">
        <v>44</v>
      </c>
      <c r="H12" s="68">
        <v>275762</v>
      </c>
      <c r="I12" s="68">
        <v>92</v>
      </c>
      <c r="J12" s="68"/>
      <c r="K12" s="10" t="s">
        <v>53</v>
      </c>
      <c r="L12" s="68">
        <v>243091</v>
      </c>
      <c r="M12" s="187">
        <v>99</v>
      </c>
      <c r="N12" s="68">
        <v>40504</v>
      </c>
      <c r="O12" s="187">
        <v>45</v>
      </c>
      <c r="P12" s="68">
        <v>2650</v>
      </c>
      <c r="Q12" s="187">
        <v>45</v>
      </c>
      <c r="R12" s="68">
        <v>286245</v>
      </c>
      <c r="S12" s="68">
        <v>91</v>
      </c>
    </row>
    <row r="13" spans="1:19" s="10" customFormat="1" ht="14.5" customHeight="1" x14ac:dyDescent="0.3">
      <c r="A13" s="10" t="s">
        <v>54</v>
      </c>
      <c r="B13" s="68">
        <v>146073</v>
      </c>
      <c r="C13" s="187">
        <v>69</v>
      </c>
      <c r="D13" s="68">
        <v>24560</v>
      </c>
      <c r="E13" s="187">
        <v>33</v>
      </c>
      <c r="F13" s="68">
        <v>1672</v>
      </c>
      <c r="G13" s="187">
        <v>32</v>
      </c>
      <c r="H13" s="68">
        <v>172305</v>
      </c>
      <c r="I13" s="68">
        <v>64</v>
      </c>
      <c r="J13" s="68"/>
      <c r="K13" s="10" t="s">
        <v>54</v>
      </c>
      <c r="L13" s="68">
        <v>150314</v>
      </c>
      <c r="M13" s="187">
        <v>69</v>
      </c>
      <c r="N13" s="68">
        <v>27862</v>
      </c>
      <c r="O13" s="187">
        <v>33</v>
      </c>
      <c r="P13" s="68">
        <v>1864</v>
      </c>
      <c r="Q13" s="187">
        <v>32</v>
      </c>
      <c r="R13" s="68">
        <v>180040</v>
      </c>
      <c r="S13" s="68">
        <v>63</v>
      </c>
    </row>
    <row r="14" spans="1:19" s="10" customFormat="1" ht="15" x14ac:dyDescent="0.3">
      <c r="A14" s="10" t="s">
        <v>55</v>
      </c>
      <c r="B14" s="68">
        <v>221132</v>
      </c>
      <c r="C14" s="187">
        <v>53</v>
      </c>
      <c r="D14" s="68">
        <v>47876</v>
      </c>
      <c r="E14" s="187">
        <v>27</v>
      </c>
      <c r="F14" s="68">
        <v>3290</v>
      </c>
      <c r="G14" s="187">
        <v>25</v>
      </c>
      <c r="H14" s="68">
        <v>272298</v>
      </c>
      <c r="I14" s="68">
        <v>48</v>
      </c>
      <c r="J14" s="68"/>
      <c r="K14" s="10" t="s">
        <v>55</v>
      </c>
      <c r="L14" s="68">
        <v>243330</v>
      </c>
      <c r="M14" s="187">
        <v>53</v>
      </c>
      <c r="N14" s="68">
        <v>58957</v>
      </c>
      <c r="O14" s="187">
        <v>26</v>
      </c>
      <c r="P14" s="68">
        <v>3744</v>
      </c>
      <c r="Q14" s="187">
        <v>26</v>
      </c>
      <c r="R14" s="68">
        <v>306031</v>
      </c>
      <c r="S14" s="68">
        <v>48</v>
      </c>
    </row>
    <row r="15" spans="1:19" s="10" customFormat="1" ht="15" x14ac:dyDescent="0.3">
      <c r="A15" s="10" t="s">
        <v>37</v>
      </c>
      <c r="B15" s="68">
        <v>1479950</v>
      </c>
      <c r="C15" s="187">
        <v>54</v>
      </c>
      <c r="D15" s="68">
        <v>237003</v>
      </c>
      <c r="E15" s="187">
        <v>27</v>
      </c>
      <c r="F15" s="68">
        <v>16510</v>
      </c>
      <c r="G15" s="187">
        <v>26</v>
      </c>
      <c r="H15" s="68">
        <v>1733463</v>
      </c>
      <c r="I15" s="68">
        <v>50</v>
      </c>
      <c r="J15" s="68"/>
      <c r="K15" s="10" t="s">
        <v>37</v>
      </c>
      <c r="L15" s="68">
        <v>1400576</v>
      </c>
      <c r="M15" s="187">
        <v>53</v>
      </c>
      <c r="N15" s="68">
        <v>221423</v>
      </c>
      <c r="O15" s="187">
        <v>26</v>
      </c>
      <c r="P15" s="68">
        <v>15523</v>
      </c>
      <c r="Q15" s="187">
        <v>26</v>
      </c>
      <c r="R15" s="68">
        <v>1637522</v>
      </c>
      <c r="S15" s="68">
        <v>49</v>
      </c>
    </row>
    <row r="16" spans="1:19" s="10" customFormat="1" ht="15" x14ac:dyDescent="0.3">
      <c r="A16" s="190" t="s">
        <v>91</v>
      </c>
      <c r="B16" s="190">
        <v>7364273</v>
      </c>
      <c r="C16" s="191">
        <v>154</v>
      </c>
      <c r="D16" s="190">
        <v>941772</v>
      </c>
      <c r="E16" s="191">
        <v>82</v>
      </c>
      <c r="F16" s="190">
        <v>83155</v>
      </c>
      <c r="G16" s="191">
        <v>91</v>
      </c>
      <c r="H16" s="190">
        <v>8389200</v>
      </c>
      <c r="I16" s="190">
        <v>145</v>
      </c>
      <c r="J16" s="103"/>
      <c r="K16" s="190" t="s">
        <v>91</v>
      </c>
      <c r="L16" s="190">
        <v>7369877</v>
      </c>
      <c r="M16" s="191">
        <v>154</v>
      </c>
      <c r="N16" s="190">
        <v>985637</v>
      </c>
      <c r="O16" s="191">
        <v>84</v>
      </c>
      <c r="P16" s="190">
        <v>85496</v>
      </c>
      <c r="Q16" s="191">
        <v>93</v>
      </c>
      <c r="R16" s="190">
        <v>8441010</v>
      </c>
      <c r="S16" s="190">
        <v>146</v>
      </c>
    </row>
    <row r="17" spans="1:19" ht="27" customHeight="1" x14ac:dyDescent="0.25">
      <c r="A17" s="276" t="s">
        <v>76</v>
      </c>
      <c r="B17" s="276"/>
      <c r="C17" s="276"/>
      <c r="D17" s="276"/>
      <c r="E17" s="276"/>
      <c r="F17" s="276"/>
      <c r="G17" s="276"/>
      <c r="H17" s="276"/>
      <c r="I17" s="276"/>
      <c r="J17" s="134"/>
      <c r="K17" s="276" t="s">
        <v>151</v>
      </c>
      <c r="L17" s="276"/>
      <c r="M17" s="276"/>
      <c r="N17" s="276"/>
      <c r="O17" s="276"/>
      <c r="P17" s="276"/>
      <c r="Q17" s="276"/>
      <c r="R17" s="276"/>
      <c r="S17" s="276"/>
    </row>
    <row r="18" spans="1:19" ht="15" x14ac:dyDescent="0.3">
      <c r="A18" s="10" t="s">
        <v>61</v>
      </c>
      <c r="B18" s="68">
        <v>3457788</v>
      </c>
      <c r="C18" s="187">
        <v>202</v>
      </c>
      <c r="D18" s="68">
        <v>371505</v>
      </c>
      <c r="E18" s="187">
        <v>129</v>
      </c>
      <c r="F18" s="68">
        <v>40608</v>
      </c>
      <c r="G18" s="187">
        <v>127</v>
      </c>
      <c r="H18" s="68">
        <v>3869901</v>
      </c>
      <c r="I18" s="68">
        <v>194</v>
      </c>
      <c r="J18" s="2"/>
      <c r="K18" s="10" t="s">
        <v>61</v>
      </c>
      <c r="L18" s="68">
        <v>3507427</v>
      </c>
      <c r="M18" s="187">
        <v>202</v>
      </c>
      <c r="N18" s="68">
        <v>394308</v>
      </c>
      <c r="O18" s="187">
        <v>133</v>
      </c>
      <c r="P18" s="68">
        <v>42545</v>
      </c>
      <c r="Q18" s="187">
        <v>186</v>
      </c>
      <c r="R18" s="68">
        <v>3944280</v>
      </c>
      <c r="S18" s="68">
        <v>195</v>
      </c>
    </row>
    <row r="19" spans="1:19" ht="15" x14ac:dyDescent="0.3">
      <c r="A19" s="188" t="s">
        <v>63</v>
      </c>
      <c r="B19" s="168">
        <v>804709</v>
      </c>
      <c r="C19" s="189">
        <v>200</v>
      </c>
      <c r="D19" s="168">
        <v>79893</v>
      </c>
      <c r="E19" s="189">
        <v>131</v>
      </c>
      <c r="F19" s="168">
        <v>11062</v>
      </c>
      <c r="G19" s="189">
        <v>126</v>
      </c>
      <c r="H19" s="168">
        <v>895664</v>
      </c>
      <c r="I19" s="168">
        <v>193</v>
      </c>
      <c r="J19" s="37"/>
      <c r="K19" s="188" t="s">
        <v>63</v>
      </c>
      <c r="L19" s="168">
        <v>834399</v>
      </c>
      <c r="M19" s="189">
        <v>200</v>
      </c>
      <c r="N19" s="168">
        <v>84623</v>
      </c>
      <c r="O19" s="189">
        <v>136</v>
      </c>
      <c r="P19" s="168">
        <v>11455</v>
      </c>
      <c r="Q19" s="189">
        <v>181</v>
      </c>
      <c r="R19" s="168">
        <v>930477</v>
      </c>
      <c r="S19" s="168">
        <v>194</v>
      </c>
    </row>
    <row r="20" spans="1:19" ht="15" x14ac:dyDescent="0.3">
      <c r="A20" s="188" t="s">
        <v>48</v>
      </c>
      <c r="B20" s="168">
        <v>1511997</v>
      </c>
      <c r="C20" s="189">
        <v>203</v>
      </c>
      <c r="D20" s="168">
        <v>161732</v>
      </c>
      <c r="E20" s="189">
        <v>136</v>
      </c>
      <c r="F20" s="168">
        <v>17086</v>
      </c>
      <c r="G20" s="189">
        <v>134</v>
      </c>
      <c r="H20" s="168">
        <v>1690815</v>
      </c>
      <c r="I20" s="168">
        <v>196</v>
      </c>
      <c r="J20" s="37"/>
      <c r="K20" s="188" t="s">
        <v>48</v>
      </c>
      <c r="L20" s="168">
        <v>1524884</v>
      </c>
      <c r="M20" s="189">
        <v>203</v>
      </c>
      <c r="N20" s="168">
        <v>170865</v>
      </c>
      <c r="O20" s="189">
        <v>140</v>
      </c>
      <c r="P20" s="168">
        <v>17951</v>
      </c>
      <c r="Q20" s="189">
        <v>191</v>
      </c>
      <c r="R20" s="168">
        <v>1713700</v>
      </c>
      <c r="S20" s="168">
        <v>197</v>
      </c>
    </row>
    <row r="21" spans="1:19" ht="15" x14ac:dyDescent="0.3">
      <c r="A21" s="188" t="s">
        <v>49</v>
      </c>
      <c r="B21" s="168">
        <v>1141082</v>
      </c>
      <c r="C21" s="189">
        <v>202</v>
      </c>
      <c r="D21" s="168">
        <v>129880</v>
      </c>
      <c r="E21" s="189">
        <v>118</v>
      </c>
      <c r="F21" s="168">
        <v>12460</v>
      </c>
      <c r="G21" s="189">
        <v>120</v>
      </c>
      <c r="H21" s="168">
        <v>1283422</v>
      </c>
      <c r="I21" s="168">
        <v>193</v>
      </c>
      <c r="J21" s="37"/>
      <c r="K21" s="188" t="s">
        <v>49</v>
      </c>
      <c r="L21" s="168">
        <v>1148144</v>
      </c>
      <c r="M21" s="189">
        <v>202</v>
      </c>
      <c r="N21" s="168">
        <v>138820</v>
      </c>
      <c r="O21" s="189">
        <v>122</v>
      </c>
      <c r="P21" s="168">
        <v>13139</v>
      </c>
      <c r="Q21" s="189">
        <v>184</v>
      </c>
      <c r="R21" s="168">
        <v>1300103</v>
      </c>
      <c r="S21" s="168">
        <v>194</v>
      </c>
    </row>
    <row r="22" spans="1:19" ht="15" x14ac:dyDescent="0.3">
      <c r="A22" s="10" t="s">
        <v>50</v>
      </c>
      <c r="B22" s="68">
        <v>852211</v>
      </c>
      <c r="C22" s="187">
        <v>189</v>
      </c>
      <c r="D22" s="68">
        <v>102397</v>
      </c>
      <c r="E22" s="187">
        <v>104</v>
      </c>
      <c r="F22" s="68">
        <v>8841</v>
      </c>
      <c r="G22" s="187">
        <v>109</v>
      </c>
      <c r="H22" s="68">
        <v>963449</v>
      </c>
      <c r="I22" s="68">
        <v>179</v>
      </c>
      <c r="J22" s="83"/>
      <c r="K22" s="10" t="s">
        <v>50</v>
      </c>
      <c r="L22" s="68">
        <v>857950</v>
      </c>
      <c r="M22" s="187">
        <v>189</v>
      </c>
      <c r="N22" s="68">
        <v>109571</v>
      </c>
      <c r="O22" s="187">
        <v>107</v>
      </c>
      <c r="P22" s="68">
        <v>9409</v>
      </c>
      <c r="Q22" s="187">
        <v>175</v>
      </c>
      <c r="R22" s="68">
        <v>976930</v>
      </c>
      <c r="S22" s="68">
        <v>180</v>
      </c>
    </row>
    <row r="23" spans="1:19" ht="15" x14ac:dyDescent="0.3">
      <c r="A23" s="10" t="s">
        <v>51</v>
      </c>
      <c r="B23" s="68">
        <v>588052</v>
      </c>
      <c r="C23" s="187">
        <v>160</v>
      </c>
      <c r="D23" s="68">
        <v>77738</v>
      </c>
      <c r="E23" s="187">
        <v>93</v>
      </c>
      <c r="F23" s="68">
        <v>5950</v>
      </c>
      <c r="G23" s="187">
        <v>97</v>
      </c>
      <c r="H23" s="68">
        <v>671740</v>
      </c>
      <c r="I23" s="68">
        <v>152</v>
      </c>
      <c r="J23" s="83"/>
      <c r="K23" s="10" t="s">
        <v>51</v>
      </c>
      <c r="L23" s="68">
        <v>592716</v>
      </c>
      <c r="M23" s="187">
        <v>160</v>
      </c>
      <c r="N23" s="68">
        <v>83057</v>
      </c>
      <c r="O23" s="187">
        <v>95</v>
      </c>
      <c r="P23" s="68">
        <v>6280</v>
      </c>
      <c r="Q23" s="187">
        <v>157</v>
      </c>
      <c r="R23" s="68">
        <v>682053</v>
      </c>
      <c r="S23" s="68">
        <v>152</v>
      </c>
    </row>
    <row r="24" spans="1:19" ht="15" x14ac:dyDescent="0.3">
      <c r="A24" s="10" t="s">
        <v>52</v>
      </c>
      <c r="B24" s="68">
        <v>381590</v>
      </c>
      <c r="C24" s="187">
        <v>129</v>
      </c>
      <c r="D24" s="68">
        <v>55060</v>
      </c>
      <c r="E24" s="187">
        <v>57</v>
      </c>
      <c r="F24" s="68">
        <v>4025</v>
      </c>
      <c r="G24" s="187">
        <v>57</v>
      </c>
      <c r="H24" s="68">
        <v>440675</v>
      </c>
      <c r="I24" s="68">
        <v>120</v>
      </c>
      <c r="J24" s="83"/>
      <c r="K24" s="10" t="s">
        <v>52</v>
      </c>
      <c r="L24" s="68">
        <v>384191</v>
      </c>
      <c r="M24" s="187">
        <v>129</v>
      </c>
      <c r="N24" s="68">
        <v>59143</v>
      </c>
      <c r="O24" s="187">
        <v>58</v>
      </c>
      <c r="P24" s="68">
        <v>4298</v>
      </c>
      <c r="Q24" s="187">
        <v>113</v>
      </c>
      <c r="R24" s="68">
        <v>447632</v>
      </c>
      <c r="S24" s="68">
        <v>120</v>
      </c>
    </row>
    <row r="25" spans="1:19" ht="14.5" customHeight="1" x14ac:dyDescent="0.3">
      <c r="A25" s="10" t="s">
        <v>53</v>
      </c>
      <c r="B25" s="68">
        <v>237050</v>
      </c>
      <c r="C25" s="187">
        <v>99</v>
      </c>
      <c r="D25" s="68">
        <v>35974</v>
      </c>
      <c r="E25" s="187">
        <v>45</v>
      </c>
      <c r="F25" s="68">
        <v>2326</v>
      </c>
      <c r="G25" s="187">
        <v>44</v>
      </c>
      <c r="H25" s="68">
        <v>275350</v>
      </c>
      <c r="I25" s="68">
        <v>92</v>
      </c>
      <c r="J25" s="83"/>
      <c r="K25" s="10" t="s">
        <v>53</v>
      </c>
      <c r="L25" s="68">
        <v>243738</v>
      </c>
      <c r="M25" s="187">
        <v>99</v>
      </c>
      <c r="N25" s="68">
        <v>41261</v>
      </c>
      <c r="O25" s="187">
        <v>46</v>
      </c>
      <c r="P25" s="68">
        <v>2687</v>
      </c>
      <c r="Q25" s="187">
        <v>88</v>
      </c>
      <c r="R25" s="68">
        <v>287686</v>
      </c>
      <c r="S25" s="68">
        <v>91</v>
      </c>
    </row>
    <row r="26" spans="1:19" ht="15" x14ac:dyDescent="0.3">
      <c r="A26" s="10" t="s">
        <v>54</v>
      </c>
      <c r="B26" s="68">
        <v>145350</v>
      </c>
      <c r="C26" s="187">
        <v>69</v>
      </c>
      <c r="D26" s="68">
        <v>24708</v>
      </c>
      <c r="E26" s="187">
        <v>33</v>
      </c>
      <c r="F26" s="68">
        <v>1613</v>
      </c>
      <c r="G26" s="187">
        <v>32</v>
      </c>
      <c r="H26" s="68">
        <v>171671</v>
      </c>
      <c r="I26" s="68">
        <v>63</v>
      </c>
      <c r="J26" s="83"/>
      <c r="K26" s="10" t="s">
        <v>54</v>
      </c>
      <c r="L26" s="68">
        <v>150975</v>
      </c>
      <c r="M26" s="187">
        <v>69</v>
      </c>
      <c r="N26" s="68">
        <v>28580</v>
      </c>
      <c r="O26" s="187">
        <v>34</v>
      </c>
      <c r="P26" s="68">
        <v>1892</v>
      </c>
      <c r="Q26" s="187">
        <v>63</v>
      </c>
      <c r="R26" s="68">
        <v>181447</v>
      </c>
      <c r="S26" s="68">
        <v>63</v>
      </c>
    </row>
    <row r="27" spans="1:19" ht="15" x14ac:dyDescent="0.3">
      <c r="A27" s="10" t="s">
        <v>55</v>
      </c>
      <c r="B27" s="68">
        <v>219039</v>
      </c>
      <c r="C27" s="187">
        <v>53</v>
      </c>
      <c r="D27" s="68">
        <v>49498</v>
      </c>
      <c r="E27" s="187">
        <v>26</v>
      </c>
      <c r="F27" s="68">
        <v>3229</v>
      </c>
      <c r="G27" s="187">
        <v>26</v>
      </c>
      <c r="H27" s="68">
        <v>271766</v>
      </c>
      <c r="I27" s="68">
        <v>48</v>
      </c>
      <c r="J27" s="83"/>
      <c r="K27" s="10" t="s">
        <v>55</v>
      </c>
      <c r="L27" s="68">
        <v>245738</v>
      </c>
      <c r="M27" s="187">
        <v>53</v>
      </c>
      <c r="N27" s="68">
        <v>61847</v>
      </c>
      <c r="O27" s="187">
        <v>27</v>
      </c>
      <c r="P27" s="68">
        <v>3820</v>
      </c>
      <c r="Q27" s="187">
        <v>50</v>
      </c>
      <c r="R27" s="68">
        <v>311405</v>
      </c>
      <c r="S27" s="68">
        <v>48</v>
      </c>
    </row>
    <row r="28" spans="1:19" ht="15" x14ac:dyDescent="0.3">
      <c r="A28" s="10" t="s">
        <v>37</v>
      </c>
      <c r="B28" s="68">
        <v>1453198</v>
      </c>
      <c r="C28" s="187">
        <v>54</v>
      </c>
      <c r="D28" s="68">
        <v>235509</v>
      </c>
      <c r="E28" s="187">
        <v>27</v>
      </c>
      <c r="F28" s="68">
        <v>16375</v>
      </c>
      <c r="G28" s="187">
        <v>26</v>
      </c>
      <c r="H28" s="68">
        <v>1705082</v>
      </c>
      <c r="I28" s="68">
        <v>50</v>
      </c>
      <c r="J28" s="83"/>
      <c r="K28" s="10" t="s">
        <v>37</v>
      </c>
      <c r="L28" s="68">
        <v>1393406</v>
      </c>
      <c r="M28" s="187">
        <v>53</v>
      </c>
      <c r="N28" s="68">
        <v>215265</v>
      </c>
      <c r="O28" s="187">
        <v>27</v>
      </c>
      <c r="P28" s="68">
        <v>15567</v>
      </c>
      <c r="Q28" s="187">
        <v>50</v>
      </c>
      <c r="R28" s="68">
        <v>1624238</v>
      </c>
      <c r="S28" s="68">
        <v>49</v>
      </c>
    </row>
    <row r="29" spans="1:19" ht="15" x14ac:dyDescent="0.25">
      <c r="A29" s="190" t="s">
        <v>91</v>
      </c>
      <c r="B29" s="190">
        <v>7334278</v>
      </c>
      <c r="C29" s="191">
        <v>154</v>
      </c>
      <c r="D29" s="190">
        <v>952389</v>
      </c>
      <c r="E29" s="191">
        <v>83</v>
      </c>
      <c r="F29" s="190">
        <v>82967</v>
      </c>
      <c r="G29" s="191">
        <v>92</v>
      </c>
      <c r="H29" s="190">
        <v>8369634</v>
      </c>
      <c r="I29" s="190">
        <v>145</v>
      </c>
      <c r="J29" s="140"/>
      <c r="K29" s="190" t="s">
        <v>91</v>
      </c>
      <c r="L29" s="190">
        <v>7376141</v>
      </c>
      <c r="M29" s="191">
        <v>154</v>
      </c>
      <c r="N29" s="190">
        <v>993032</v>
      </c>
      <c r="O29" s="191">
        <v>86</v>
      </c>
      <c r="P29" s="190">
        <v>86498</v>
      </c>
      <c r="Q29" s="191">
        <v>143</v>
      </c>
      <c r="R29" s="190">
        <v>8455671</v>
      </c>
      <c r="S29" s="190">
        <v>146</v>
      </c>
    </row>
    <row r="30" spans="1:19" ht="20.5" customHeight="1" x14ac:dyDescent="0.25">
      <c r="A30" s="276" t="s">
        <v>77</v>
      </c>
      <c r="B30" s="276"/>
      <c r="C30" s="276"/>
      <c r="D30" s="276"/>
      <c r="E30" s="276"/>
      <c r="F30" s="276"/>
      <c r="G30" s="276"/>
      <c r="H30" s="276"/>
      <c r="I30" s="276"/>
      <c r="J30" s="134"/>
      <c r="K30" s="276" t="s">
        <v>159</v>
      </c>
      <c r="L30" s="276"/>
      <c r="M30" s="276"/>
      <c r="N30" s="276"/>
      <c r="O30" s="276"/>
      <c r="P30" s="276"/>
      <c r="Q30" s="276"/>
      <c r="R30" s="276"/>
      <c r="S30" s="276"/>
    </row>
    <row r="31" spans="1:19" ht="15" x14ac:dyDescent="0.3">
      <c r="A31" s="10" t="s">
        <v>61</v>
      </c>
      <c r="B31" s="68">
        <v>3525137</v>
      </c>
      <c r="C31" s="187">
        <v>202</v>
      </c>
      <c r="D31" s="68">
        <v>383982</v>
      </c>
      <c r="E31" s="187">
        <v>129</v>
      </c>
      <c r="F31" s="68">
        <v>41392</v>
      </c>
      <c r="G31" s="187">
        <v>128</v>
      </c>
      <c r="H31" s="68">
        <v>3950511</v>
      </c>
      <c r="I31" s="68">
        <v>194</v>
      </c>
      <c r="J31" s="2"/>
      <c r="K31" s="10" t="s">
        <v>61</v>
      </c>
      <c r="L31" s="68">
        <v>3499611</v>
      </c>
      <c r="M31" s="187">
        <v>202</v>
      </c>
      <c r="N31" s="68">
        <v>396996</v>
      </c>
      <c r="O31" s="187">
        <v>133</v>
      </c>
      <c r="P31" s="68">
        <v>43590</v>
      </c>
      <c r="Q31" s="187">
        <v>188</v>
      </c>
      <c r="R31" s="68">
        <v>3940197</v>
      </c>
      <c r="S31" s="68">
        <v>195</v>
      </c>
    </row>
    <row r="32" spans="1:19" ht="15" x14ac:dyDescent="0.3">
      <c r="A32" s="188" t="s">
        <v>63</v>
      </c>
      <c r="B32" s="168">
        <v>862642</v>
      </c>
      <c r="C32" s="189">
        <v>201</v>
      </c>
      <c r="D32" s="168">
        <v>88077</v>
      </c>
      <c r="E32" s="189">
        <v>130</v>
      </c>
      <c r="F32" s="168">
        <v>11726</v>
      </c>
      <c r="G32" s="189">
        <v>126</v>
      </c>
      <c r="H32" s="168">
        <v>962445</v>
      </c>
      <c r="I32" s="168">
        <v>193</v>
      </c>
      <c r="J32" s="37"/>
      <c r="K32" s="188" t="s">
        <v>63</v>
      </c>
      <c r="L32" s="168">
        <v>823234</v>
      </c>
      <c r="M32" s="189">
        <v>201</v>
      </c>
      <c r="N32" s="168">
        <v>84434</v>
      </c>
      <c r="O32" s="189">
        <v>137</v>
      </c>
      <c r="P32" s="168">
        <v>11711</v>
      </c>
      <c r="Q32" s="189">
        <v>187</v>
      </c>
      <c r="R32" s="168">
        <v>919379</v>
      </c>
      <c r="S32" s="168">
        <v>195</v>
      </c>
    </row>
    <row r="33" spans="1:19" ht="15" x14ac:dyDescent="0.3">
      <c r="A33" s="188" t="s">
        <v>48</v>
      </c>
      <c r="B33" s="168">
        <v>1520033</v>
      </c>
      <c r="C33" s="189">
        <v>203</v>
      </c>
      <c r="D33" s="168">
        <v>164431</v>
      </c>
      <c r="E33" s="189">
        <v>136</v>
      </c>
      <c r="F33" s="168">
        <v>17180</v>
      </c>
      <c r="G33" s="189">
        <v>134</v>
      </c>
      <c r="H33" s="168">
        <v>1701644</v>
      </c>
      <c r="I33" s="168">
        <v>196</v>
      </c>
      <c r="J33" s="37"/>
      <c r="K33" s="188" t="s">
        <v>48</v>
      </c>
      <c r="L33" s="168">
        <v>1526438</v>
      </c>
      <c r="M33" s="189">
        <v>202</v>
      </c>
      <c r="N33" s="168">
        <v>172126</v>
      </c>
      <c r="O33" s="189">
        <v>141</v>
      </c>
      <c r="P33" s="168">
        <v>18395</v>
      </c>
      <c r="Q33" s="189">
        <v>191</v>
      </c>
      <c r="R33" s="168">
        <v>1716959</v>
      </c>
      <c r="S33" s="168">
        <v>196</v>
      </c>
    </row>
    <row r="34" spans="1:19" ht="15" x14ac:dyDescent="0.3">
      <c r="A34" s="188" t="s">
        <v>49</v>
      </c>
      <c r="B34" s="168">
        <v>1142462</v>
      </c>
      <c r="C34" s="189">
        <v>203</v>
      </c>
      <c r="D34" s="168">
        <v>131474</v>
      </c>
      <c r="E34" s="189">
        <v>119</v>
      </c>
      <c r="F34" s="168">
        <v>12486</v>
      </c>
      <c r="G34" s="189">
        <v>120</v>
      </c>
      <c r="H34" s="168">
        <v>1286422</v>
      </c>
      <c r="I34" s="168">
        <v>193</v>
      </c>
      <c r="J34" s="37"/>
      <c r="K34" s="188" t="s">
        <v>49</v>
      </c>
      <c r="L34" s="168">
        <v>1149939</v>
      </c>
      <c r="M34" s="189">
        <v>201</v>
      </c>
      <c r="N34" s="168">
        <v>140436</v>
      </c>
      <c r="O34" s="189">
        <v>122</v>
      </c>
      <c r="P34" s="168">
        <v>13484</v>
      </c>
      <c r="Q34" s="189">
        <v>184</v>
      </c>
      <c r="R34" s="168">
        <v>1303859</v>
      </c>
      <c r="S34" s="168">
        <v>193</v>
      </c>
    </row>
    <row r="35" spans="1:19" ht="15" x14ac:dyDescent="0.3">
      <c r="A35" s="10" t="s">
        <v>50</v>
      </c>
      <c r="B35" s="68">
        <v>852967</v>
      </c>
      <c r="C35" s="187">
        <v>189</v>
      </c>
      <c r="D35" s="68">
        <v>103678</v>
      </c>
      <c r="E35" s="187">
        <v>104</v>
      </c>
      <c r="F35" s="68">
        <v>8940</v>
      </c>
      <c r="G35" s="187">
        <v>109</v>
      </c>
      <c r="H35" s="68">
        <v>965585</v>
      </c>
      <c r="I35" s="68">
        <v>179</v>
      </c>
      <c r="J35" s="83"/>
      <c r="K35" s="10" t="s">
        <v>50</v>
      </c>
      <c r="L35" s="68">
        <v>860029</v>
      </c>
      <c r="M35" s="187">
        <v>188</v>
      </c>
      <c r="N35" s="68">
        <v>111479</v>
      </c>
      <c r="O35" s="187">
        <v>107</v>
      </c>
      <c r="P35" s="68">
        <v>9587</v>
      </c>
      <c r="Q35" s="187">
        <v>175</v>
      </c>
      <c r="R35" s="68">
        <v>981095</v>
      </c>
      <c r="S35" s="68">
        <v>179</v>
      </c>
    </row>
    <row r="36" spans="1:19" ht="15" x14ac:dyDescent="0.3">
      <c r="A36" s="10" t="s">
        <v>51</v>
      </c>
      <c r="B36" s="68">
        <v>588797</v>
      </c>
      <c r="C36" s="187">
        <v>161</v>
      </c>
      <c r="D36" s="68">
        <v>78599</v>
      </c>
      <c r="E36" s="187">
        <v>93</v>
      </c>
      <c r="F36" s="68">
        <v>5974</v>
      </c>
      <c r="G36" s="187">
        <v>98</v>
      </c>
      <c r="H36" s="68">
        <v>673370</v>
      </c>
      <c r="I36" s="68">
        <v>152</v>
      </c>
      <c r="J36" s="83"/>
      <c r="K36" s="10" t="s">
        <v>51</v>
      </c>
      <c r="L36" s="68">
        <v>595162</v>
      </c>
      <c r="M36" s="187">
        <v>160</v>
      </c>
      <c r="N36" s="68">
        <v>84919</v>
      </c>
      <c r="O36" s="187">
        <v>95</v>
      </c>
      <c r="P36" s="68">
        <v>6404</v>
      </c>
      <c r="Q36" s="187">
        <v>157</v>
      </c>
      <c r="R36" s="68">
        <v>686485</v>
      </c>
      <c r="S36" s="68">
        <v>152</v>
      </c>
    </row>
    <row r="37" spans="1:19" ht="15" x14ac:dyDescent="0.3">
      <c r="A37" s="10" t="s">
        <v>52</v>
      </c>
      <c r="B37" s="68">
        <v>382214</v>
      </c>
      <c r="C37" s="187">
        <v>129</v>
      </c>
      <c r="D37" s="68">
        <v>55961</v>
      </c>
      <c r="E37" s="187">
        <v>57</v>
      </c>
      <c r="F37" s="68">
        <v>4062</v>
      </c>
      <c r="G37" s="187">
        <v>57</v>
      </c>
      <c r="H37" s="68">
        <v>442237</v>
      </c>
      <c r="I37" s="68">
        <v>120</v>
      </c>
      <c r="J37" s="83"/>
      <c r="K37" s="10" t="s">
        <v>52</v>
      </c>
      <c r="L37" s="68">
        <v>386296</v>
      </c>
      <c r="M37" s="187">
        <v>129</v>
      </c>
      <c r="N37" s="68">
        <v>60903</v>
      </c>
      <c r="O37" s="187">
        <v>58</v>
      </c>
      <c r="P37" s="68">
        <v>4394</v>
      </c>
      <c r="Q37" s="187">
        <v>113</v>
      </c>
      <c r="R37" s="68">
        <v>451593</v>
      </c>
      <c r="S37" s="68">
        <v>119</v>
      </c>
    </row>
    <row r="38" spans="1:19" ht="14.5" customHeight="1" x14ac:dyDescent="0.3">
      <c r="A38" s="10" t="s">
        <v>53</v>
      </c>
      <c r="B38" s="68">
        <v>240136</v>
      </c>
      <c r="C38" s="187">
        <v>99</v>
      </c>
      <c r="D38" s="68">
        <v>38167</v>
      </c>
      <c r="E38" s="187">
        <v>45</v>
      </c>
      <c r="F38" s="68">
        <v>2529</v>
      </c>
      <c r="G38" s="187">
        <v>44</v>
      </c>
      <c r="H38" s="68">
        <v>280832</v>
      </c>
      <c r="I38" s="68">
        <v>91</v>
      </c>
      <c r="J38" s="83"/>
      <c r="K38" s="10" t="s">
        <v>53</v>
      </c>
      <c r="L38" s="68">
        <v>245503</v>
      </c>
      <c r="M38" s="187">
        <v>99</v>
      </c>
      <c r="N38" s="68">
        <v>42765</v>
      </c>
      <c r="O38" s="187">
        <v>46</v>
      </c>
      <c r="P38" s="68">
        <v>2766</v>
      </c>
      <c r="Q38" s="187">
        <v>88</v>
      </c>
      <c r="R38" s="68">
        <v>291034</v>
      </c>
      <c r="S38" s="68">
        <v>91</v>
      </c>
    </row>
    <row r="39" spans="1:19" ht="15" x14ac:dyDescent="0.3">
      <c r="A39" s="10" t="s">
        <v>54</v>
      </c>
      <c r="B39" s="68">
        <v>147934</v>
      </c>
      <c r="C39" s="187">
        <v>69</v>
      </c>
      <c r="D39" s="68">
        <v>26254</v>
      </c>
      <c r="E39" s="187">
        <v>33</v>
      </c>
      <c r="F39" s="68">
        <v>1747</v>
      </c>
      <c r="G39" s="187">
        <v>32</v>
      </c>
      <c r="H39" s="68">
        <v>175935</v>
      </c>
      <c r="I39" s="68">
        <v>63</v>
      </c>
      <c r="J39" s="83"/>
      <c r="K39" s="10" t="s">
        <v>54</v>
      </c>
      <c r="L39" s="68">
        <v>152645</v>
      </c>
      <c r="M39" s="187">
        <v>69</v>
      </c>
      <c r="N39" s="68">
        <v>29967</v>
      </c>
      <c r="O39" s="187">
        <v>34</v>
      </c>
      <c r="P39" s="68">
        <v>1945</v>
      </c>
      <c r="Q39" s="187">
        <v>63</v>
      </c>
      <c r="R39" s="68">
        <v>184557</v>
      </c>
      <c r="S39" s="68">
        <v>63</v>
      </c>
    </row>
    <row r="40" spans="1:19" ht="15" x14ac:dyDescent="0.3">
      <c r="A40" s="10" t="s">
        <v>55</v>
      </c>
      <c r="B40" s="68">
        <v>232291</v>
      </c>
      <c r="C40" s="187">
        <v>53</v>
      </c>
      <c r="D40" s="68">
        <v>52948</v>
      </c>
      <c r="E40" s="187">
        <v>26</v>
      </c>
      <c r="F40" s="68">
        <v>3472</v>
      </c>
      <c r="G40" s="187">
        <v>26</v>
      </c>
      <c r="H40" s="68">
        <v>288711</v>
      </c>
      <c r="I40" s="68">
        <v>48</v>
      </c>
      <c r="J40" s="83"/>
      <c r="K40" s="10" t="s">
        <v>55</v>
      </c>
      <c r="L40" s="68">
        <v>252105</v>
      </c>
      <c r="M40" s="187">
        <v>53</v>
      </c>
      <c r="N40" s="68">
        <v>69181</v>
      </c>
      <c r="O40" s="187">
        <v>27</v>
      </c>
      <c r="P40" s="68">
        <v>3963</v>
      </c>
      <c r="Q40" s="187">
        <v>50</v>
      </c>
      <c r="R40" s="68">
        <v>325249</v>
      </c>
      <c r="S40" s="68">
        <v>47</v>
      </c>
    </row>
    <row r="41" spans="1:19" s="86" customFormat="1" ht="15" x14ac:dyDescent="0.3">
      <c r="A41" s="10" t="s">
        <v>37</v>
      </c>
      <c r="B41" s="68">
        <v>1429435</v>
      </c>
      <c r="C41" s="187">
        <v>53</v>
      </c>
      <c r="D41" s="68">
        <v>230685</v>
      </c>
      <c r="E41" s="187">
        <v>27</v>
      </c>
      <c r="F41" s="68">
        <v>15764</v>
      </c>
      <c r="G41" s="187">
        <v>26</v>
      </c>
      <c r="H41" s="68">
        <v>1675884</v>
      </c>
      <c r="I41" s="68">
        <v>49</v>
      </c>
      <c r="J41" s="83"/>
      <c r="K41" s="10" t="s">
        <v>37</v>
      </c>
      <c r="L41" s="68">
        <v>1371295</v>
      </c>
      <c r="M41" s="187">
        <v>53</v>
      </c>
      <c r="N41" s="68">
        <v>199369</v>
      </c>
      <c r="O41" s="187">
        <v>27</v>
      </c>
      <c r="P41" s="68">
        <v>15654</v>
      </c>
      <c r="Q41" s="187">
        <v>50</v>
      </c>
      <c r="R41" s="68">
        <v>1586318</v>
      </c>
      <c r="S41" s="68">
        <v>49</v>
      </c>
    </row>
    <row r="42" spans="1:19" ht="15" x14ac:dyDescent="0.25">
      <c r="A42" s="190" t="s">
        <v>91</v>
      </c>
      <c r="B42" s="190">
        <v>7398911</v>
      </c>
      <c r="C42" s="191">
        <v>154</v>
      </c>
      <c r="D42" s="190">
        <v>970274</v>
      </c>
      <c r="E42" s="191">
        <v>83</v>
      </c>
      <c r="F42" s="190">
        <v>83880</v>
      </c>
      <c r="G42" s="191">
        <v>92</v>
      </c>
      <c r="H42" s="190">
        <v>8453065</v>
      </c>
      <c r="I42" s="190">
        <v>146</v>
      </c>
      <c r="J42" s="140"/>
      <c r="K42" s="190" t="s">
        <v>91</v>
      </c>
      <c r="L42" s="190">
        <v>7362646</v>
      </c>
      <c r="M42" s="191">
        <v>154</v>
      </c>
      <c r="N42" s="190">
        <v>995579</v>
      </c>
      <c r="O42" s="191">
        <v>87</v>
      </c>
      <c r="P42" s="190">
        <v>88303</v>
      </c>
      <c r="Q42" s="191">
        <v>144</v>
      </c>
      <c r="R42" s="190">
        <v>8446528</v>
      </c>
      <c r="S42" s="190">
        <v>146</v>
      </c>
    </row>
    <row r="43" spans="1:19" ht="19.5" customHeight="1" x14ac:dyDescent="0.25">
      <c r="A43" s="276" t="s">
        <v>86</v>
      </c>
      <c r="B43" s="276"/>
      <c r="C43" s="276"/>
      <c r="D43" s="276"/>
      <c r="E43" s="276"/>
      <c r="F43" s="276"/>
      <c r="G43" s="276"/>
      <c r="H43" s="276"/>
      <c r="I43" s="276"/>
      <c r="J43" s="134"/>
    </row>
    <row r="44" spans="1:19" ht="15" x14ac:dyDescent="0.3">
      <c r="A44" s="10" t="s">
        <v>61</v>
      </c>
      <c r="B44" s="68">
        <v>3514053</v>
      </c>
      <c r="C44" s="187">
        <v>202</v>
      </c>
      <c r="D44" s="68">
        <v>385161</v>
      </c>
      <c r="E44" s="187">
        <v>129</v>
      </c>
      <c r="F44" s="68">
        <v>41402</v>
      </c>
      <c r="G44" s="187">
        <v>128</v>
      </c>
      <c r="H44" s="68">
        <v>3940616</v>
      </c>
      <c r="I44" s="68">
        <v>194</v>
      </c>
      <c r="J44" s="2"/>
      <c r="K44" s="86"/>
    </row>
    <row r="45" spans="1:19" ht="15" x14ac:dyDescent="0.3">
      <c r="A45" s="188" t="s">
        <v>63</v>
      </c>
      <c r="B45" s="168">
        <v>857605</v>
      </c>
      <c r="C45" s="189">
        <v>201</v>
      </c>
      <c r="D45" s="168">
        <v>87393</v>
      </c>
      <c r="E45" s="189">
        <v>130</v>
      </c>
      <c r="F45" s="168">
        <v>11598</v>
      </c>
      <c r="G45" s="189">
        <v>127</v>
      </c>
      <c r="H45" s="168">
        <v>956596</v>
      </c>
      <c r="I45" s="168">
        <v>193</v>
      </c>
      <c r="J45" s="37"/>
      <c r="K45" s="86"/>
    </row>
    <row r="46" spans="1:19" ht="15" x14ac:dyDescent="0.3">
      <c r="A46" s="188" t="s">
        <v>48</v>
      </c>
      <c r="B46" s="168">
        <v>1516515</v>
      </c>
      <c r="C46" s="189">
        <v>203</v>
      </c>
      <c r="D46" s="168">
        <v>165293</v>
      </c>
      <c r="E46" s="189">
        <v>137</v>
      </c>
      <c r="F46" s="168">
        <v>17259</v>
      </c>
      <c r="G46" s="189">
        <v>135</v>
      </c>
      <c r="H46" s="168">
        <v>1699067</v>
      </c>
      <c r="I46" s="168">
        <v>196</v>
      </c>
      <c r="J46" s="37"/>
      <c r="K46" s="86"/>
    </row>
    <row r="47" spans="1:19" ht="15" x14ac:dyDescent="0.3">
      <c r="A47" s="188" t="s">
        <v>49</v>
      </c>
      <c r="B47" s="168">
        <v>1139933</v>
      </c>
      <c r="C47" s="189">
        <v>202</v>
      </c>
      <c r="D47" s="168">
        <v>132475</v>
      </c>
      <c r="E47" s="189">
        <v>119</v>
      </c>
      <c r="F47" s="168">
        <v>12545</v>
      </c>
      <c r="G47" s="189">
        <v>120</v>
      </c>
      <c r="H47" s="168">
        <v>1284953</v>
      </c>
      <c r="I47" s="168">
        <v>193</v>
      </c>
      <c r="J47" s="37"/>
      <c r="K47" s="86"/>
    </row>
    <row r="48" spans="1:19" ht="15" x14ac:dyDescent="0.3">
      <c r="A48" s="10" t="s">
        <v>50</v>
      </c>
      <c r="B48" s="68">
        <v>850964</v>
      </c>
      <c r="C48" s="187">
        <v>189</v>
      </c>
      <c r="D48" s="68">
        <v>104595</v>
      </c>
      <c r="E48" s="187">
        <v>104</v>
      </c>
      <c r="F48" s="68">
        <v>8972</v>
      </c>
      <c r="G48" s="187">
        <v>109</v>
      </c>
      <c r="H48" s="68">
        <v>964531</v>
      </c>
      <c r="I48" s="68">
        <v>179</v>
      </c>
      <c r="J48" s="83"/>
      <c r="K48" s="86"/>
    </row>
    <row r="49" spans="1:11" ht="15" x14ac:dyDescent="0.3">
      <c r="A49" s="10" t="s">
        <v>51</v>
      </c>
      <c r="B49" s="68">
        <v>587134</v>
      </c>
      <c r="C49" s="187">
        <v>160</v>
      </c>
      <c r="D49" s="68">
        <v>79090</v>
      </c>
      <c r="E49" s="187">
        <v>93</v>
      </c>
      <c r="F49" s="68">
        <v>6007</v>
      </c>
      <c r="G49" s="187">
        <v>98</v>
      </c>
      <c r="H49" s="68">
        <v>672231</v>
      </c>
      <c r="I49" s="68">
        <v>152</v>
      </c>
      <c r="J49" s="83"/>
      <c r="K49" s="86"/>
    </row>
    <row r="50" spans="1:11" ht="15" x14ac:dyDescent="0.3">
      <c r="A50" s="10" t="s">
        <v>52</v>
      </c>
      <c r="B50" s="68">
        <v>381083</v>
      </c>
      <c r="C50" s="187">
        <v>129</v>
      </c>
      <c r="D50" s="68">
        <v>56365</v>
      </c>
      <c r="E50" s="187">
        <v>57</v>
      </c>
      <c r="F50" s="68">
        <v>4078</v>
      </c>
      <c r="G50" s="187">
        <v>57</v>
      </c>
      <c r="H50" s="68">
        <v>441526</v>
      </c>
      <c r="I50" s="68">
        <v>119</v>
      </c>
      <c r="J50" s="83"/>
      <c r="K50" s="86"/>
    </row>
    <row r="51" spans="1:11" ht="15" x14ac:dyDescent="0.3">
      <c r="A51" s="10" t="s">
        <v>53</v>
      </c>
      <c r="B51" s="68">
        <v>240454</v>
      </c>
      <c r="C51" s="187">
        <v>99</v>
      </c>
      <c r="D51" s="68">
        <v>38779</v>
      </c>
      <c r="E51" s="187">
        <v>45</v>
      </c>
      <c r="F51" s="68">
        <v>2565</v>
      </c>
      <c r="G51" s="187">
        <v>44</v>
      </c>
      <c r="H51" s="68">
        <v>281798</v>
      </c>
      <c r="I51" s="68">
        <v>91</v>
      </c>
      <c r="J51" s="83"/>
      <c r="K51" s="86"/>
    </row>
    <row r="52" spans="1:11" ht="15" x14ac:dyDescent="0.3">
      <c r="A52" s="10" t="s">
        <v>54</v>
      </c>
      <c r="B52" s="68">
        <v>148267</v>
      </c>
      <c r="C52" s="187">
        <v>69</v>
      </c>
      <c r="D52" s="68">
        <v>26740</v>
      </c>
      <c r="E52" s="187">
        <v>33</v>
      </c>
      <c r="F52" s="68">
        <v>1775</v>
      </c>
      <c r="G52" s="187">
        <v>32</v>
      </c>
      <c r="H52" s="68">
        <v>176782</v>
      </c>
      <c r="I52" s="68">
        <v>63</v>
      </c>
      <c r="J52" s="83"/>
      <c r="K52" s="86"/>
    </row>
    <row r="53" spans="1:11" ht="15" x14ac:dyDescent="0.3">
      <c r="A53" s="10" t="s">
        <v>55</v>
      </c>
      <c r="B53" s="68">
        <v>235655</v>
      </c>
      <c r="C53" s="187">
        <v>53</v>
      </c>
      <c r="D53" s="68">
        <v>54451</v>
      </c>
      <c r="E53" s="187">
        <v>26</v>
      </c>
      <c r="F53" s="68">
        <v>3538</v>
      </c>
      <c r="G53" s="187">
        <v>26</v>
      </c>
      <c r="H53" s="68">
        <v>293644</v>
      </c>
      <c r="I53" s="68">
        <v>48</v>
      </c>
      <c r="J53" s="83"/>
      <c r="K53" s="86"/>
    </row>
    <row r="54" spans="1:11" ht="15" x14ac:dyDescent="0.3">
      <c r="A54" s="10" t="s">
        <v>37</v>
      </c>
      <c r="B54" s="68">
        <v>1422173</v>
      </c>
      <c r="C54" s="187">
        <v>54</v>
      </c>
      <c r="D54" s="68">
        <v>228913</v>
      </c>
      <c r="E54" s="187">
        <v>26</v>
      </c>
      <c r="F54" s="68">
        <v>15605</v>
      </c>
      <c r="G54" s="187">
        <v>26</v>
      </c>
      <c r="H54" s="68">
        <v>1666691</v>
      </c>
      <c r="I54" s="68">
        <v>50</v>
      </c>
      <c r="J54" s="83"/>
      <c r="K54" s="86"/>
    </row>
    <row r="55" spans="1:11" ht="15" x14ac:dyDescent="0.25">
      <c r="A55" s="190" t="s">
        <v>91</v>
      </c>
      <c r="B55" s="190">
        <v>7379783</v>
      </c>
      <c r="C55" s="191">
        <v>154</v>
      </c>
      <c r="D55" s="190">
        <v>974094</v>
      </c>
      <c r="E55" s="191">
        <v>83</v>
      </c>
      <c r="F55" s="190">
        <v>83942</v>
      </c>
      <c r="G55" s="191">
        <v>93</v>
      </c>
      <c r="H55" s="190">
        <v>8437819</v>
      </c>
      <c r="I55" s="190">
        <v>145</v>
      </c>
      <c r="J55" s="140"/>
      <c r="K55" s="132">
        <v>0</v>
      </c>
    </row>
    <row r="56" spans="1:11" ht="23.5" customHeight="1" x14ac:dyDescent="0.25">
      <c r="A56" s="276" t="s">
        <v>101</v>
      </c>
      <c r="B56" s="276"/>
      <c r="C56" s="276"/>
      <c r="D56" s="276"/>
      <c r="E56" s="276"/>
      <c r="F56" s="276"/>
      <c r="G56" s="276"/>
      <c r="H56" s="276"/>
      <c r="I56" s="276"/>
      <c r="J56" s="134"/>
    </row>
    <row r="57" spans="1:11" ht="15" x14ac:dyDescent="0.3">
      <c r="A57" s="10" t="s">
        <v>61</v>
      </c>
      <c r="B57" s="68">
        <v>3468082</v>
      </c>
      <c r="C57" s="187">
        <v>202</v>
      </c>
      <c r="D57" s="68">
        <v>381673</v>
      </c>
      <c r="E57" s="187">
        <v>130</v>
      </c>
      <c r="F57" s="68">
        <v>40781</v>
      </c>
      <c r="G57" s="187">
        <v>129</v>
      </c>
      <c r="H57" s="68">
        <v>3890536</v>
      </c>
      <c r="I57" s="68">
        <v>195</v>
      </c>
      <c r="J57" s="2"/>
    </row>
    <row r="58" spans="1:11" ht="15" x14ac:dyDescent="0.3">
      <c r="A58" s="188" t="s">
        <v>63</v>
      </c>
      <c r="B58" s="168">
        <v>814472</v>
      </c>
      <c r="C58" s="189">
        <v>201</v>
      </c>
      <c r="D58" s="168">
        <v>81858</v>
      </c>
      <c r="E58" s="189">
        <v>132</v>
      </c>
      <c r="F58" s="168">
        <v>11017</v>
      </c>
      <c r="G58" s="189">
        <v>128</v>
      </c>
      <c r="H58" s="168">
        <v>907347</v>
      </c>
      <c r="I58" s="168">
        <v>194</v>
      </c>
      <c r="J58" s="37"/>
    </row>
    <row r="59" spans="1:11" ht="15" x14ac:dyDescent="0.3">
      <c r="A59" s="188" t="s">
        <v>48</v>
      </c>
      <c r="B59" s="168">
        <v>1512588</v>
      </c>
      <c r="C59" s="189">
        <v>203</v>
      </c>
      <c r="D59" s="168">
        <v>165950</v>
      </c>
      <c r="E59" s="189">
        <v>137</v>
      </c>
      <c r="F59" s="168">
        <v>17202</v>
      </c>
      <c r="G59" s="189">
        <v>135</v>
      </c>
      <c r="H59" s="168">
        <v>1695740</v>
      </c>
      <c r="I59" s="168">
        <v>196</v>
      </c>
      <c r="J59" s="37"/>
    </row>
    <row r="60" spans="1:11" ht="15" x14ac:dyDescent="0.3">
      <c r="A60" s="188" t="s">
        <v>49</v>
      </c>
      <c r="B60" s="168">
        <v>1141022</v>
      </c>
      <c r="C60" s="189">
        <v>203</v>
      </c>
      <c r="D60" s="168">
        <v>133865</v>
      </c>
      <c r="E60" s="189">
        <v>119</v>
      </c>
      <c r="F60" s="168">
        <v>12562</v>
      </c>
      <c r="G60" s="189">
        <v>120</v>
      </c>
      <c r="H60" s="168">
        <v>1287449</v>
      </c>
      <c r="I60" s="168">
        <v>193</v>
      </c>
      <c r="J60" s="37"/>
    </row>
    <row r="61" spans="1:11" ht="15" x14ac:dyDescent="0.3">
      <c r="A61" s="10" t="s">
        <v>50</v>
      </c>
      <c r="B61" s="68">
        <v>851934</v>
      </c>
      <c r="C61" s="187">
        <v>189</v>
      </c>
      <c r="D61" s="68">
        <v>105700</v>
      </c>
      <c r="E61" s="187">
        <v>104</v>
      </c>
      <c r="F61" s="68">
        <v>9031</v>
      </c>
      <c r="G61" s="187">
        <v>109</v>
      </c>
      <c r="H61" s="68">
        <v>966665</v>
      </c>
      <c r="I61" s="68">
        <v>179</v>
      </c>
      <c r="J61" s="83"/>
    </row>
    <row r="62" spans="1:11" ht="15" x14ac:dyDescent="0.3">
      <c r="A62" s="10" t="s">
        <v>51</v>
      </c>
      <c r="B62" s="68">
        <v>587911</v>
      </c>
      <c r="C62" s="187">
        <v>161</v>
      </c>
      <c r="D62" s="68">
        <v>79860</v>
      </c>
      <c r="E62" s="187">
        <v>93</v>
      </c>
      <c r="F62" s="68">
        <v>6059</v>
      </c>
      <c r="G62" s="187">
        <v>98</v>
      </c>
      <c r="H62" s="68">
        <v>673830</v>
      </c>
      <c r="I62" s="68">
        <v>152</v>
      </c>
      <c r="J62" s="83"/>
    </row>
    <row r="63" spans="1:11" ht="15" x14ac:dyDescent="0.3">
      <c r="A63" s="10" t="s">
        <v>52</v>
      </c>
      <c r="B63" s="68">
        <v>381097</v>
      </c>
      <c r="C63" s="187">
        <v>129</v>
      </c>
      <c r="D63" s="68">
        <v>57033</v>
      </c>
      <c r="E63" s="187">
        <v>57</v>
      </c>
      <c r="F63" s="68">
        <v>4107</v>
      </c>
      <c r="G63" s="187">
        <v>57</v>
      </c>
      <c r="H63" s="68">
        <v>442237</v>
      </c>
      <c r="I63" s="68">
        <v>119</v>
      </c>
      <c r="J63" s="83"/>
    </row>
    <row r="64" spans="1:11" ht="15" x14ac:dyDescent="0.3">
      <c r="A64" s="10" t="s">
        <v>53</v>
      </c>
      <c r="B64" s="68">
        <v>241483</v>
      </c>
      <c r="C64" s="187">
        <v>99</v>
      </c>
      <c r="D64" s="68">
        <v>39572</v>
      </c>
      <c r="E64" s="187">
        <v>45</v>
      </c>
      <c r="F64" s="68">
        <v>2597</v>
      </c>
      <c r="G64" s="187">
        <v>45</v>
      </c>
      <c r="H64" s="68">
        <v>283652</v>
      </c>
      <c r="I64" s="68">
        <v>91</v>
      </c>
      <c r="J64" s="83"/>
    </row>
    <row r="65" spans="1:11" ht="15" x14ac:dyDescent="0.3">
      <c r="A65" s="10" t="s">
        <v>54</v>
      </c>
      <c r="B65" s="68">
        <v>149171</v>
      </c>
      <c r="C65" s="187">
        <v>69</v>
      </c>
      <c r="D65" s="68">
        <v>27276</v>
      </c>
      <c r="E65" s="187">
        <v>33</v>
      </c>
      <c r="F65" s="68">
        <v>1812</v>
      </c>
      <c r="G65" s="187">
        <v>32</v>
      </c>
      <c r="H65" s="68">
        <v>178259</v>
      </c>
      <c r="I65" s="68">
        <v>63</v>
      </c>
      <c r="J65" s="83"/>
    </row>
    <row r="66" spans="1:11" ht="15" x14ac:dyDescent="0.3">
      <c r="A66" s="10" t="s">
        <v>55</v>
      </c>
      <c r="B66" s="68">
        <v>240027</v>
      </c>
      <c r="C66" s="187">
        <v>53</v>
      </c>
      <c r="D66" s="68">
        <v>56334</v>
      </c>
      <c r="E66" s="187">
        <v>26</v>
      </c>
      <c r="F66" s="68">
        <v>3620</v>
      </c>
      <c r="G66" s="187">
        <v>26</v>
      </c>
      <c r="H66" s="68">
        <v>299981</v>
      </c>
      <c r="I66" s="68">
        <v>48</v>
      </c>
      <c r="J66" s="83"/>
    </row>
    <row r="67" spans="1:11" ht="15" x14ac:dyDescent="0.3">
      <c r="A67" s="10" t="s">
        <v>37</v>
      </c>
      <c r="B67" s="68">
        <v>1399083</v>
      </c>
      <c r="C67" s="187">
        <v>53</v>
      </c>
      <c r="D67" s="68">
        <v>224131</v>
      </c>
      <c r="E67" s="187">
        <v>26</v>
      </c>
      <c r="F67" s="68">
        <v>15092</v>
      </c>
      <c r="G67" s="187">
        <v>26</v>
      </c>
      <c r="H67" s="68">
        <v>1638306</v>
      </c>
      <c r="I67" s="68">
        <v>49</v>
      </c>
      <c r="J67" s="83"/>
    </row>
    <row r="68" spans="1:11" ht="15" x14ac:dyDescent="0.25">
      <c r="A68" s="190" t="s">
        <v>91</v>
      </c>
      <c r="B68" s="190">
        <v>7318788</v>
      </c>
      <c r="C68" s="191">
        <v>154</v>
      </c>
      <c r="D68" s="190">
        <v>971579</v>
      </c>
      <c r="E68" s="191">
        <v>84</v>
      </c>
      <c r="F68" s="190">
        <v>83099</v>
      </c>
      <c r="G68" s="191">
        <v>93</v>
      </c>
      <c r="H68" s="190">
        <v>8373466</v>
      </c>
      <c r="I68" s="190">
        <v>145</v>
      </c>
      <c r="J68" s="140"/>
      <c r="K68" s="131">
        <v>0</v>
      </c>
    </row>
    <row r="69" spans="1:11" ht="25.5" customHeight="1" x14ac:dyDescent="0.3">
      <c r="A69" s="195" t="str">
        <f>+INDICE!B10</f>
        <v xml:space="preserve"> Lettura dati 28 novembre 2022</v>
      </c>
    </row>
  </sheetData>
  <mergeCells count="16">
    <mergeCell ref="K30:S30"/>
    <mergeCell ref="L2:M2"/>
    <mergeCell ref="N2:O2"/>
    <mergeCell ref="P2:Q2"/>
    <mergeCell ref="R2:S2"/>
    <mergeCell ref="K17:S17"/>
    <mergeCell ref="K4:S4"/>
    <mergeCell ref="A56:I56"/>
    <mergeCell ref="A43:I43"/>
    <mergeCell ref="A30:I30"/>
    <mergeCell ref="A17:I17"/>
    <mergeCell ref="B2:C2"/>
    <mergeCell ref="D2:E2"/>
    <mergeCell ref="F2:G2"/>
    <mergeCell ref="H2:I2"/>
    <mergeCell ref="A4:I4"/>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tabColor rgb="FFFFC000"/>
    <pageSetUpPr fitToPage="1"/>
  </sheetPr>
  <dimension ref="A1:W79"/>
  <sheetViews>
    <sheetView showGridLines="0" tabSelected="1" view="pageBreakPreview" zoomScale="60" zoomScaleNormal="70" workbookViewId="0">
      <selection activeCell="B1" sqref="B1"/>
    </sheetView>
  </sheetViews>
  <sheetFormatPr defaultColWidth="13.26953125" defaultRowHeight="10" x14ac:dyDescent="0.35"/>
  <cols>
    <col min="1" max="1" width="30.08984375" style="1" customWidth="1"/>
    <col min="2" max="2" width="17.90625" style="1" bestFit="1" customWidth="1"/>
    <col min="3" max="3" width="13" style="1" customWidth="1"/>
    <col min="4" max="4" width="11.54296875" style="1" customWidth="1"/>
    <col min="5" max="5" width="14.453125" style="1" customWidth="1"/>
    <col min="6" max="6" width="13.36328125" style="1" customWidth="1"/>
    <col min="7" max="7" width="12.1796875" style="1" customWidth="1"/>
    <col min="8" max="8" width="14.453125" style="1" customWidth="1"/>
    <col min="9" max="9" width="12.7265625" style="1" customWidth="1"/>
    <col min="10" max="10" width="11.81640625" style="1" customWidth="1"/>
    <col min="11" max="11" width="15.36328125" style="1" customWidth="1"/>
    <col min="12" max="13" width="11.453125" style="1" customWidth="1"/>
    <col min="14" max="14" width="14.81640625" style="1" customWidth="1"/>
    <col min="15" max="16" width="11.453125" style="1" customWidth="1"/>
    <col min="17" max="17" width="17.90625" style="1" bestFit="1" customWidth="1"/>
    <col min="18" max="19" width="13.453125" style="1" bestFit="1" customWidth="1"/>
    <col min="20" max="20" width="17.90625" style="1" bestFit="1" customWidth="1"/>
    <col min="21" max="22" width="13.36328125" style="1" bestFit="1" customWidth="1"/>
    <col min="23" max="16384" width="13.26953125" style="1"/>
  </cols>
  <sheetData>
    <row r="1" spans="1:23" ht="59.5" customHeight="1" thickBot="1" x14ac:dyDescent="0.4">
      <c r="A1" s="123" t="s">
        <v>148</v>
      </c>
      <c r="B1" s="123"/>
      <c r="C1" s="123"/>
      <c r="D1" s="123"/>
      <c r="E1" s="123"/>
      <c r="F1" s="123"/>
      <c r="G1" s="123"/>
      <c r="H1" s="123"/>
      <c r="I1" s="123"/>
      <c r="J1" s="123"/>
      <c r="K1" s="123"/>
      <c r="L1" s="123"/>
      <c r="M1" s="123"/>
      <c r="N1" s="56"/>
      <c r="O1" s="56"/>
      <c r="P1" s="56"/>
      <c r="Q1" s="141"/>
      <c r="R1" s="141"/>
      <c r="S1" s="141"/>
      <c r="T1" s="141"/>
      <c r="U1" s="141"/>
      <c r="V1" s="141"/>
      <c r="W1" s="141"/>
    </row>
    <row r="2" spans="1:23" ht="40.5" customHeight="1" thickTop="1" x14ac:dyDescent="0.35">
      <c r="A2" s="41"/>
      <c r="B2" s="280" t="s">
        <v>43</v>
      </c>
      <c r="C2" s="280"/>
      <c r="D2" s="280"/>
      <c r="E2" s="280"/>
      <c r="F2" s="280"/>
      <c r="G2" s="280"/>
      <c r="H2" s="280"/>
      <c r="I2" s="280"/>
      <c r="J2" s="280"/>
      <c r="K2" s="280"/>
      <c r="L2" s="280"/>
      <c r="M2" s="280"/>
      <c r="N2" s="280"/>
      <c r="O2" s="280"/>
      <c r="P2" s="280"/>
      <c r="Q2" s="209"/>
      <c r="R2" s="209"/>
      <c r="S2" s="209"/>
      <c r="T2" s="209"/>
      <c r="U2" s="209"/>
      <c r="V2" s="209"/>
      <c r="W2" s="141"/>
    </row>
    <row r="3" spans="1:23" ht="28.5" customHeight="1" x14ac:dyDescent="0.35">
      <c r="A3" s="266" t="s">
        <v>87</v>
      </c>
      <c r="B3" s="268" t="s">
        <v>3</v>
      </c>
      <c r="C3" s="268"/>
      <c r="D3" s="269"/>
      <c r="E3" s="268" t="s">
        <v>27</v>
      </c>
      <c r="F3" s="268"/>
      <c r="G3" s="269"/>
      <c r="H3" s="268" t="s">
        <v>28</v>
      </c>
      <c r="I3" s="268"/>
      <c r="J3" s="269"/>
      <c r="K3" s="268" t="s">
        <v>79</v>
      </c>
      <c r="L3" s="268"/>
      <c r="M3" s="269"/>
      <c r="N3" s="268" t="s">
        <v>100</v>
      </c>
      <c r="O3" s="268"/>
      <c r="P3" s="269"/>
      <c r="Q3" s="268"/>
      <c r="R3" s="268"/>
      <c r="S3" s="269"/>
      <c r="T3" s="268"/>
      <c r="U3" s="268"/>
      <c r="V3" s="269"/>
    </row>
    <row r="4" spans="1:23" s="198" customFormat="1" ht="80" customHeight="1" thickBot="1" x14ac:dyDescent="0.4">
      <c r="A4" s="267"/>
      <c r="B4" s="71" t="s">
        <v>140</v>
      </c>
      <c r="C4" s="71" t="s">
        <v>129</v>
      </c>
      <c r="D4" s="36" t="s">
        <v>130</v>
      </c>
      <c r="E4" s="71" t="s">
        <v>140</v>
      </c>
      <c r="F4" s="71" t="s">
        <v>129</v>
      </c>
      <c r="G4" s="36" t="s">
        <v>130</v>
      </c>
      <c r="H4" s="71" t="s">
        <v>140</v>
      </c>
      <c r="I4" s="71" t="s">
        <v>129</v>
      </c>
      <c r="J4" s="36" t="s">
        <v>130</v>
      </c>
      <c r="K4" s="71" t="s">
        <v>140</v>
      </c>
      <c r="L4" s="71" t="s">
        <v>129</v>
      </c>
      <c r="M4" s="36" t="s">
        <v>130</v>
      </c>
      <c r="N4" s="71" t="s">
        <v>140</v>
      </c>
      <c r="O4" s="71" t="s">
        <v>129</v>
      </c>
      <c r="P4" s="36" t="s">
        <v>130</v>
      </c>
      <c r="Q4" s="210"/>
      <c r="R4" s="210"/>
      <c r="S4" s="211"/>
      <c r="T4" s="210"/>
      <c r="U4" s="210"/>
      <c r="V4" s="211"/>
    </row>
    <row r="5" spans="1:23" ht="18" customHeight="1" thickTop="1" x14ac:dyDescent="0.35">
      <c r="A5" s="2" t="s">
        <v>61</v>
      </c>
      <c r="B5" s="72">
        <v>2208276</v>
      </c>
      <c r="C5" s="203">
        <v>1.7</v>
      </c>
      <c r="D5" s="72">
        <v>330</v>
      </c>
      <c r="E5" s="72">
        <v>2211787</v>
      </c>
      <c r="F5" s="203">
        <v>1.69</v>
      </c>
      <c r="G5" s="72">
        <v>328</v>
      </c>
      <c r="H5" s="72">
        <v>2249926</v>
      </c>
      <c r="I5" s="203">
        <v>1.7</v>
      </c>
      <c r="J5" s="72">
        <v>329</v>
      </c>
      <c r="K5" s="72">
        <v>2243189</v>
      </c>
      <c r="L5" s="203">
        <v>1.7</v>
      </c>
      <c r="M5" s="72">
        <v>329</v>
      </c>
      <c r="N5" s="72">
        <v>2219672</v>
      </c>
      <c r="O5" s="203">
        <v>1.7</v>
      </c>
      <c r="P5" s="72">
        <v>329</v>
      </c>
      <c r="Q5" s="72"/>
      <c r="R5" s="203"/>
      <c r="S5" s="72"/>
      <c r="T5" s="72"/>
      <c r="U5" s="203"/>
      <c r="V5" s="72"/>
    </row>
    <row r="6" spans="1:23" ht="18" customHeight="1" x14ac:dyDescent="0.35">
      <c r="A6" s="90" t="s">
        <v>63</v>
      </c>
      <c r="B6" s="196">
        <v>500513</v>
      </c>
      <c r="C6" s="204">
        <v>1.72</v>
      </c>
      <c r="D6" s="196">
        <v>332</v>
      </c>
      <c r="E6" s="196">
        <v>499704</v>
      </c>
      <c r="F6" s="204">
        <v>1.71</v>
      </c>
      <c r="G6" s="196">
        <v>330</v>
      </c>
      <c r="H6" s="196">
        <v>530516</v>
      </c>
      <c r="I6" s="204">
        <v>1.73</v>
      </c>
      <c r="J6" s="196">
        <v>333</v>
      </c>
      <c r="K6" s="196">
        <v>525653</v>
      </c>
      <c r="L6" s="204">
        <v>1.73</v>
      </c>
      <c r="M6" s="196">
        <v>334</v>
      </c>
      <c r="N6" s="196">
        <v>501008</v>
      </c>
      <c r="O6" s="204">
        <v>1.73</v>
      </c>
      <c r="P6" s="196">
        <v>333</v>
      </c>
      <c r="Q6" s="196"/>
      <c r="R6" s="212"/>
      <c r="S6" s="196"/>
      <c r="T6" s="196"/>
      <c r="U6" s="212"/>
      <c r="V6" s="196"/>
    </row>
    <row r="7" spans="1:23" ht="18" customHeight="1" x14ac:dyDescent="0.35">
      <c r="A7" s="90" t="s">
        <v>48</v>
      </c>
      <c r="B7" s="196">
        <v>933410</v>
      </c>
      <c r="C7" s="204">
        <v>1.75</v>
      </c>
      <c r="D7" s="196">
        <v>343</v>
      </c>
      <c r="E7" s="196">
        <v>934683</v>
      </c>
      <c r="F7" s="204">
        <v>1.75</v>
      </c>
      <c r="G7" s="196">
        <v>342</v>
      </c>
      <c r="H7" s="196">
        <v>940245</v>
      </c>
      <c r="I7" s="204">
        <v>1.75</v>
      </c>
      <c r="J7" s="196">
        <v>343</v>
      </c>
      <c r="K7" s="196">
        <v>938962</v>
      </c>
      <c r="L7" s="204">
        <v>1.75</v>
      </c>
      <c r="M7" s="196">
        <v>342</v>
      </c>
      <c r="N7" s="196">
        <v>937926</v>
      </c>
      <c r="O7" s="204">
        <v>1.75</v>
      </c>
      <c r="P7" s="196">
        <v>342</v>
      </c>
      <c r="Q7" s="196"/>
      <c r="R7" s="212"/>
      <c r="S7" s="196"/>
      <c r="T7" s="196"/>
      <c r="U7" s="212"/>
      <c r="V7" s="196"/>
    </row>
    <row r="8" spans="1:23" ht="18" customHeight="1" x14ac:dyDescent="0.35">
      <c r="A8" s="90" t="s">
        <v>49</v>
      </c>
      <c r="B8" s="196">
        <v>774353</v>
      </c>
      <c r="C8" s="204">
        <v>1.61</v>
      </c>
      <c r="D8" s="196">
        <v>311</v>
      </c>
      <c r="E8" s="196">
        <v>777400</v>
      </c>
      <c r="F8" s="204">
        <v>1.61</v>
      </c>
      <c r="G8" s="196">
        <v>310</v>
      </c>
      <c r="H8" s="196">
        <v>779165</v>
      </c>
      <c r="I8" s="204">
        <v>1.61</v>
      </c>
      <c r="J8" s="196">
        <v>310</v>
      </c>
      <c r="K8" s="196">
        <v>778574</v>
      </c>
      <c r="L8" s="204">
        <v>1.61</v>
      </c>
      <c r="M8" s="196">
        <v>310</v>
      </c>
      <c r="N8" s="196">
        <v>780738</v>
      </c>
      <c r="O8" s="204">
        <v>1.61</v>
      </c>
      <c r="P8" s="196">
        <v>310</v>
      </c>
      <c r="Q8" s="196"/>
      <c r="R8" s="212"/>
      <c r="S8" s="196"/>
      <c r="T8" s="196"/>
      <c r="U8" s="212"/>
      <c r="V8" s="196"/>
    </row>
    <row r="9" spans="1:23" ht="18" customHeight="1" x14ac:dyDescent="0.35">
      <c r="A9" s="2" t="s">
        <v>50</v>
      </c>
      <c r="B9" s="72">
        <v>603129</v>
      </c>
      <c r="C9" s="205">
        <v>1.56</v>
      </c>
      <c r="D9" s="72">
        <v>281</v>
      </c>
      <c r="E9" s="72">
        <v>605821</v>
      </c>
      <c r="F9" s="205">
        <v>1.56</v>
      </c>
      <c r="G9" s="72">
        <v>280</v>
      </c>
      <c r="H9" s="72">
        <v>607332</v>
      </c>
      <c r="I9" s="205">
        <v>1.56</v>
      </c>
      <c r="J9" s="72">
        <v>280</v>
      </c>
      <c r="K9" s="72">
        <v>606969</v>
      </c>
      <c r="L9" s="205">
        <v>1.56</v>
      </c>
      <c r="M9" s="72">
        <v>279</v>
      </c>
      <c r="N9" s="72">
        <v>608948</v>
      </c>
      <c r="O9" s="205">
        <v>1.56</v>
      </c>
      <c r="P9" s="72">
        <v>279</v>
      </c>
      <c r="Q9" s="72"/>
      <c r="R9" s="213"/>
      <c r="S9" s="72"/>
      <c r="T9" s="72"/>
      <c r="U9" s="213"/>
      <c r="V9" s="72"/>
    </row>
    <row r="10" spans="1:23" ht="18" customHeight="1" x14ac:dyDescent="0.35">
      <c r="A10" s="2" t="s">
        <v>51</v>
      </c>
      <c r="B10" s="72">
        <v>429412</v>
      </c>
      <c r="C10" s="205">
        <v>1.54</v>
      </c>
      <c r="D10" s="72">
        <v>234</v>
      </c>
      <c r="E10" s="72">
        <v>431382</v>
      </c>
      <c r="F10" s="205">
        <v>1.53</v>
      </c>
      <c r="G10" s="72">
        <v>233</v>
      </c>
      <c r="H10" s="72">
        <v>432576</v>
      </c>
      <c r="I10" s="205">
        <v>1.53</v>
      </c>
      <c r="J10" s="72">
        <v>233</v>
      </c>
      <c r="K10" s="72">
        <v>431986</v>
      </c>
      <c r="L10" s="205">
        <v>1.53</v>
      </c>
      <c r="M10" s="72">
        <v>233</v>
      </c>
      <c r="N10" s="72">
        <v>433489</v>
      </c>
      <c r="O10" s="205">
        <v>1.53</v>
      </c>
      <c r="P10" s="72">
        <v>233</v>
      </c>
      <c r="Q10" s="72"/>
      <c r="R10" s="213"/>
      <c r="S10" s="72"/>
      <c r="T10" s="72"/>
      <c r="U10" s="213"/>
      <c r="V10" s="72"/>
    </row>
    <row r="11" spans="1:23" ht="18" customHeight="1" x14ac:dyDescent="0.35">
      <c r="A11" s="2" t="s">
        <v>52</v>
      </c>
      <c r="B11" s="72">
        <v>285676</v>
      </c>
      <c r="C11" s="205">
        <v>1.52</v>
      </c>
      <c r="D11" s="72">
        <v>182</v>
      </c>
      <c r="E11" s="72">
        <v>286778</v>
      </c>
      <c r="F11" s="205">
        <v>1.52</v>
      </c>
      <c r="G11" s="72">
        <v>181</v>
      </c>
      <c r="H11" s="72">
        <v>287939</v>
      </c>
      <c r="I11" s="205">
        <v>1.52</v>
      </c>
      <c r="J11" s="72">
        <v>181</v>
      </c>
      <c r="K11" s="72">
        <v>287675</v>
      </c>
      <c r="L11" s="205">
        <v>1.52</v>
      </c>
      <c r="M11" s="72">
        <v>181</v>
      </c>
      <c r="N11" s="72">
        <v>288432</v>
      </c>
      <c r="O11" s="205">
        <v>1.51</v>
      </c>
      <c r="P11" s="72">
        <v>181</v>
      </c>
      <c r="Q11" s="72"/>
      <c r="R11" s="213"/>
      <c r="S11" s="72"/>
      <c r="T11" s="72"/>
      <c r="U11" s="213"/>
      <c r="V11" s="72"/>
    </row>
    <row r="12" spans="1:23" ht="18" customHeight="1" x14ac:dyDescent="0.35">
      <c r="A12" s="2" t="s">
        <v>53</v>
      </c>
      <c r="B12" s="72">
        <v>180224</v>
      </c>
      <c r="C12" s="205">
        <v>1.51</v>
      </c>
      <c r="D12" s="72">
        <v>139</v>
      </c>
      <c r="E12" s="72">
        <v>179995</v>
      </c>
      <c r="F12" s="205">
        <v>1.51</v>
      </c>
      <c r="G12" s="72">
        <v>139</v>
      </c>
      <c r="H12" s="72">
        <v>183965</v>
      </c>
      <c r="I12" s="205">
        <v>1.51</v>
      </c>
      <c r="J12" s="72">
        <v>138</v>
      </c>
      <c r="K12" s="72">
        <v>184767</v>
      </c>
      <c r="L12" s="205">
        <v>1.51</v>
      </c>
      <c r="M12" s="72">
        <v>137</v>
      </c>
      <c r="N12" s="72">
        <v>186349</v>
      </c>
      <c r="O12" s="205">
        <v>1.51</v>
      </c>
      <c r="P12" s="72">
        <v>137</v>
      </c>
      <c r="Q12" s="72"/>
      <c r="R12" s="213"/>
      <c r="S12" s="72"/>
      <c r="T12" s="72"/>
      <c r="U12" s="213"/>
      <c r="V12" s="72"/>
    </row>
    <row r="13" spans="1:23" ht="18" customHeight="1" x14ac:dyDescent="0.35">
      <c r="A13" s="2" t="s">
        <v>54</v>
      </c>
      <c r="B13" s="72">
        <v>113529</v>
      </c>
      <c r="C13" s="205">
        <v>1.5</v>
      </c>
      <c r="D13" s="72">
        <v>96</v>
      </c>
      <c r="E13" s="72">
        <v>113218</v>
      </c>
      <c r="F13" s="205">
        <v>1.5</v>
      </c>
      <c r="G13" s="72">
        <v>95</v>
      </c>
      <c r="H13" s="72">
        <v>116228</v>
      </c>
      <c r="I13" s="205">
        <v>1.5</v>
      </c>
      <c r="J13" s="72">
        <v>95</v>
      </c>
      <c r="K13" s="72">
        <v>116907</v>
      </c>
      <c r="L13" s="205">
        <v>1.5</v>
      </c>
      <c r="M13" s="72">
        <v>94</v>
      </c>
      <c r="N13" s="72">
        <v>118083</v>
      </c>
      <c r="O13" s="205">
        <v>1.49</v>
      </c>
      <c r="P13" s="72">
        <v>94</v>
      </c>
      <c r="Q13" s="72"/>
      <c r="R13" s="213"/>
      <c r="S13" s="72"/>
      <c r="T13" s="72"/>
      <c r="U13" s="213"/>
      <c r="V13" s="72"/>
    </row>
    <row r="14" spans="1:23" ht="18" customHeight="1" x14ac:dyDescent="0.35">
      <c r="A14" s="2" t="s">
        <v>55</v>
      </c>
      <c r="B14" s="72">
        <v>183119</v>
      </c>
      <c r="C14" s="205">
        <v>1.47</v>
      </c>
      <c r="D14" s="72">
        <v>71</v>
      </c>
      <c r="E14" s="72">
        <v>182840</v>
      </c>
      <c r="F14" s="205">
        <v>1.47</v>
      </c>
      <c r="G14" s="72">
        <v>71</v>
      </c>
      <c r="H14" s="72">
        <v>194479</v>
      </c>
      <c r="I14" s="205">
        <v>1.47</v>
      </c>
      <c r="J14" s="72">
        <v>70</v>
      </c>
      <c r="K14" s="72">
        <v>197989</v>
      </c>
      <c r="L14" s="205">
        <v>1.47</v>
      </c>
      <c r="M14" s="72">
        <v>70</v>
      </c>
      <c r="N14" s="72">
        <v>202581</v>
      </c>
      <c r="O14" s="205">
        <v>1.47</v>
      </c>
      <c r="P14" s="72">
        <v>70</v>
      </c>
      <c r="Q14" s="72"/>
      <c r="R14" s="213"/>
      <c r="S14" s="72"/>
      <c r="T14" s="72"/>
      <c r="U14" s="213"/>
      <c r="V14" s="72"/>
    </row>
    <row r="15" spans="1:23" ht="18" customHeight="1" x14ac:dyDescent="0.35">
      <c r="A15" s="2" t="s">
        <v>37</v>
      </c>
      <c r="B15" s="72">
        <v>1151228</v>
      </c>
      <c r="C15" s="205">
        <v>1.48</v>
      </c>
      <c r="D15" s="72">
        <v>74</v>
      </c>
      <c r="E15" s="72">
        <v>1133991</v>
      </c>
      <c r="F15" s="205">
        <v>1.48</v>
      </c>
      <c r="G15" s="72">
        <v>74</v>
      </c>
      <c r="H15" s="72">
        <v>1117183</v>
      </c>
      <c r="I15" s="205">
        <v>1.48</v>
      </c>
      <c r="J15" s="72">
        <v>73</v>
      </c>
      <c r="K15" s="72">
        <v>1113484</v>
      </c>
      <c r="L15" s="205">
        <v>1.48</v>
      </c>
      <c r="M15" s="72">
        <v>74</v>
      </c>
      <c r="N15" s="72">
        <v>1095014</v>
      </c>
      <c r="O15" s="205">
        <v>1.48</v>
      </c>
      <c r="P15" s="72">
        <v>73</v>
      </c>
      <c r="Q15" s="72"/>
      <c r="R15" s="213"/>
      <c r="S15" s="72"/>
      <c r="T15" s="72"/>
      <c r="U15" s="213"/>
      <c r="V15" s="72"/>
    </row>
    <row r="16" spans="1:23" ht="18" customHeight="1" thickBot="1" x14ac:dyDescent="0.4">
      <c r="A16" s="18" t="s">
        <v>62</v>
      </c>
      <c r="B16" s="73">
        <v>5154593</v>
      </c>
      <c r="C16" s="197">
        <v>1.59</v>
      </c>
      <c r="D16" s="73">
        <v>230</v>
      </c>
      <c r="E16" s="73">
        <v>5145812</v>
      </c>
      <c r="F16" s="197">
        <v>1.59</v>
      </c>
      <c r="G16" s="73">
        <v>229</v>
      </c>
      <c r="H16" s="73">
        <v>5189628</v>
      </c>
      <c r="I16" s="197">
        <v>1.59</v>
      </c>
      <c r="J16" s="73">
        <v>230</v>
      </c>
      <c r="K16" s="73">
        <v>5182966</v>
      </c>
      <c r="L16" s="197">
        <v>1.59</v>
      </c>
      <c r="M16" s="73">
        <v>230</v>
      </c>
      <c r="N16" s="73">
        <v>5152568</v>
      </c>
      <c r="O16" s="197">
        <v>1.59</v>
      </c>
      <c r="P16" s="73">
        <v>230</v>
      </c>
      <c r="Q16" s="214"/>
      <c r="R16" s="215"/>
      <c r="S16" s="214"/>
      <c r="T16" s="214"/>
      <c r="U16" s="215"/>
      <c r="V16" s="214"/>
    </row>
    <row r="17" spans="1:23" ht="3" customHeight="1" thickTop="1" x14ac:dyDescent="0.35">
      <c r="A17" s="171"/>
      <c r="B17" s="172"/>
      <c r="C17" s="173"/>
      <c r="D17" s="174"/>
      <c r="E17" s="115"/>
      <c r="F17" s="94"/>
      <c r="G17" s="94"/>
      <c r="H17" s="115"/>
      <c r="I17" s="115"/>
      <c r="J17" s="115"/>
      <c r="K17" s="115"/>
      <c r="L17" s="115"/>
      <c r="M17" s="115"/>
      <c r="N17" s="9"/>
      <c r="O17" s="9"/>
      <c r="P17" s="9"/>
    </row>
    <row r="18" spans="1:23" ht="40.5" customHeight="1" x14ac:dyDescent="0.35">
      <c r="A18" s="41"/>
      <c r="B18" s="281" t="s">
        <v>43</v>
      </c>
      <c r="C18" s="281"/>
      <c r="D18" s="281"/>
      <c r="E18" s="281"/>
      <c r="F18" s="281"/>
      <c r="G18" s="281"/>
      <c r="H18" s="281"/>
      <c r="I18" s="281"/>
      <c r="J18" s="281"/>
      <c r="K18" s="209"/>
      <c r="L18" s="209"/>
      <c r="M18" s="209"/>
      <c r="N18" s="209"/>
      <c r="O18" s="209"/>
      <c r="P18" s="209"/>
      <c r="Q18" s="209"/>
      <c r="R18" s="209"/>
      <c r="S18" s="209"/>
      <c r="T18" s="209"/>
      <c r="U18" s="209"/>
      <c r="V18" s="209"/>
      <c r="W18" s="141"/>
    </row>
    <row r="19" spans="1:23" ht="28.5" customHeight="1" x14ac:dyDescent="0.35">
      <c r="A19" s="266" t="s">
        <v>87</v>
      </c>
      <c r="B19" s="268" t="s">
        <v>103</v>
      </c>
      <c r="C19" s="268"/>
      <c r="D19" s="269"/>
      <c r="E19" s="268" t="s">
        <v>150</v>
      </c>
      <c r="F19" s="268"/>
      <c r="G19" s="269"/>
      <c r="H19" s="268" t="s">
        <v>158</v>
      </c>
      <c r="I19" s="268"/>
      <c r="J19" s="269"/>
      <c r="K19" s="268"/>
      <c r="L19" s="268"/>
      <c r="M19" s="269"/>
      <c r="N19" s="268"/>
      <c r="O19" s="268"/>
      <c r="P19" s="269"/>
      <c r="Q19" s="268"/>
      <c r="R19" s="268"/>
      <c r="S19" s="269"/>
      <c r="T19" s="268"/>
      <c r="U19" s="268"/>
      <c r="V19" s="269"/>
    </row>
    <row r="20" spans="1:23" s="198" customFormat="1" ht="80" customHeight="1" thickBot="1" x14ac:dyDescent="0.4">
      <c r="A20" s="267"/>
      <c r="B20" s="71" t="s">
        <v>140</v>
      </c>
      <c r="C20" s="71" t="s">
        <v>129</v>
      </c>
      <c r="D20" s="36" t="s">
        <v>130</v>
      </c>
      <c r="E20" s="71" t="s">
        <v>140</v>
      </c>
      <c r="F20" s="71" t="s">
        <v>129</v>
      </c>
      <c r="G20" s="36" t="s">
        <v>130</v>
      </c>
      <c r="H20" s="71" t="s">
        <v>140</v>
      </c>
      <c r="I20" s="71" t="s">
        <v>129</v>
      </c>
      <c r="J20" s="36" t="s">
        <v>130</v>
      </c>
      <c r="K20" s="210"/>
      <c r="L20" s="210"/>
      <c r="M20" s="211"/>
      <c r="N20" s="210"/>
      <c r="O20" s="210"/>
      <c r="P20" s="211"/>
      <c r="Q20" s="210"/>
      <c r="R20" s="210"/>
      <c r="S20" s="211"/>
      <c r="T20" s="210"/>
      <c r="U20" s="210"/>
      <c r="V20" s="211"/>
    </row>
    <row r="21" spans="1:23" ht="18" customHeight="1" thickTop="1" x14ac:dyDescent="0.35">
      <c r="A21" s="2" t="s">
        <v>61</v>
      </c>
      <c r="B21" s="72">
        <v>2245793</v>
      </c>
      <c r="C21" s="203">
        <v>1.69</v>
      </c>
      <c r="D21" s="72">
        <v>328</v>
      </c>
      <c r="E21" s="72">
        <v>2255638</v>
      </c>
      <c r="F21" s="203">
        <v>1.69</v>
      </c>
      <c r="G21" s="72">
        <v>329</v>
      </c>
      <c r="H21" s="72">
        <v>2263254</v>
      </c>
      <c r="I21" s="203">
        <v>1.69</v>
      </c>
      <c r="J21" s="72">
        <v>327</v>
      </c>
      <c r="K21" s="72"/>
      <c r="L21" s="203"/>
      <c r="M21" s="72"/>
      <c r="N21" s="72"/>
      <c r="O21" s="203"/>
      <c r="P21" s="72"/>
      <c r="Q21" s="72"/>
      <c r="R21" s="203"/>
      <c r="S21" s="72"/>
      <c r="T21" s="72"/>
      <c r="U21" s="203"/>
      <c r="V21" s="72"/>
    </row>
    <row r="22" spans="1:23" ht="18" customHeight="1" x14ac:dyDescent="0.35">
      <c r="A22" s="90" t="s">
        <v>63</v>
      </c>
      <c r="B22" s="196">
        <v>512518</v>
      </c>
      <c r="C22" s="204">
        <v>1.73</v>
      </c>
      <c r="D22" s="196">
        <v>333</v>
      </c>
      <c r="E22" s="196">
        <v>514285</v>
      </c>
      <c r="F22" s="204">
        <v>1.73</v>
      </c>
      <c r="G22" s="196">
        <v>334</v>
      </c>
      <c r="H22" s="196">
        <v>509745</v>
      </c>
      <c r="I22" s="204">
        <v>1.73</v>
      </c>
      <c r="J22" s="196">
        <v>335</v>
      </c>
      <c r="K22" s="196"/>
      <c r="L22" s="212"/>
      <c r="M22" s="196"/>
      <c r="N22" s="221"/>
      <c r="O22" s="212"/>
      <c r="P22" s="196"/>
      <c r="Q22" s="196"/>
      <c r="R22" s="212"/>
      <c r="S22" s="196"/>
      <c r="T22" s="196"/>
      <c r="U22" s="212"/>
      <c r="V22" s="196"/>
    </row>
    <row r="23" spans="1:23" ht="18" customHeight="1" x14ac:dyDescent="0.35">
      <c r="A23" s="90" t="s">
        <v>48</v>
      </c>
      <c r="B23" s="196">
        <v>946067</v>
      </c>
      <c r="C23" s="204">
        <v>1.75</v>
      </c>
      <c r="D23" s="196">
        <v>342</v>
      </c>
      <c r="E23" s="196">
        <v>950333</v>
      </c>
      <c r="F23" s="204">
        <v>1.74</v>
      </c>
      <c r="G23" s="196">
        <v>342</v>
      </c>
      <c r="H23" s="196">
        <v>956878</v>
      </c>
      <c r="I23" s="204">
        <v>1.74</v>
      </c>
      <c r="J23" s="196">
        <v>340</v>
      </c>
      <c r="K23" s="196"/>
      <c r="L23" s="212"/>
      <c r="M23" s="196"/>
      <c r="N23" s="196"/>
      <c r="O23" s="212"/>
      <c r="P23" s="196"/>
      <c r="Q23" s="196"/>
      <c r="R23" s="212"/>
      <c r="S23" s="196"/>
      <c r="T23" s="196"/>
      <c r="U23" s="212"/>
      <c r="V23" s="196"/>
    </row>
    <row r="24" spans="1:23" ht="18" customHeight="1" x14ac:dyDescent="0.35">
      <c r="A24" s="90" t="s">
        <v>49</v>
      </c>
      <c r="B24" s="196">
        <v>787208</v>
      </c>
      <c r="C24" s="204">
        <v>1.6</v>
      </c>
      <c r="D24" s="196">
        <v>309</v>
      </c>
      <c r="E24" s="196">
        <v>791020</v>
      </c>
      <c r="F24" s="204">
        <v>1.6</v>
      </c>
      <c r="G24" s="196">
        <v>309</v>
      </c>
      <c r="H24" s="196">
        <v>796631</v>
      </c>
      <c r="I24" s="204">
        <v>1.6</v>
      </c>
      <c r="J24" s="196">
        <v>307</v>
      </c>
      <c r="K24" s="196"/>
      <c r="L24" s="212"/>
      <c r="M24" s="196"/>
      <c r="N24" s="196"/>
      <c r="O24" s="212"/>
      <c r="P24" s="196"/>
      <c r="Q24" s="196"/>
      <c r="R24" s="212"/>
      <c r="S24" s="196"/>
      <c r="T24" s="196"/>
      <c r="U24" s="212"/>
      <c r="V24" s="196"/>
    </row>
    <row r="25" spans="1:23" ht="18" customHeight="1" x14ac:dyDescent="0.35">
      <c r="A25" s="2" t="s">
        <v>50</v>
      </c>
      <c r="B25" s="72">
        <v>614233</v>
      </c>
      <c r="C25" s="205">
        <v>1.56</v>
      </c>
      <c r="D25" s="72">
        <v>278</v>
      </c>
      <c r="E25" s="72">
        <v>617445</v>
      </c>
      <c r="F25" s="205">
        <v>1.55</v>
      </c>
      <c r="G25" s="72">
        <v>279</v>
      </c>
      <c r="H25" s="72">
        <v>622360</v>
      </c>
      <c r="I25" s="205">
        <v>1.55</v>
      </c>
      <c r="J25" s="72">
        <v>277</v>
      </c>
      <c r="K25" s="72"/>
      <c r="L25" s="213"/>
      <c r="M25" s="72"/>
      <c r="N25" s="72"/>
      <c r="O25" s="213"/>
      <c r="P25" s="72"/>
      <c r="Q25" s="72"/>
      <c r="R25" s="213"/>
      <c r="S25" s="72"/>
      <c r="T25" s="72"/>
      <c r="U25" s="213"/>
      <c r="V25" s="72"/>
    </row>
    <row r="26" spans="1:23" ht="18" customHeight="1" x14ac:dyDescent="0.35">
      <c r="A26" s="2" t="s">
        <v>51</v>
      </c>
      <c r="B26" s="72">
        <v>437519</v>
      </c>
      <c r="C26" s="205">
        <v>1.53</v>
      </c>
      <c r="D26" s="72">
        <v>232</v>
      </c>
      <c r="E26" s="72">
        <v>440195</v>
      </c>
      <c r="F26" s="205">
        <v>1.53</v>
      </c>
      <c r="G26" s="72">
        <v>232</v>
      </c>
      <c r="H26" s="72">
        <v>444651</v>
      </c>
      <c r="I26" s="205">
        <v>1.52</v>
      </c>
      <c r="J26" s="72">
        <v>231</v>
      </c>
      <c r="K26" s="72"/>
      <c r="L26" s="213"/>
      <c r="M26" s="72"/>
      <c r="N26" s="72"/>
      <c r="O26" s="213"/>
      <c r="P26" s="72"/>
      <c r="Q26" s="72"/>
      <c r="R26" s="213"/>
      <c r="S26" s="72"/>
      <c r="T26" s="72"/>
      <c r="U26" s="213"/>
      <c r="V26" s="72"/>
    </row>
    <row r="27" spans="1:23" ht="18" customHeight="1" x14ac:dyDescent="0.35">
      <c r="A27" s="2" t="s">
        <v>52</v>
      </c>
      <c r="B27" s="72">
        <v>291190</v>
      </c>
      <c r="C27" s="205">
        <v>1.51</v>
      </c>
      <c r="D27" s="72">
        <v>180</v>
      </c>
      <c r="E27" s="72">
        <v>293038</v>
      </c>
      <c r="F27" s="205">
        <v>1.51</v>
      </c>
      <c r="G27" s="72">
        <v>180</v>
      </c>
      <c r="H27" s="72">
        <v>296612</v>
      </c>
      <c r="I27" s="205">
        <v>1.5</v>
      </c>
      <c r="J27" s="72">
        <v>179</v>
      </c>
      <c r="K27" s="72"/>
      <c r="L27" s="213"/>
      <c r="M27" s="72"/>
      <c r="N27" s="72"/>
      <c r="O27" s="213"/>
      <c r="P27" s="72"/>
      <c r="Q27" s="72"/>
      <c r="R27" s="213"/>
      <c r="S27" s="72"/>
      <c r="T27" s="72"/>
      <c r="U27" s="213"/>
      <c r="V27" s="72"/>
    </row>
    <row r="28" spans="1:23" ht="18" customHeight="1" x14ac:dyDescent="0.35">
      <c r="A28" s="2" t="s">
        <v>53</v>
      </c>
      <c r="B28" s="72">
        <v>188386</v>
      </c>
      <c r="C28" s="205">
        <v>1.5</v>
      </c>
      <c r="D28" s="72">
        <v>137</v>
      </c>
      <c r="E28" s="72">
        <v>189614</v>
      </c>
      <c r="F28" s="205">
        <v>1.5</v>
      </c>
      <c r="G28" s="72">
        <v>137</v>
      </c>
      <c r="H28" s="72">
        <v>192444</v>
      </c>
      <c r="I28" s="205">
        <v>1.5</v>
      </c>
      <c r="J28" s="72">
        <v>136</v>
      </c>
      <c r="K28" s="72"/>
      <c r="L28" s="213"/>
      <c r="M28" s="72"/>
      <c r="N28" s="72"/>
      <c r="O28" s="213"/>
      <c r="P28" s="72"/>
      <c r="Q28" s="72"/>
      <c r="R28" s="213"/>
      <c r="S28" s="72"/>
      <c r="T28" s="72"/>
      <c r="U28" s="213"/>
      <c r="V28" s="72"/>
    </row>
    <row r="29" spans="1:23" ht="18" customHeight="1" x14ac:dyDescent="0.35">
      <c r="A29" s="2" t="s">
        <v>54</v>
      </c>
      <c r="B29" s="72">
        <v>119467</v>
      </c>
      <c r="C29" s="205">
        <v>1.49</v>
      </c>
      <c r="D29" s="72">
        <v>94</v>
      </c>
      <c r="E29" s="72">
        <v>120640</v>
      </c>
      <c r="F29" s="205">
        <v>1.49</v>
      </c>
      <c r="G29" s="72">
        <v>94</v>
      </c>
      <c r="H29" s="72">
        <v>123072</v>
      </c>
      <c r="I29" s="205">
        <v>1.48</v>
      </c>
      <c r="J29" s="72">
        <v>93</v>
      </c>
      <c r="K29" s="72"/>
      <c r="L29" s="213"/>
      <c r="M29" s="72"/>
      <c r="N29" s="72"/>
      <c r="O29" s="213"/>
      <c r="P29" s="72"/>
      <c r="Q29" s="72"/>
      <c r="R29" s="213"/>
      <c r="S29" s="72"/>
      <c r="T29" s="72"/>
      <c r="U29" s="213"/>
      <c r="V29" s="72"/>
    </row>
    <row r="30" spans="1:23" ht="18" customHeight="1" x14ac:dyDescent="0.35">
      <c r="A30" s="2" t="s">
        <v>55</v>
      </c>
      <c r="B30" s="72">
        <v>207160</v>
      </c>
      <c r="C30" s="205">
        <v>1.46</v>
      </c>
      <c r="D30" s="72">
        <v>70</v>
      </c>
      <c r="E30" s="72">
        <v>211358</v>
      </c>
      <c r="F30" s="205">
        <v>1.46</v>
      </c>
      <c r="G30" s="72">
        <v>70</v>
      </c>
      <c r="H30" s="72">
        <v>221816</v>
      </c>
      <c r="I30" s="205">
        <v>1.45</v>
      </c>
      <c r="J30" s="72">
        <v>69</v>
      </c>
      <c r="K30" s="72"/>
      <c r="L30" s="213"/>
      <c r="M30" s="72"/>
      <c r="N30" s="72"/>
      <c r="O30" s="213"/>
      <c r="P30" s="72"/>
      <c r="Q30" s="72"/>
      <c r="R30" s="213"/>
      <c r="S30" s="72"/>
      <c r="T30" s="72"/>
      <c r="U30" s="213"/>
      <c r="V30" s="72"/>
    </row>
    <row r="31" spans="1:23" ht="18" customHeight="1" x14ac:dyDescent="0.35">
      <c r="A31" s="2" t="s">
        <v>37</v>
      </c>
      <c r="B31" s="72">
        <v>1095867</v>
      </c>
      <c r="C31" s="205">
        <v>1.47</v>
      </c>
      <c r="D31" s="72">
        <v>73</v>
      </c>
      <c r="E31" s="72">
        <v>1087803</v>
      </c>
      <c r="F31" s="205">
        <v>1.47</v>
      </c>
      <c r="G31" s="72">
        <v>73</v>
      </c>
      <c r="H31" s="72">
        <v>1065941</v>
      </c>
      <c r="I31" s="205">
        <v>1.47</v>
      </c>
      <c r="J31" s="72">
        <v>73</v>
      </c>
      <c r="K31" s="72"/>
      <c r="L31" s="213"/>
      <c r="M31" s="220"/>
      <c r="N31" s="72"/>
      <c r="O31" s="213"/>
      <c r="P31" s="72"/>
      <c r="Q31" s="72"/>
      <c r="R31" s="213"/>
      <c r="S31" s="72"/>
      <c r="T31" s="72"/>
      <c r="U31" s="213"/>
      <c r="V31" s="72"/>
    </row>
    <row r="32" spans="1:23" ht="18" customHeight="1" thickBot="1" x14ac:dyDescent="0.4">
      <c r="A32" s="18" t="s">
        <v>62</v>
      </c>
      <c r="B32" s="73">
        <v>5199615</v>
      </c>
      <c r="C32" s="197">
        <v>1.59</v>
      </c>
      <c r="D32" s="73">
        <v>230</v>
      </c>
      <c r="E32" s="73">
        <v>5215731</v>
      </c>
      <c r="F32" s="197">
        <v>1.58</v>
      </c>
      <c r="G32" s="73">
        <v>230</v>
      </c>
      <c r="H32" s="73">
        <v>5230150</v>
      </c>
      <c r="I32" s="197">
        <v>1.58</v>
      </c>
      <c r="J32" s="73">
        <v>229</v>
      </c>
      <c r="K32" s="214"/>
      <c r="L32" s="215"/>
      <c r="M32" s="214"/>
      <c r="N32" s="214"/>
      <c r="O32" s="215"/>
      <c r="P32" s="214"/>
      <c r="Q32" s="214"/>
      <c r="R32" s="215"/>
      <c r="S32" s="214"/>
      <c r="T32" s="214"/>
      <c r="U32" s="215"/>
      <c r="V32" s="214"/>
    </row>
    <row r="33" spans="1:22" ht="10.5" thickTop="1" x14ac:dyDescent="0.35">
      <c r="A33" s="141"/>
      <c r="B33" s="141"/>
      <c r="C33" s="141"/>
      <c r="D33" s="141"/>
      <c r="E33" s="141"/>
      <c r="F33" s="141"/>
      <c r="G33" s="141"/>
      <c r="H33" s="141"/>
      <c r="I33" s="141"/>
      <c r="J33" s="141"/>
      <c r="K33" s="141"/>
      <c r="L33" s="141"/>
      <c r="M33" s="141"/>
      <c r="N33" s="141"/>
      <c r="O33" s="141"/>
      <c r="P33" s="141"/>
      <c r="Q33" s="141"/>
      <c r="R33" s="141"/>
      <c r="S33" s="141"/>
      <c r="T33" s="141"/>
      <c r="U33" s="141"/>
      <c r="V33" s="141"/>
    </row>
    <row r="34" spans="1:22" ht="73" customHeight="1" x14ac:dyDescent="0.35">
      <c r="A34" s="282" t="s">
        <v>139</v>
      </c>
      <c r="B34" s="282"/>
      <c r="C34" s="282"/>
      <c r="D34" s="282"/>
      <c r="E34" s="282"/>
      <c r="F34" s="282"/>
      <c r="G34" s="282"/>
      <c r="H34" s="282"/>
      <c r="I34" s="282"/>
      <c r="J34" s="282"/>
      <c r="K34" s="282"/>
      <c r="L34" s="282"/>
      <c r="M34" s="282"/>
      <c r="N34" s="282"/>
      <c r="O34" s="282"/>
      <c r="P34" s="282"/>
      <c r="Q34" s="216"/>
      <c r="R34" s="216"/>
      <c r="S34" s="216"/>
    </row>
    <row r="35" spans="1:22" ht="50" customHeight="1" x14ac:dyDescent="0.35">
      <c r="A35" s="283" t="str">
        <f>+INDICE!B10</f>
        <v xml:space="preserve"> Lettura dati 28 novembre 2022</v>
      </c>
      <c r="B35" s="283"/>
      <c r="C35" s="2"/>
      <c r="D35" s="2"/>
      <c r="E35" s="2"/>
      <c r="F35" s="2"/>
      <c r="G35" s="2"/>
      <c r="H35" s="2"/>
      <c r="I35" s="2"/>
      <c r="J35" s="2"/>
    </row>
    <row r="36" spans="1:22" ht="7" customHeight="1" x14ac:dyDescent="0.35"/>
    <row r="37" spans="1:22" ht="7" customHeight="1" x14ac:dyDescent="0.35"/>
    <row r="38" spans="1:22" ht="7" customHeight="1" x14ac:dyDescent="0.35"/>
    <row r="39" spans="1:22" ht="7" customHeight="1" x14ac:dyDescent="0.35"/>
    <row r="40" spans="1:22" ht="7" customHeight="1" x14ac:dyDescent="0.35"/>
    <row r="41" spans="1:22" ht="7" customHeight="1" x14ac:dyDescent="0.35"/>
    <row r="42" spans="1:22" ht="7" customHeight="1" x14ac:dyDescent="0.35"/>
    <row r="43" spans="1:22" ht="7" customHeight="1" x14ac:dyDescent="0.35"/>
    <row r="44" spans="1:22" ht="7" customHeight="1" x14ac:dyDescent="0.35"/>
    <row r="45" spans="1:22" ht="7" customHeight="1" x14ac:dyDescent="0.35"/>
    <row r="46" spans="1:22" ht="7" customHeight="1" x14ac:dyDescent="0.35"/>
    <row r="47" spans="1:22" ht="7" customHeight="1" x14ac:dyDescent="0.35"/>
    <row r="48" spans="1:22"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20">
    <mergeCell ref="B2:P2"/>
    <mergeCell ref="B18:J18"/>
    <mergeCell ref="A34:P34"/>
    <mergeCell ref="A35:B35"/>
    <mergeCell ref="A3:A4"/>
    <mergeCell ref="B3:D3"/>
    <mergeCell ref="E3:G3"/>
    <mergeCell ref="H3:J3"/>
    <mergeCell ref="A19:A20"/>
    <mergeCell ref="B19:D19"/>
    <mergeCell ref="E19:G19"/>
    <mergeCell ref="H19:J19"/>
    <mergeCell ref="K19:M19"/>
    <mergeCell ref="N19:P19"/>
    <mergeCell ref="T3:V3"/>
    <mergeCell ref="Q3:S3"/>
    <mergeCell ref="N3:P3"/>
    <mergeCell ref="K3:M3"/>
    <mergeCell ref="T19:V19"/>
    <mergeCell ref="Q19:S19"/>
  </mergeCells>
  <pageMargins left="0.70866141732283472" right="0.70866141732283472" top="0.94488188976377963" bottom="0.74803149606299213" header="0.31496062992125984" footer="0.31496062992125984"/>
  <pageSetup paperSize="9" scale="50"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tabColor rgb="FFFFC000"/>
    <pageSetUpPr fitToPage="1"/>
  </sheetPr>
  <dimension ref="A1:G56"/>
  <sheetViews>
    <sheetView showGridLines="0" tabSelected="1" topLeftCell="B11" zoomScale="93" zoomScaleNormal="93" workbookViewId="0">
      <selection activeCell="B1" sqref="B1"/>
    </sheetView>
  </sheetViews>
  <sheetFormatPr defaultColWidth="13.26953125" defaultRowHeight="10" x14ac:dyDescent="0.35"/>
  <cols>
    <col min="1" max="1" width="29" style="1" customWidth="1"/>
    <col min="2" max="2" width="18.7265625" style="1" customWidth="1"/>
    <col min="3" max="3" width="17.6328125" style="1" customWidth="1"/>
    <col min="4" max="4" width="17.90625" style="78" customWidth="1"/>
    <col min="5" max="6" width="15.08984375" style="1" customWidth="1"/>
    <col min="7" max="7" width="6.08984375" style="1" customWidth="1"/>
    <col min="8" max="16384" width="13.26953125" style="1"/>
  </cols>
  <sheetData>
    <row r="1" spans="1:7" ht="57" customHeight="1" thickBot="1" x14ac:dyDescent="0.4">
      <c r="A1" s="54" t="s">
        <v>145</v>
      </c>
      <c r="B1" s="39"/>
      <c r="C1" s="39"/>
      <c r="D1" s="75"/>
      <c r="E1" s="56"/>
      <c r="F1" s="56"/>
      <c r="G1" s="141"/>
    </row>
    <row r="2" spans="1:7" ht="40" customHeight="1" thickTop="1" x14ac:dyDescent="0.35">
      <c r="A2" s="284" t="s">
        <v>93</v>
      </c>
      <c r="B2" s="286" t="s">
        <v>160</v>
      </c>
      <c r="C2" s="286"/>
      <c r="D2" s="286"/>
      <c r="E2" s="286"/>
      <c r="F2" s="286"/>
      <c r="G2" s="176"/>
    </row>
    <row r="3" spans="1:7" ht="78" customHeight="1" thickBot="1" x14ac:dyDescent="0.4">
      <c r="A3" s="285"/>
      <c r="B3" s="36" t="s">
        <v>125</v>
      </c>
      <c r="C3" s="36" t="s">
        <v>112</v>
      </c>
      <c r="D3" s="36" t="s">
        <v>116</v>
      </c>
      <c r="E3" s="36" t="s">
        <v>117</v>
      </c>
      <c r="F3" s="36" t="s">
        <v>97</v>
      </c>
    </row>
    <row r="4" spans="1:7" ht="25" customHeight="1" thickTop="1" x14ac:dyDescent="0.35">
      <c r="A4" s="2" t="s">
        <v>4</v>
      </c>
      <c r="B4" s="2">
        <v>375240</v>
      </c>
      <c r="C4" s="2">
        <v>598697</v>
      </c>
      <c r="D4" s="2">
        <v>219</v>
      </c>
      <c r="E4" s="2">
        <v>138</v>
      </c>
      <c r="F4" s="58">
        <v>7.6</v>
      </c>
    </row>
    <row r="5" spans="1:7" ht="21.75" customHeight="1" x14ac:dyDescent="0.35">
      <c r="A5" s="2" t="s">
        <v>5</v>
      </c>
      <c r="B5" s="2">
        <v>11245</v>
      </c>
      <c r="C5" s="2">
        <v>18418</v>
      </c>
      <c r="D5" s="2">
        <v>220</v>
      </c>
      <c r="E5" s="2">
        <v>134</v>
      </c>
      <c r="F5" s="58">
        <v>7.7</v>
      </c>
    </row>
    <row r="6" spans="1:7" ht="21.75" customHeight="1" x14ac:dyDescent="0.35">
      <c r="A6" s="2" t="s">
        <v>6</v>
      </c>
      <c r="B6" s="2">
        <v>944911</v>
      </c>
      <c r="C6" s="2">
        <v>1541387</v>
      </c>
      <c r="D6" s="2">
        <v>224</v>
      </c>
      <c r="E6" s="2">
        <v>138</v>
      </c>
      <c r="F6" s="58">
        <v>7.6</v>
      </c>
    </row>
    <row r="7" spans="1:7" ht="21.75" customHeight="1" x14ac:dyDescent="0.35">
      <c r="A7" s="2" t="s">
        <v>84</v>
      </c>
      <c r="B7" s="2">
        <v>53916</v>
      </c>
      <c r="C7" s="2">
        <v>92313</v>
      </c>
      <c r="D7" s="2">
        <v>243</v>
      </c>
      <c r="E7" s="2">
        <v>143</v>
      </c>
      <c r="F7" s="58">
        <v>7.7</v>
      </c>
    </row>
    <row r="8" spans="1:7" ht="21.75" customHeight="1" x14ac:dyDescent="0.35">
      <c r="A8" s="2" t="s">
        <v>85</v>
      </c>
      <c r="B8" s="2">
        <v>53407</v>
      </c>
      <c r="C8" s="2">
        <v>96085</v>
      </c>
      <c r="D8" s="2">
        <v>238</v>
      </c>
      <c r="E8" s="2">
        <v>133</v>
      </c>
      <c r="F8" s="58">
        <v>7.7</v>
      </c>
    </row>
    <row r="9" spans="1:7" ht="21.75" customHeight="1" x14ac:dyDescent="0.35">
      <c r="A9" s="2" t="s">
        <v>7</v>
      </c>
      <c r="B9" s="2">
        <v>456772</v>
      </c>
      <c r="C9" s="2">
        <v>741316</v>
      </c>
      <c r="D9" s="2">
        <v>226</v>
      </c>
      <c r="E9" s="2">
        <v>139</v>
      </c>
      <c r="F9" s="58">
        <v>7.7</v>
      </c>
    </row>
    <row r="10" spans="1:7" ht="21.75" customHeight="1" x14ac:dyDescent="0.35">
      <c r="A10" s="2" t="s">
        <v>71</v>
      </c>
      <c r="B10" s="2">
        <v>106445</v>
      </c>
      <c r="C10" s="2">
        <v>169363</v>
      </c>
      <c r="D10" s="2">
        <v>228</v>
      </c>
      <c r="E10" s="2">
        <v>143</v>
      </c>
      <c r="F10" s="58">
        <v>7.7</v>
      </c>
    </row>
    <row r="11" spans="1:7" ht="21.75" customHeight="1" x14ac:dyDescent="0.35">
      <c r="A11" s="2" t="s">
        <v>8</v>
      </c>
      <c r="B11" s="2">
        <v>122041</v>
      </c>
      <c r="C11" s="2">
        <v>187675</v>
      </c>
      <c r="D11" s="2">
        <v>209</v>
      </c>
      <c r="E11" s="2">
        <v>136</v>
      </c>
      <c r="F11" s="58">
        <v>7.6</v>
      </c>
    </row>
    <row r="12" spans="1:7" ht="21.75" customHeight="1" x14ac:dyDescent="0.35">
      <c r="A12" s="2" t="s">
        <v>9</v>
      </c>
      <c r="B12" s="2">
        <v>421162</v>
      </c>
      <c r="C12" s="2">
        <v>671783</v>
      </c>
      <c r="D12" s="2">
        <v>222</v>
      </c>
      <c r="E12" s="2">
        <v>140</v>
      </c>
      <c r="F12" s="58">
        <v>7.7</v>
      </c>
    </row>
    <row r="13" spans="1:7" ht="21.75" customHeight="1" x14ac:dyDescent="0.35">
      <c r="A13" s="2" t="s">
        <v>10</v>
      </c>
      <c r="B13" s="2">
        <v>333164</v>
      </c>
      <c r="C13" s="2">
        <v>512822</v>
      </c>
      <c r="D13" s="2">
        <v>213</v>
      </c>
      <c r="E13" s="2">
        <v>139</v>
      </c>
      <c r="F13" s="58">
        <v>7.6</v>
      </c>
    </row>
    <row r="14" spans="1:7" ht="21.75" customHeight="1" x14ac:dyDescent="0.35">
      <c r="A14" s="2" t="s">
        <v>11</v>
      </c>
      <c r="B14" s="2">
        <v>81160</v>
      </c>
      <c r="C14" s="2">
        <v>126699</v>
      </c>
      <c r="D14" s="2">
        <v>229</v>
      </c>
      <c r="E14" s="2">
        <v>147</v>
      </c>
      <c r="F14" s="58">
        <v>7.6</v>
      </c>
    </row>
    <row r="15" spans="1:7" ht="21.75" customHeight="1" x14ac:dyDescent="0.35">
      <c r="A15" s="2" t="s">
        <v>12</v>
      </c>
      <c r="B15" s="2">
        <v>142518</v>
      </c>
      <c r="C15" s="2">
        <v>225513</v>
      </c>
      <c r="D15" s="2">
        <v>227</v>
      </c>
      <c r="E15" s="2">
        <v>144</v>
      </c>
      <c r="F15" s="58">
        <v>7.7</v>
      </c>
    </row>
    <row r="16" spans="1:7" ht="21.75" customHeight="1" x14ac:dyDescent="0.35">
      <c r="A16" s="2" t="s">
        <v>13</v>
      </c>
      <c r="B16" s="2">
        <v>539603</v>
      </c>
      <c r="C16" s="2">
        <v>842658</v>
      </c>
      <c r="D16" s="2">
        <v>219</v>
      </c>
      <c r="E16" s="2">
        <v>141</v>
      </c>
      <c r="F16" s="58">
        <v>7.6</v>
      </c>
    </row>
    <row r="17" spans="1:6" ht="21.75" customHeight="1" x14ac:dyDescent="0.35">
      <c r="A17" s="2" t="s">
        <v>14</v>
      </c>
      <c r="B17" s="2">
        <v>119381</v>
      </c>
      <c r="C17" s="2">
        <v>191312</v>
      </c>
      <c r="D17" s="2">
        <v>237</v>
      </c>
      <c r="E17" s="2">
        <v>148</v>
      </c>
      <c r="F17" s="58">
        <v>7.6</v>
      </c>
    </row>
    <row r="18" spans="1:6" ht="21.75" customHeight="1" x14ac:dyDescent="0.35">
      <c r="A18" s="2" t="s">
        <v>15</v>
      </c>
      <c r="B18" s="2">
        <v>25577</v>
      </c>
      <c r="C18" s="2">
        <v>41086</v>
      </c>
      <c r="D18" s="2">
        <v>237</v>
      </c>
      <c r="E18" s="2">
        <v>148</v>
      </c>
      <c r="F18" s="58">
        <v>7.6</v>
      </c>
    </row>
    <row r="19" spans="1:6" ht="21.75" customHeight="1" x14ac:dyDescent="0.35">
      <c r="A19" s="2" t="s">
        <v>16</v>
      </c>
      <c r="B19" s="2">
        <v>552503</v>
      </c>
      <c r="C19" s="2">
        <v>915000</v>
      </c>
      <c r="D19" s="2">
        <v>256</v>
      </c>
      <c r="E19" s="2">
        <v>156</v>
      </c>
      <c r="F19" s="58">
        <v>7.2</v>
      </c>
    </row>
    <row r="20" spans="1:6" ht="21.75" customHeight="1" x14ac:dyDescent="0.35">
      <c r="A20" s="2" t="s">
        <v>17</v>
      </c>
      <c r="B20" s="2">
        <v>388589</v>
      </c>
      <c r="C20" s="2">
        <v>622104</v>
      </c>
      <c r="D20" s="2">
        <v>247</v>
      </c>
      <c r="E20" s="2">
        <v>155</v>
      </c>
      <c r="F20" s="58">
        <v>7.5</v>
      </c>
    </row>
    <row r="21" spans="1:6" ht="21.75" customHeight="1" x14ac:dyDescent="0.35">
      <c r="A21" s="2" t="s">
        <v>18</v>
      </c>
      <c r="B21" s="2">
        <v>50773</v>
      </c>
      <c r="C21" s="2">
        <v>82815</v>
      </c>
      <c r="D21" s="2">
        <v>252</v>
      </c>
      <c r="E21" s="2">
        <v>155</v>
      </c>
      <c r="F21" s="58">
        <v>7.6</v>
      </c>
    </row>
    <row r="22" spans="1:6" ht="21.75" customHeight="1" x14ac:dyDescent="0.35">
      <c r="A22" s="2" t="s">
        <v>19</v>
      </c>
      <c r="B22" s="2">
        <v>176144</v>
      </c>
      <c r="C22" s="2">
        <v>292945</v>
      </c>
      <c r="D22" s="2">
        <v>274</v>
      </c>
      <c r="E22" s="2">
        <v>166</v>
      </c>
      <c r="F22" s="58">
        <v>7.3</v>
      </c>
    </row>
    <row r="23" spans="1:6" ht="21.75" customHeight="1" x14ac:dyDescent="0.35">
      <c r="A23" s="2" t="s">
        <v>20</v>
      </c>
      <c r="B23" s="2">
        <v>468573</v>
      </c>
      <c r="C23" s="2">
        <v>766038</v>
      </c>
      <c r="D23" s="2">
        <v>259</v>
      </c>
      <c r="E23" s="2">
        <v>160</v>
      </c>
      <c r="F23" s="58">
        <v>7.2</v>
      </c>
    </row>
    <row r="24" spans="1:6" ht="21.75" customHeight="1" x14ac:dyDescent="0.35">
      <c r="A24" s="2" t="s">
        <v>21</v>
      </c>
      <c r="B24" s="2">
        <v>137929</v>
      </c>
      <c r="C24" s="2">
        <v>208623</v>
      </c>
      <c r="D24" s="2">
        <v>240</v>
      </c>
      <c r="E24" s="2">
        <v>159</v>
      </c>
      <c r="F24" s="58">
        <v>7.5</v>
      </c>
    </row>
    <row r="25" spans="1:6" ht="21.75" customHeight="1" thickBot="1" x14ac:dyDescent="0.4">
      <c r="A25" s="18" t="s">
        <v>38</v>
      </c>
      <c r="B25" s="18">
        <v>5561053</v>
      </c>
      <c r="C25" s="18">
        <v>8944652</v>
      </c>
      <c r="D25" s="18">
        <v>233</v>
      </c>
      <c r="E25" s="18">
        <v>145</v>
      </c>
      <c r="F25" s="95">
        <v>7.5</v>
      </c>
    </row>
    <row r="26" spans="1:6" ht="25" customHeight="1" thickTop="1" x14ac:dyDescent="0.3">
      <c r="A26" s="82" t="str">
        <f>+INDICE!B10</f>
        <v xml:space="preserve"> Lettura dati 28 novembre 2022</v>
      </c>
    </row>
    <row r="27" spans="1:6" x14ac:dyDescent="0.35">
      <c r="B27" s="7"/>
      <c r="C27" s="7"/>
      <c r="D27" s="30"/>
    </row>
    <row r="28" spans="1:6" s="4" customFormat="1" x14ac:dyDescent="0.35">
      <c r="A28" s="1"/>
      <c r="B28" s="1"/>
      <c r="C28" s="1"/>
      <c r="D28" s="78"/>
    </row>
    <row r="29" spans="1:6" ht="15" x14ac:dyDescent="0.35">
      <c r="B29" s="8"/>
      <c r="C29" s="8"/>
      <c r="D29" s="77"/>
    </row>
    <row r="36" spans="2:4" x14ac:dyDescent="0.35">
      <c r="B36" s="5"/>
      <c r="C36" s="5"/>
    </row>
    <row r="37" spans="2:4" x14ac:dyDescent="0.35">
      <c r="B37" s="5"/>
      <c r="C37" s="5"/>
    </row>
    <row r="38" spans="2:4" x14ac:dyDescent="0.35">
      <c r="B38" s="5"/>
      <c r="C38" s="5"/>
    </row>
    <row r="39" spans="2:4" ht="13.5" x14ac:dyDescent="0.35">
      <c r="B39" s="5"/>
      <c r="C39" s="5"/>
      <c r="D39" s="77"/>
    </row>
    <row r="40" spans="2:4" x14ac:dyDescent="0.35">
      <c r="B40" s="5"/>
      <c r="C40" s="5"/>
    </row>
    <row r="41" spans="2:4" x14ac:dyDescent="0.35">
      <c r="B41" s="5"/>
      <c r="C41" s="5"/>
    </row>
    <row r="42" spans="2:4" x14ac:dyDescent="0.35">
      <c r="B42" s="5"/>
      <c r="C42" s="5"/>
    </row>
    <row r="43" spans="2:4" x14ac:dyDescent="0.35">
      <c r="B43" s="5"/>
      <c r="C43" s="5"/>
    </row>
    <row r="44" spans="2:4" x14ac:dyDescent="0.35">
      <c r="B44" s="5"/>
      <c r="C44" s="5"/>
    </row>
    <row r="45" spans="2:4" s="78" customFormat="1" x14ac:dyDescent="0.35">
      <c r="B45" s="5"/>
      <c r="C45" s="5"/>
    </row>
    <row r="46" spans="2:4" s="78" customFormat="1" x14ac:dyDescent="0.35">
      <c r="B46" s="5"/>
      <c r="C46" s="5"/>
    </row>
    <row r="47" spans="2:4" s="78" customFormat="1" x14ac:dyDescent="0.35">
      <c r="B47" s="5"/>
      <c r="C47" s="5"/>
    </row>
    <row r="48" spans="2:4" s="78" customFormat="1" x14ac:dyDescent="0.35">
      <c r="B48" s="5"/>
      <c r="C48" s="5"/>
    </row>
    <row r="49" spans="2:3" s="78" customFormat="1" x14ac:dyDescent="0.35">
      <c r="B49" s="5"/>
      <c r="C49" s="5"/>
    </row>
    <row r="50" spans="2:3" s="78" customFormat="1" x14ac:dyDescent="0.35">
      <c r="B50" s="5"/>
      <c r="C50" s="5"/>
    </row>
    <row r="51" spans="2:3" s="78" customFormat="1" x14ac:dyDescent="0.35">
      <c r="B51" s="5"/>
      <c r="C51" s="5"/>
    </row>
    <row r="52" spans="2:3" s="78" customFormat="1" x14ac:dyDescent="0.35">
      <c r="B52" s="5"/>
      <c r="C52" s="5"/>
    </row>
    <row r="53" spans="2:3" s="78" customFormat="1" x14ac:dyDescent="0.35">
      <c r="B53" s="5"/>
      <c r="C53" s="5"/>
    </row>
    <row r="54" spans="2:3" s="78" customFormat="1" x14ac:dyDescent="0.35">
      <c r="B54" s="5"/>
      <c r="C54" s="5"/>
    </row>
    <row r="55" spans="2:3" s="78" customFormat="1" x14ac:dyDescent="0.35">
      <c r="B55" s="5"/>
      <c r="C55" s="5"/>
    </row>
    <row r="56" spans="2:3" s="78" customFormat="1" x14ac:dyDescent="0.35">
      <c r="B56" s="5"/>
      <c r="C56" s="5"/>
    </row>
  </sheetData>
  <mergeCells count="2">
    <mergeCell ref="A2:A3"/>
    <mergeCell ref="B2:F2"/>
  </mergeCells>
  <pageMargins left="0.70866141732283472" right="0.70866141732283472" top="0.94488188976377963" bottom="0.74803149606299213" header="0.31496062992125984" footer="0.31496062992125984"/>
  <pageSetup paperSize="9" scale="72" orientation="portrait" r:id="rId1"/>
  <headerFooter>
    <oddHeader>&amp;COSSERVATORIO ASSEGNO UNICO UNIVERSALE</oddHeader>
    <oddFooter>&amp;CINPS - COORDINAMENTO GENERALE STATISTICO ATTUARIALE</oddFooter>
  </headerFooter>
  <rowBreaks count="1" manualBreakCount="1">
    <brk id="17"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tabColor theme="2"/>
    <pageSetUpPr fitToPage="1"/>
  </sheetPr>
  <dimension ref="B12:I19"/>
  <sheetViews>
    <sheetView tabSelected="1" workbookViewId="0">
      <selection activeCell="B1" sqref="B1"/>
    </sheetView>
  </sheetViews>
  <sheetFormatPr defaultRowHeight="14.5" x14ac:dyDescent="0.35"/>
  <cols>
    <col min="1" max="1" width="4" customWidth="1"/>
    <col min="4" max="4" width="10.08984375" customWidth="1"/>
    <col min="9" max="9" width="9.81640625" customWidth="1"/>
  </cols>
  <sheetData>
    <row r="12" spans="2:9" ht="18.5" x14ac:dyDescent="0.35">
      <c r="B12" s="184" t="str">
        <f>+INDICE!B23</f>
        <v>Sezione II - Assegno Unico Universale ai percettori di Reddito di Cittadinanza</v>
      </c>
    </row>
    <row r="15" spans="2:9" ht="14.5" customHeight="1" x14ac:dyDescent="0.35">
      <c r="B15" s="240" t="s">
        <v>121</v>
      </c>
      <c r="C15" s="240"/>
      <c r="D15" s="240"/>
      <c r="E15" s="240"/>
      <c r="F15" s="240"/>
      <c r="G15" s="240"/>
      <c r="H15" s="240"/>
      <c r="I15" s="240"/>
    </row>
    <row r="16" spans="2:9" x14ac:dyDescent="0.35">
      <c r="B16" s="240"/>
      <c r="C16" s="240"/>
      <c r="D16" s="240"/>
      <c r="E16" s="240"/>
      <c r="F16" s="240"/>
      <c r="G16" s="240"/>
      <c r="H16" s="240"/>
      <c r="I16" s="240"/>
    </row>
    <row r="17" spans="2:9" ht="25.5" customHeight="1" x14ac:dyDescent="0.35">
      <c r="B17" s="240"/>
      <c r="C17" s="240"/>
      <c r="D17" s="240"/>
      <c r="E17" s="240"/>
      <c r="F17" s="240"/>
      <c r="G17" s="240"/>
      <c r="H17" s="240"/>
      <c r="I17" s="240"/>
    </row>
    <row r="18" spans="2:9" ht="28" customHeight="1" x14ac:dyDescent="0.35">
      <c r="B18" s="240"/>
      <c r="C18" s="240"/>
      <c r="D18" s="240"/>
      <c r="E18" s="240"/>
      <c r="F18" s="240"/>
      <c r="G18" s="240"/>
      <c r="H18" s="240"/>
      <c r="I18" s="240"/>
    </row>
    <row r="19" spans="2:9" x14ac:dyDescent="0.35">
      <c r="B19" s="240"/>
      <c r="C19" s="240"/>
      <c r="D19" s="240"/>
      <c r="E19" s="240"/>
      <c r="F19" s="240"/>
      <c r="G19" s="240"/>
      <c r="H19" s="240"/>
      <c r="I19" s="240"/>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4E88-B5DD-4002-AD72-7AB587E9F015}">
  <sheetPr>
    <tabColor rgb="FFFFC000"/>
    <pageSetUpPr fitToPage="1"/>
  </sheetPr>
  <dimension ref="A1:P31"/>
  <sheetViews>
    <sheetView showGridLines="0" tabSelected="1" zoomScale="75" zoomScaleNormal="75" zoomScaleSheetLayoutView="62" workbookViewId="0">
      <selection activeCell="B1" sqref="B1"/>
    </sheetView>
  </sheetViews>
  <sheetFormatPr defaultColWidth="13.1796875" defaultRowHeight="10" x14ac:dyDescent="0.35"/>
  <cols>
    <col min="1" max="1" width="35.54296875" style="1" customWidth="1"/>
    <col min="2" max="2" width="20.1796875" style="1" customWidth="1"/>
    <col min="3" max="3" width="20.90625" style="1" customWidth="1"/>
    <col min="4" max="4" width="21.1796875" style="1" customWidth="1"/>
    <col min="5" max="5" width="21.81640625" style="1" customWidth="1"/>
    <col min="6" max="6" width="20.08984375" style="1" customWidth="1"/>
    <col min="7" max="7" width="18.6328125" style="1" customWidth="1"/>
    <col min="8" max="8" width="15.81640625" style="1" customWidth="1"/>
    <col min="9" max="10" width="11.453125" style="1" customWidth="1"/>
    <col min="11" max="16384" width="13.1796875" style="1"/>
  </cols>
  <sheetData>
    <row r="1" spans="1:16" ht="57.5" customHeight="1" thickBot="1" x14ac:dyDescent="0.4">
      <c r="A1" s="244" t="s">
        <v>122</v>
      </c>
      <c r="B1" s="244"/>
      <c r="C1" s="244"/>
      <c r="D1" s="244"/>
      <c r="E1" s="244"/>
      <c r="F1" s="244"/>
    </row>
    <row r="2" spans="1:16" ht="82.25" customHeight="1" thickTop="1" thickBot="1" x14ac:dyDescent="0.4">
      <c r="A2" s="65" t="s">
        <v>131</v>
      </c>
      <c r="B2" s="66" t="s">
        <v>109</v>
      </c>
      <c r="C2" s="66" t="s">
        <v>110</v>
      </c>
      <c r="D2" s="177" t="s">
        <v>132</v>
      </c>
      <c r="E2" s="66" t="s">
        <v>133</v>
      </c>
      <c r="F2" s="66" t="s">
        <v>134</v>
      </c>
      <c r="G2" s="67"/>
    </row>
    <row r="3" spans="1:16" ht="32.5" customHeight="1" thickTop="1" x14ac:dyDescent="0.35">
      <c r="A3" s="103" t="s">
        <v>3</v>
      </c>
      <c r="B3" s="68">
        <v>412383</v>
      </c>
      <c r="C3" s="68">
        <v>649890</v>
      </c>
      <c r="D3" s="144">
        <v>53.18</v>
      </c>
      <c r="E3" s="68">
        <v>129</v>
      </c>
      <c r="F3" s="68">
        <v>82</v>
      </c>
      <c r="G3" s="67"/>
      <c r="H3" s="78"/>
      <c r="I3" s="217"/>
      <c r="J3" s="217"/>
      <c r="N3" s="27"/>
      <c r="O3" s="27"/>
      <c r="P3" s="27"/>
    </row>
    <row r="4" spans="1:16" ht="25.5" customHeight="1" x14ac:dyDescent="0.35">
      <c r="A4" s="103" t="s">
        <v>27</v>
      </c>
      <c r="B4" s="68">
        <v>418157</v>
      </c>
      <c r="C4" s="68">
        <v>692109</v>
      </c>
      <c r="D4" s="144">
        <v>60.71</v>
      </c>
      <c r="E4" s="68">
        <v>145</v>
      </c>
      <c r="F4" s="68">
        <v>88</v>
      </c>
      <c r="G4" s="67"/>
      <c r="H4" s="78"/>
      <c r="I4" s="217"/>
      <c r="J4" s="217"/>
      <c r="N4" s="27"/>
      <c r="O4" s="27"/>
      <c r="P4" s="27"/>
    </row>
    <row r="5" spans="1:16" ht="25.5" customHeight="1" x14ac:dyDescent="0.35">
      <c r="A5" s="103" t="s">
        <v>28</v>
      </c>
      <c r="B5" s="68">
        <v>317290</v>
      </c>
      <c r="C5" s="68">
        <v>524968</v>
      </c>
      <c r="D5" s="144">
        <v>58.46</v>
      </c>
      <c r="E5" s="68">
        <v>184</v>
      </c>
      <c r="F5" s="68">
        <v>111</v>
      </c>
      <c r="G5" s="67"/>
      <c r="H5" s="78"/>
      <c r="I5" s="217"/>
      <c r="J5" s="217"/>
      <c r="N5" s="27"/>
      <c r="O5" s="27"/>
      <c r="P5" s="27"/>
    </row>
    <row r="6" spans="1:16" ht="32.5" customHeight="1" x14ac:dyDescent="0.35">
      <c r="A6" s="103" t="s">
        <v>79</v>
      </c>
      <c r="B6" s="68">
        <v>330090</v>
      </c>
      <c r="C6" s="68">
        <v>541641</v>
      </c>
      <c r="D6" s="144">
        <v>59.52</v>
      </c>
      <c r="E6" s="68">
        <v>180</v>
      </c>
      <c r="F6" s="68">
        <v>110</v>
      </c>
      <c r="G6" s="67"/>
      <c r="H6" s="78"/>
      <c r="I6" s="217"/>
      <c r="J6" s="217"/>
    </row>
    <row r="7" spans="1:16" ht="32.5" customHeight="1" x14ac:dyDescent="0.35">
      <c r="A7" s="103" t="s">
        <v>100</v>
      </c>
      <c r="B7" s="68">
        <v>346713</v>
      </c>
      <c r="C7" s="68">
        <v>574562</v>
      </c>
      <c r="D7" s="144">
        <v>63.01</v>
      </c>
      <c r="E7" s="68">
        <v>182</v>
      </c>
      <c r="F7" s="68">
        <v>110</v>
      </c>
      <c r="G7" s="67"/>
      <c r="H7" s="78"/>
      <c r="I7" s="217"/>
      <c r="J7" s="217"/>
    </row>
    <row r="8" spans="1:16" ht="32.5" customHeight="1" x14ac:dyDescent="0.35">
      <c r="A8" s="103" t="s">
        <v>103</v>
      </c>
      <c r="B8" s="68">
        <v>341319</v>
      </c>
      <c r="C8" s="68">
        <v>565473</v>
      </c>
      <c r="D8" s="144">
        <v>61.24</v>
      </c>
      <c r="E8" s="68">
        <v>179</v>
      </c>
      <c r="F8" s="68">
        <v>108</v>
      </c>
      <c r="G8" s="67"/>
      <c r="H8" s="78"/>
      <c r="I8" s="217"/>
      <c r="J8" s="217"/>
    </row>
    <row r="9" spans="1:16" ht="32.5" customHeight="1" x14ac:dyDescent="0.35">
      <c r="A9" s="103" t="s">
        <v>150</v>
      </c>
      <c r="B9" s="68">
        <v>334089</v>
      </c>
      <c r="C9" s="68">
        <v>554958</v>
      </c>
      <c r="D9" s="144">
        <v>56.81</v>
      </c>
      <c r="E9" s="68">
        <v>170</v>
      </c>
      <c r="F9" s="68">
        <v>102</v>
      </c>
      <c r="G9" s="67"/>
      <c r="H9" s="78"/>
      <c r="I9" s="217"/>
      <c r="J9" s="217"/>
    </row>
    <row r="10" spans="1:16" ht="32.5" customHeight="1" thickBot="1" x14ac:dyDescent="0.4">
      <c r="A10" s="104" t="s">
        <v>158</v>
      </c>
      <c r="B10" s="69">
        <v>335003</v>
      </c>
      <c r="C10" s="69">
        <v>562387</v>
      </c>
      <c r="D10" s="145">
        <v>57.77</v>
      </c>
      <c r="E10" s="69">
        <v>172</v>
      </c>
      <c r="F10" s="69">
        <v>103</v>
      </c>
      <c r="G10" s="67"/>
      <c r="H10" s="78"/>
      <c r="I10" s="217"/>
      <c r="J10" s="217"/>
    </row>
    <row r="11" spans="1:16" ht="32.5" customHeight="1" thickTop="1" x14ac:dyDescent="0.35">
      <c r="A11" s="287" t="s">
        <v>106</v>
      </c>
      <c r="B11" s="288"/>
      <c r="C11" s="87"/>
      <c r="D11" s="88">
        <f>SUM(D3:D10)</f>
        <v>470.7</v>
      </c>
      <c r="E11" s="87"/>
      <c r="F11" s="87"/>
      <c r="G11" s="67"/>
      <c r="H11" s="63"/>
      <c r="I11" s="27"/>
      <c r="J11" s="9"/>
    </row>
    <row r="12" spans="1:16" ht="29" customHeight="1" x14ac:dyDescent="0.35">
      <c r="A12" s="91" t="s">
        <v>82</v>
      </c>
      <c r="B12" s="89">
        <v>354380.5</v>
      </c>
      <c r="C12" s="89">
        <v>583248.5</v>
      </c>
      <c r="D12" s="88"/>
      <c r="G12" s="67"/>
      <c r="H12" s="27"/>
      <c r="I12" s="27"/>
      <c r="J12" s="9"/>
    </row>
    <row r="13" spans="1:16" ht="29" customHeight="1" x14ac:dyDescent="0.35">
      <c r="A13" s="92" t="s">
        <v>47</v>
      </c>
      <c r="B13" s="89"/>
      <c r="C13" s="87"/>
      <c r="D13" s="88"/>
      <c r="E13" s="149">
        <v>166</v>
      </c>
      <c r="F13" s="149">
        <v>101</v>
      </c>
      <c r="G13" s="70"/>
      <c r="H13" s="27"/>
      <c r="I13" s="27"/>
      <c r="J13" s="9"/>
    </row>
    <row r="14" spans="1:16" ht="77.5" customHeight="1" x14ac:dyDescent="0.35">
      <c r="A14" s="255" t="s">
        <v>152</v>
      </c>
      <c r="B14" s="255"/>
      <c r="C14" s="255"/>
      <c r="D14" s="255"/>
      <c r="E14" s="255"/>
      <c r="F14" s="255"/>
      <c r="I14" s="289"/>
      <c r="J14" s="289"/>
      <c r="K14" s="289"/>
      <c r="L14" s="289"/>
      <c r="M14" s="289"/>
      <c r="N14" s="289"/>
      <c r="O14" s="289"/>
      <c r="P14" s="289"/>
    </row>
    <row r="15" spans="1:16" ht="20.399999999999999" customHeight="1" x14ac:dyDescent="0.3">
      <c r="A15" s="64" t="s">
        <v>162</v>
      </c>
      <c r="B15" s="7"/>
      <c r="E15" s="63"/>
    </row>
    <row r="16" spans="1:16" x14ac:dyDescent="0.35">
      <c r="B16" s="5"/>
      <c r="C16" s="30"/>
    </row>
    <row r="17" spans="2:2" x14ac:dyDescent="0.35">
      <c r="B17" s="5"/>
    </row>
    <row r="18" spans="2:2" x14ac:dyDescent="0.35">
      <c r="B18" s="5"/>
    </row>
    <row r="19" spans="2:2" x14ac:dyDescent="0.35">
      <c r="B19" s="5"/>
    </row>
    <row r="20" spans="2:2" x14ac:dyDescent="0.35">
      <c r="B20" s="5"/>
    </row>
    <row r="21" spans="2:2" x14ac:dyDescent="0.35">
      <c r="B21" s="5"/>
    </row>
    <row r="22" spans="2:2" x14ac:dyDescent="0.35">
      <c r="B22" s="5"/>
    </row>
    <row r="23" spans="2:2" x14ac:dyDescent="0.35">
      <c r="B23" s="5"/>
    </row>
    <row r="24" spans="2:2" x14ac:dyDescent="0.35">
      <c r="B24" s="5"/>
    </row>
    <row r="25" spans="2:2" x14ac:dyDescent="0.35">
      <c r="B25" s="5"/>
    </row>
    <row r="26" spans="2:2" x14ac:dyDescent="0.35">
      <c r="B26" s="5"/>
    </row>
    <row r="27" spans="2:2" x14ac:dyDescent="0.35">
      <c r="B27" s="5"/>
    </row>
    <row r="28" spans="2:2" x14ac:dyDescent="0.35">
      <c r="B28" s="5"/>
    </row>
    <row r="29" spans="2:2" x14ac:dyDescent="0.35">
      <c r="B29" s="5"/>
    </row>
    <row r="30" spans="2:2" x14ac:dyDescent="0.35">
      <c r="B30" s="5"/>
    </row>
    <row r="31" spans="2:2" x14ac:dyDescent="0.35">
      <c r="B31" s="5"/>
    </row>
  </sheetData>
  <mergeCells count="4">
    <mergeCell ref="A1:F1"/>
    <mergeCell ref="A11:B11"/>
    <mergeCell ref="A14:F14"/>
    <mergeCell ref="I14:P14"/>
  </mergeCells>
  <phoneticPr fontId="10" type="noConversion"/>
  <pageMargins left="0.70866141732283472" right="0.70866141732283472" top="0.94488188976377963" bottom="0.74803149606299213" header="0.31496062992125984" footer="0.31496062992125984"/>
  <pageSetup paperSize="9" scale="62" orientation="portrait" r:id="rId1"/>
  <headerFooter>
    <oddHeader>&amp;COSSERVATORIO ASSEGNO UNICO UNIVERSALE</oddHeader>
    <oddFooter>&amp;CINPS - COORDINAMENTO GENERALE STATISTICO ATTUARIALE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BB960-9EDD-4855-9DC7-91C3989A2FE0}">
  <sheetPr>
    <tabColor rgb="FFFFC000"/>
    <pageSetUpPr fitToPage="1"/>
  </sheetPr>
  <dimension ref="A1:Q59"/>
  <sheetViews>
    <sheetView showGridLines="0" tabSelected="1" topLeftCell="J11" zoomScale="70" zoomScaleNormal="70" workbookViewId="0">
      <selection activeCell="B1" sqref="B1"/>
    </sheetView>
  </sheetViews>
  <sheetFormatPr defaultRowHeight="14.5" x14ac:dyDescent="0.35"/>
  <cols>
    <col min="1" max="1" width="30.453125" style="1" customWidth="1"/>
    <col min="2" max="2" width="11.54296875" style="1" customWidth="1"/>
    <col min="3" max="3" width="15.7265625" style="78" customWidth="1"/>
    <col min="4" max="4" width="11.54296875" style="1" customWidth="1"/>
    <col min="5" max="5" width="15.7265625" style="78" customWidth="1"/>
    <col min="6" max="6" width="10.81640625" style="1" customWidth="1"/>
    <col min="7" max="7" width="15.7265625" style="78" customWidth="1"/>
    <col min="8" max="8" width="10.7265625" style="1" customWidth="1"/>
    <col min="9" max="9" width="15.7265625" style="78" customWidth="1"/>
    <col min="10" max="10" width="11.54296875" style="1" customWidth="1"/>
    <col min="11" max="11" width="15.7265625" style="1" customWidth="1"/>
    <col min="12" max="12" width="11.08984375" style="1" bestFit="1" customWidth="1"/>
    <col min="13" max="13" width="15.7265625" style="1" customWidth="1"/>
    <col min="14" max="14" width="11" customWidth="1"/>
    <col min="15" max="15" width="15.36328125" customWidth="1"/>
    <col min="16" max="16" width="11.08984375" bestFit="1" customWidth="1"/>
    <col min="17" max="17" width="13.7265625" customWidth="1"/>
  </cols>
  <sheetData>
    <row r="1" spans="1:17" ht="59.5" customHeight="1" thickBot="1" x14ac:dyDescent="0.4">
      <c r="A1" s="175" t="s">
        <v>123</v>
      </c>
      <c r="B1" s="175"/>
      <c r="C1" s="175"/>
      <c r="D1" s="175"/>
      <c r="E1" s="175"/>
      <c r="F1" s="175"/>
      <c r="G1" s="175"/>
      <c r="H1" s="175"/>
      <c r="I1" s="175"/>
      <c r="J1" s="175"/>
      <c r="K1" s="175"/>
      <c r="L1" s="175"/>
      <c r="M1" s="175"/>
    </row>
    <row r="2" spans="1:17" ht="43" customHeight="1" thickTop="1" x14ac:dyDescent="0.35">
      <c r="A2" s="295" t="s">
        <v>92</v>
      </c>
      <c r="B2" s="292" t="s">
        <v>3</v>
      </c>
      <c r="C2" s="293"/>
      <c r="D2" s="292" t="s">
        <v>27</v>
      </c>
      <c r="E2" s="293"/>
      <c r="F2" s="292" t="s">
        <v>28</v>
      </c>
      <c r="G2" s="293"/>
      <c r="H2" s="292" t="s">
        <v>79</v>
      </c>
      <c r="I2" s="293"/>
      <c r="J2" s="292" t="s">
        <v>100</v>
      </c>
      <c r="K2" s="293"/>
      <c r="L2" s="292" t="s">
        <v>103</v>
      </c>
      <c r="M2" s="293"/>
      <c r="N2" s="290" t="s">
        <v>150</v>
      </c>
      <c r="O2" s="291"/>
      <c r="P2" s="290" t="s">
        <v>158</v>
      </c>
      <c r="Q2" s="291"/>
    </row>
    <row r="3" spans="1:17" ht="93" customHeight="1" thickBot="1" x14ac:dyDescent="0.4">
      <c r="A3" s="267"/>
      <c r="B3" s="36" t="s">
        <v>110</v>
      </c>
      <c r="C3" s="76" t="s">
        <v>135</v>
      </c>
      <c r="D3" s="36" t="s">
        <v>110</v>
      </c>
      <c r="E3" s="76" t="s">
        <v>135</v>
      </c>
      <c r="F3" s="36" t="s">
        <v>110</v>
      </c>
      <c r="G3" s="76" t="s">
        <v>135</v>
      </c>
      <c r="H3" s="36" t="s">
        <v>110</v>
      </c>
      <c r="I3" s="76" t="s">
        <v>135</v>
      </c>
      <c r="J3" s="36" t="s">
        <v>110</v>
      </c>
      <c r="K3" s="76" t="s">
        <v>135</v>
      </c>
      <c r="L3" s="36" t="s">
        <v>110</v>
      </c>
      <c r="M3" s="76" t="s">
        <v>135</v>
      </c>
      <c r="N3" s="36" t="s">
        <v>110</v>
      </c>
      <c r="O3" s="76" t="s">
        <v>135</v>
      </c>
      <c r="P3" s="36" t="s">
        <v>110</v>
      </c>
      <c r="Q3" s="76" t="s">
        <v>135</v>
      </c>
    </row>
    <row r="4" spans="1:17" ht="15" thickTop="1" x14ac:dyDescent="0.35">
      <c r="A4" s="2" t="s">
        <v>4</v>
      </c>
      <c r="B4" s="2">
        <v>26310</v>
      </c>
      <c r="C4" s="2">
        <v>83</v>
      </c>
      <c r="D4" s="2">
        <v>28255</v>
      </c>
      <c r="E4" s="2">
        <v>90</v>
      </c>
      <c r="F4" s="2">
        <v>21830</v>
      </c>
      <c r="G4" s="2">
        <v>117</v>
      </c>
      <c r="H4" s="2">
        <v>21584</v>
      </c>
      <c r="I4" s="2">
        <v>118</v>
      </c>
      <c r="J4" s="2">
        <v>22561</v>
      </c>
      <c r="K4" s="2">
        <v>117</v>
      </c>
      <c r="L4" s="2">
        <v>22361</v>
      </c>
      <c r="M4" s="2">
        <v>114</v>
      </c>
      <c r="N4" s="2">
        <v>21574</v>
      </c>
      <c r="O4" s="2">
        <v>107</v>
      </c>
      <c r="P4" s="2">
        <v>21571</v>
      </c>
      <c r="Q4" s="2">
        <v>107</v>
      </c>
    </row>
    <row r="5" spans="1:17" x14ac:dyDescent="0.35">
      <c r="A5" s="2" t="s">
        <v>5</v>
      </c>
      <c r="B5" s="2">
        <v>347</v>
      </c>
      <c r="C5" s="2">
        <v>109</v>
      </c>
      <c r="D5" s="2">
        <v>363</v>
      </c>
      <c r="E5" s="2">
        <v>111</v>
      </c>
      <c r="F5" s="2">
        <v>288</v>
      </c>
      <c r="G5" s="2">
        <v>133</v>
      </c>
      <c r="H5" s="2">
        <v>294</v>
      </c>
      <c r="I5" s="2">
        <v>140</v>
      </c>
      <c r="J5" s="2">
        <v>314</v>
      </c>
      <c r="K5" s="2">
        <v>138</v>
      </c>
      <c r="L5" s="2">
        <v>299</v>
      </c>
      <c r="M5" s="2">
        <v>131</v>
      </c>
      <c r="N5" s="2">
        <v>262</v>
      </c>
      <c r="O5" s="2">
        <v>123</v>
      </c>
      <c r="P5" s="2">
        <v>271</v>
      </c>
      <c r="Q5" s="2">
        <v>123</v>
      </c>
    </row>
    <row r="6" spans="1:17" x14ac:dyDescent="0.35">
      <c r="A6" s="2" t="s">
        <v>6</v>
      </c>
      <c r="B6" s="2">
        <v>42796</v>
      </c>
      <c r="C6" s="2">
        <v>93</v>
      </c>
      <c r="D6" s="2">
        <v>45664</v>
      </c>
      <c r="E6" s="2">
        <v>98</v>
      </c>
      <c r="F6" s="2">
        <v>35415</v>
      </c>
      <c r="G6" s="2">
        <v>126</v>
      </c>
      <c r="H6" s="2">
        <v>35024</v>
      </c>
      <c r="I6" s="2">
        <v>127</v>
      </c>
      <c r="J6" s="2">
        <v>35725</v>
      </c>
      <c r="K6" s="2">
        <v>126</v>
      </c>
      <c r="L6" s="2">
        <v>35106</v>
      </c>
      <c r="M6" s="2">
        <v>124</v>
      </c>
      <c r="N6" s="2">
        <v>33101</v>
      </c>
      <c r="O6" s="2">
        <v>115</v>
      </c>
      <c r="P6" s="2">
        <v>32626</v>
      </c>
      <c r="Q6" s="2">
        <v>114</v>
      </c>
    </row>
    <row r="7" spans="1:17" x14ac:dyDescent="0.35">
      <c r="A7" s="2" t="s">
        <v>84</v>
      </c>
      <c r="B7" s="2">
        <v>2139</v>
      </c>
      <c r="C7" s="2">
        <v>121</v>
      </c>
      <c r="D7" s="2">
        <v>2286</v>
      </c>
      <c r="E7" s="2">
        <v>126</v>
      </c>
      <c r="F7" s="2">
        <v>2018</v>
      </c>
      <c r="G7" s="2">
        <v>151</v>
      </c>
      <c r="H7" s="2">
        <v>1937</v>
      </c>
      <c r="I7" s="2">
        <v>152</v>
      </c>
      <c r="J7" s="2">
        <v>1973</v>
      </c>
      <c r="K7" s="2">
        <v>150</v>
      </c>
      <c r="L7" s="2">
        <v>2013</v>
      </c>
      <c r="M7" s="2">
        <v>149</v>
      </c>
      <c r="N7" s="2">
        <v>1929</v>
      </c>
      <c r="O7" s="2">
        <v>138</v>
      </c>
      <c r="P7" s="2">
        <v>1898</v>
      </c>
      <c r="Q7" s="2">
        <v>139</v>
      </c>
    </row>
    <row r="8" spans="1:17" x14ac:dyDescent="0.35">
      <c r="A8" s="2" t="s">
        <v>85</v>
      </c>
      <c r="B8" s="2">
        <v>208</v>
      </c>
      <c r="C8" s="2">
        <v>102</v>
      </c>
      <c r="D8" s="2">
        <v>238</v>
      </c>
      <c r="E8" s="2">
        <v>111</v>
      </c>
      <c r="F8" s="2">
        <v>221</v>
      </c>
      <c r="G8" s="2">
        <v>140</v>
      </c>
      <c r="H8" s="2">
        <v>197</v>
      </c>
      <c r="I8" s="2">
        <v>142</v>
      </c>
      <c r="J8" s="2">
        <v>204</v>
      </c>
      <c r="K8" s="2">
        <v>139</v>
      </c>
      <c r="L8" s="2">
        <v>200</v>
      </c>
      <c r="M8" s="2">
        <v>135</v>
      </c>
      <c r="N8" s="2">
        <v>181</v>
      </c>
      <c r="O8" s="2">
        <v>129</v>
      </c>
      <c r="P8" s="2">
        <v>177</v>
      </c>
      <c r="Q8" s="2">
        <v>123</v>
      </c>
    </row>
    <row r="9" spans="1:17" x14ac:dyDescent="0.35">
      <c r="A9" s="2" t="s">
        <v>7</v>
      </c>
      <c r="B9" s="2">
        <v>11862</v>
      </c>
      <c r="C9" s="2">
        <v>93</v>
      </c>
      <c r="D9" s="2">
        <v>12597</v>
      </c>
      <c r="E9" s="2">
        <v>98</v>
      </c>
      <c r="F9" s="2">
        <v>9982</v>
      </c>
      <c r="G9" s="2">
        <v>127</v>
      </c>
      <c r="H9" s="2">
        <v>9910</v>
      </c>
      <c r="I9" s="2">
        <v>127</v>
      </c>
      <c r="J9" s="2">
        <v>10107</v>
      </c>
      <c r="K9" s="2">
        <v>127</v>
      </c>
      <c r="L9" s="2">
        <v>9976</v>
      </c>
      <c r="M9" s="2">
        <v>125</v>
      </c>
      <c r="N9" s="2">
        <v>9283</v>
      </c>
      <c r="O9" s="2">
        <v>114</v>
      </c>
      <c r="P9" s="2">
        <v>9160</v>
      </c>
      <c r="Q9" s="2">
        <v>114</v>
      </c>
    </row>
    <row r="10" spans="1:17" x14ac:dyDescent="0.35">
      <c r="A10" s="2" t="s">
        <v>71</v>
      </c>
      <c r="B10" s="2">
        <v>3107</v>
      </c>
      <c r="C10" s="2">
        <v>86</v>
      </c>
      <c r="D10" s="2">
        <v>3366</v>
      </c>
      <c r="E10" s="2">
        <v>95</v>
      </c>
      <c r="F10" s="2">
        <v>2626</v>
      </c>
      <c r="G10" s="2">
        <v>129</v>
      </c>
      <c r="H10" s="2">
        <v>2575</v>
      </c>
      <c r="I10" s="2">
        <v>128</v>
      </c>
      <c r="J10" s="2">
        <v>2577</v>
      </c>
      <c r="K10" s="2">
        <v>125</v>
      </c>
      <c r="L10" s="2">
        <v>2629</v>
      </c>
      <c r="M10" s="2">
        <v>120</v>
      </c>
      <c r="N10" s="2">
        <v>2466</v>
      </c>
      <c r="O10" s="2">
        <v>109</v>
      </c>
      <c r="P10" s="2">
        <v>2360</v>
      </c>
      <c r="Q10" s="2">
        <v>109</v>
      </c>
    </row>
    <row r="11" spans="1:17" x14ac:dyDescent="0.35">
      <c r="A11" s="2" t="s">
        <v>8</v>
      </c>
      <c r="B11" s="2">
        <v>8708</v>
      </c>
      <c r="C11" s="2">
        <v>82</v>
      </c>
      <c r="D11" s="2">
        <v>9079</v>
      </c>
      <c r="E11" s="2">
        <v>87</v>
      </c>
      <c r="F11" s="2">
        <v>7167</v>
      </c>
      <c r="G11" s="2">
        <v>117</v>
      </c>
      <c r="H11" s="2">
        <v>7039</v>
      </c>
      <c r="I11" s="2">
        <v>118</v>
      </c>
      <c r="J11" s="2">
        <v>7170</v>
      </c>
      <c r="K11" s="2">
        <v>117</v>
      </c>
      <c r="L11" s="2">
        <v>7044</v>
      </c>
      <c r="M11" s="2">
        <v>115</v>
      </c>
      <c r="N11" s="2">
        <v>6686</v>
      </c>
      <c r="O11" s="2">
        <v>106</v>
      </c>
      <c r="P11" s="2">
        <v>6594</v>
      </c>
      <c r="Q11" s="2">
        <v>105</v>
      </c>
    </row>
    <row r="12" spans="1:17" x14ac:dyDescent="0.35">
      <c r="A12" s="2" t="s">
        <v>9</v>
      </c>
      <c r="B12" s="2">
        <v>15609</v>
      </c>
      <c r="C12" s="2">
        <v>96</v>
      </c>
      <c r="D12" s="2">
        <v>16646</v>
      </c>
      <c r="E12" s="2">
        <v>102</v>
      </c>
      <c r="F12" s="2">
        <v>13389</v>
      </c>
      <c r="G12" s="2">
        <v>130</v>
      </c>
      <c r="H12" s="2">
        <v>12752</v>
      </c>
      <c r="I12" s="2">
        <v>129</v>
      </c>
      <c r="J12" s="2">
        <v>13005</v>
      </c>
      <c r="K12" s="2">
        <v>129</v>
      </c>
      <c r="L12" s="2">
        <v>12861</v>
      </c>
      <c r="M12" s="2">
        <v>126</v>
      </c>
      <c r="N12" s="2">
        <v>12187</v>
      </c>
      <c r="O12" s="2">
        <v>116</v>
      </c>
      <c r="P12" s="2">
        <v>11975</v>
      </c>
      <c r="Q12" s="2">
        <v>116</v>
      </c>
    </row>
    <row r="13" spans="1:17" x14ac:dyDescent="0.35">
      <c r="A13" s="2" t="s">
        <v>10</v>
      </c>
      <c r="B13" s="2">
        <v>15346</v>
      </c>
      <c r="C13" s="2">
        <v>89</v>
      </c>
      <c r="D13" s="2">
        <v>16330</v>
      </c>
      <c r="E13" s="2">
        <v>95</v>
      </c>
      <c r="F13" s="2">
        <v>12102</v>
      </c>
      <c r="G13" s="2">
        <v>120</v>
      </c>
      <c r="H13" s="2">
        <v>12115</v>
      </c>
      <c r="I13" s="2">
        <v>120</v>
      </c>
      <c r="J13" s="2">
        <v>12430</v>
      </c>
      <c r="K13" s="2">
        <v>120</v>
      </c>
      <c r="L13" s="2">
        <v>12368</v>
      </c>
      <c r="M13" s="2">
        <v>118</v>
      </c>
      <c r="N13" s="2">
        <v>11721</v>
      </c>
      <c r="O13" s="2">
        <v>108</v>
      </c>
      <c r="P13" s="2">
        <v>11462</v>
      </c>
      <c r="Q13" s="2">
        <v>109</v>
      </c>
    </row>
    <row r="14" spans="1:17" x14ac:dyDescent="0.35">
      <c r="A14" s="2" t="s">
        <v>11</v>
      </c>
      <c r="B14" s="2">
        <v>4877</v>
      </c>
      <c r="C14" s="2">
        <v>87</v>
      </c>
      <c r="D14" s="2">
        <v>5143</v>
      </c>
      <c r="E14" s="2">
        <v>92</v>
      </c>
      <c r="F14" s="2">
        <v>3771</v>
      </c>
      <c r="G14" s="2">
        <v>120</v>
      </c>
      <c r="H14" s="2">
        <v>3882</v>
      </c>
      <c r="I14" s="2">
        <v>120</v>
      </c>
      <c r="J14" s="2">
        <v>3998</v>
      </c>
      <c r="K14" s="2">
        <v>119</v>
      </c>
      <c r="L14" s="2">
        <v>3970</v>
      </c>
      <c r="M14" s="2">
        <v>116</v>
      </c>
      <c r="N14" s="2">
        <v>3818</v>
      </c>
      <c r="O14" s="2">
        <v>108</v>
      </c>
      <c r="P14" s="2">
        <v>3862</v>
      </c>
      <c r="Q14" s="2">
        <v>107</v>
      </c>
    </row>
    <row r="15" spans="1:17" x14ac:dyDescent="0.35">
      <c r="A15" s="2" t="s">
        <v>12</v>
      </c>
      <c r="B15" s="2">
        <v>6289</v>
      </c>
      <c r="C15" s="2">
        <v>98</v>
      </c>
      <c r="D15" s="2">
        <v>6755</v>
      </c>
      <c r="E15" s="2">
        <v>104</v>
      </c>
      <c r="F15" s="2">
        <v>4982</v>
      </c>
      <c r="G15" s="2">
        <v>129</v>
      </c>
      <c r="H15" s="2">
        <v>4985</v>
      </c>
      <c r="I15" s="2">
        <v>127</v>
      </c>
      <c r="J15" s="2">
        <v>5263</v>
      </c>
      <c r="K15" s="2">
        <v>128</v>
      </c>
      <c r="L15" s="2">
        <v>5122</v>
      </c>
      <c r="M15" s="2">
        <v>125</v>
      </c>
      <c r="N15" s="2">
        <v>4932</v>
      </c>
      <c r="O15" s="2">
        <v>117</v>
      </c>
      <c r="P15" s="2">
        <v>4909</v>
      </c>
      <c r="Q15" s="2">
        <v>117</v>
      </c>
    </row>
    <row r="16" spans="1:17" x14ac:dyDescent="0.35">
      <c r="A16" s="2" t="s">
        <v>13</v>
      </c>
      <c r="B16" s="2">
        <v>54931</v>
      </c>
      <c r="C16" s="2">
        <v>76</v>
      </c>
      <c r="D16" s="2">
        <v>58421</v>
      </c>
      <c r="E16" s="2">
        <v>82</v>
      </c>
      <c r="F16" s="2">
        <v>44852</v>
      </c>
      <c r="G16" s="2">
        <v>111</v>
      </c>
      <c r="H16" s="2">
        <v>45932</v>
      </c>
      <c r="I16" s="2">
        <v>110</v>
      </c>
      <c r="J16" s="2">
        <v>47579</v>
      </c>
      <c r="K16" s="2">
        <v>110</v>
      </c>
      <c r="L16" s="2">
        <v>46548</v>
      </c>
      <c r="M16" s="2">
        <v>108</v>
      </c>
      <c r="N16" s="2">
        <v>44387</v>
      </c>
      <c r="O16" s="2">
        <v>101</v>
      </c>
      <c r="P16" s="2">
        <v>44404</v>
      </c>
      <c r="Q16" s="2">
        <v>100</v>
      </c>
    </row>
    <row r="17" spans="1:17" x14ac:dyDescent="0.35">
      <c r="A17" s="2" t="s">
        <v>14</v>
      </c>
      <c r="B17" s="2">
        <v>10092</v>
      </c>
      <c r="C17" s="2">
        <v>77</v>
      </c>
      <c r="D17" s="2">
        <v>10908</v>
      </c>
      <c r="E17" s="2">
        <v>85</v>
      </c>
      <c r="F17" s="2">
        <v>7960</v>
      </c>
      <c r="G17" s="2">
        <v>115</v>
      </c>
      <c r="H17" s="2">
        <v>8396</v>
      </c>
      <c r="I17" s="2">
        <v>114</v>
      </c>
      <c r="J17" s="2">
        <v>8917</v>
      </c>
      <c r="K17" s="2">
        <v>114</v>
      </c>
      <c r="L17" s="2">
        <v>8628</v>
      </c>
      <c r="M17" s="2">
        <v>111</v>
      </c>
      <c r="N17" s="2">
        <v>8457</v>
      </c>
      <c r="O17" s="2">
        <v>103</v>
      </c>
      <c r="P17" s="2">
        <v>8415</v>
      </c>
      <c r="Q17" s="2">
        <v>105</v>
      </c>
    </row>
    <row r="18" spans="1:17" x14ac:dyDescent="0.35">
      <c r="A18" s="2" t="s">
        <v>15</v>
      </c>
      <c r="B18" s="2">
        <v>2722</v>
      </c>
      <c r="C18" s="2">
        <v>71</v>
      </c>
      <c r="D18" s="2">
        <v>2902</v>
      </c>
      <c r="E18" s="2">
        <v>79</v>
      </c>
      <c r="F18" s="2">
        <v>2033</v>
      </c>
      <c r="G18" s="2">
        <v>110</v>
      </c>
      <c r="H18" s="2">
        <v>2221</v>
      </c>
      <c r="I18" s="2">
        <v>108</v>
      </c>
      <c r="J18" s="2">
        <v>2364</v>
      </c>
      <c r="K18" s="2">
        <v>107</v>
      </c>
      <c r="L18" s="2">
        <v>2274</v>
      </c>
      <c r="M18" s="2">
        <v>105</v>
      </c>
      <c r="N18" s="2">
        <v>2286</v>
      </c>
      <c r="O18" s="2">
        <v>98</v>
      </c>
      <c r="P18" s="2">
        <v>2343</v>
      </c>
      <c r="Q18" s="2">
        <v>98</v>
      </c>
    </row>
    <row r="19" spans="1:17" x14ac:dyDescent="0.35">
      <c r="A19" s="2" t="s">
        <v>16</v>
      </c>
      <c r="B19" s="2">
        <v>171987</v>
      </c>
      <c r="C19" s="2">
        <v>83</v>
      </c>
      <c r="D19" s="2">
        <v>181017</v>
      </c>
      <c r="E19" s="2">
        <v>87</v>
      </c>
      <c r="F19" s="2">
        <v>139782</v>
      </c>
      <c r="G19" s="2">
        <v>105</v>
      </c>
      <c r="H19" s="2">
        <v>145610</v>
      </c>
      <c r="I19" s="2">
        <v>104</v>
      </c>
      <c r="J19" s="2">
        <v>154308</v>
      </c>
      <c r="K19" s="2">
        <v>104</v>
      </c>
      <c r="L19" s="2">
        <v>151329</v>
      </c>
      <c r="M19" s="2">
        <v>103</v>
      </c>
      <c r="N19" s="2">
        <v>150399</v>
      </c>
      <c r="O19" s="2">
        <v>99</v>
      </c>
      <c r="P19" s="2">
        <v>153754</v>
      </c>
      <c r="Q19" s="2">
        <v>100</v>
      </c>
    </row>
    <row r="20" spans="1:17" x14ac:dyDescent="0.35">
      <c r="A20" s="2" t="s">
        <v>17</v>
      </c>
      <c r="B20" s="2">
        <v>61794</v>
      </c>
      <c r="C20" s="2">
        <v>75</v>
      </c>
      <c r="D20" s="2">
        <v>66866</v>
      </c>
      <c r="E20" s="2">
        <v>83</v>
      </c>
      <c r="F20" s="2">
        <v>50557</v>
      </c>
      <c r="G20" s="2">
        <v>109</v>
      </c>
      <c r="H20" s="2">
        <v>53198</v>
      </c>
      <c r="I20" s="2">
        <v>107</v>
      </c>
      <c r="J20" s="2">
        <v>56740</v>
      </c>
      <c r="K20" s="2">
        <v>107</v>
      </c>
      <c r="L20" s="2">
        <v>55970</v>
      </c>
      <c r="M20" s="2">
        <v>106</v>
      </c>
      <c r="N20" s="2">
        <v>54756</v>
      </c>
      <c r="O20" s="2">
        <v>100</v>
      </c>
      <c r="P20" s="2">
        <v>55610</v>
      </c>
      <c r="Q20" s="2">
        <v>101</v>
      </c>
    </row>
    <row r="21" spans="1:17" x14ac:dyDescent="0.35">
      <c r="A21" s="2" t="s">
        <v>18</v>
      </c>
      <c r="B21" s="2">
        <v>4398</v>
      </c>
      <c r="C21" s="2">
        <v>76</v>
      </c>
      <c r="D21" s="2">
        <v>4720</v>
      </c>
      <c r="E21" s="2">
        <v>82</v>
      </c>
      <c r="F21" s="2">
        <v>3356</v>
      </c>
      <c r="G21" s="2">
        <v>110</v>
      </c>
      <c r="H21" s="2">
        <v>3567</v>
      </c>
      <c r="I21" s="2">
        <v>107</v>
      </c>
      <c r="J21" s="2">
        <v>3929</v>
      </c>
      <c r="K21" s="2">
        <v>108</v>
      </c>
      <c r="L21" s="2">
        <v>3943</v>
      </c>
      <c r="M21" s="2">
        <v>106</v>
      </c>
      <c r="N21" s="2">
        <v>3859</v>
      </c>
      <c r="O21" s="2">
        <v>98</v>
      </c>
      <c r="P21" s="2">
        <v>4003</v>
      </c>
      <c r="Q21" s="2">
        <v>99</v>
      </c>
    </row>
    <row r="22" spans="1:17" x14ac:dyDescent="0.35">
      <c r="A22" s="2" t="s">
        <v>19</v>
      </c>
      <c r="B22" s="2">
        <v>45665</v>
      </c>
      <c r="C22" s="2">
        <v>85</v>
      </c>
      <c r="D22" s="2">
        <v>48017</v>
      </c>
      <c r="E22" s="2">
        <v>90</v>
      </c>
      <c r="F22" s="2">
        <v>33602</v>
      </c>
      <c r="G22" s="2">
        <v>113</v>
      </c>
      <c r="H22" s="2">
        <v>36686</v>
      </c>
      <c r="I22" s="2">
        <v>111</v>
      </c>
      <c r="J22" s="2">
        <v>40783</v>
      </c>
      <c r="K22" s="2">
        <v>111</v>
      </c>
      <c r="L22" s="2">
        <v>40161</v>
      </c>
      <c r="M22" s="2">
        <v>110</v>
      </c>
      <c r="N22" s="2">
        <v>39943</v>
      </c>
      <c r="O22" s="2">
        <v>105</v>
      </c>
      <c r="P22" s="2">
        <v>41051</v>
      </c>
      <c r="Q22" s="2">
        <v>106</v>
      </c>
    </row>
    <row r="23" spans="1:17" x14ac:dyDescent="0.35">
      <c r="A23" s="2" t="s">
        <v>20</v>
      </c>
      <c r="B23" s="2">
        <v>143139</v>
      </c>
      <c r="C23" s="2">
        <v>79</v>
      </c>
      <c r="D23" s="2">
        <v>153631</v>
      </c>
      <c r="E23" s="2">
        <v>86</v>
      </c>
      <c r="F23" s="2">
        <v>115442</v>
      </c>
      <c r="G23" s="2">
        <v>107</v>
      </c>
      <c r="H23" s="2">
        <v>119528</v>
      </c>
      <c r="I23" s="2">
        <v>105</v>
      </c>
      <c r="J23" s="2">
        <v>129431</v>
      </c>
      <c r="K23" s="2">
        <v>105</v>
      </c>
      <c r="L23" s="2">
        <v>127500</v>
      </c>
      <c r="M23" s="2">
        <v>104</v>
      </c>
      <c r="N23" s="2">
        <v>127806</v>
      </c>
      <c r="O23" s="2">
        <v>99</v>
      </c>
      <c r="P23" s="2">
        <v>131083</v>
      </c>
      <c r="Q23" s="2">
        <v>100</v>
      </c>
    </row>
    <row r="24" spans="1:17" x14ac:dyDescent="0.35">
      <c r="A24" s="2" t="s">
        <v>21</v>
      </c>
      <c r="B24" s="2">
        <v>17564</v>
      </c>
      <c r="C24" s="2">
        <v>68</v>
      </c>
      <c r="D24" s="2">
        <v>18905</v>
      </c>
      <c r="E24" s="2">
        <v>77</v>
      </c>
      <c r="F24" s="2">
        <v>13593</v>
      </c>
      <c r="G24" s="2">
        <v>110</v>
      </c>
      <c r="H24" s="2">
        <v>14209</v>
      </c>
      <c r="I24" s="2">
        <v>107</v>
      </c>
      <c r="J24" s="2">
        <v>15184</v>
      </c>
      <c r="K24" s="2">
        <v>108</v>
      </c>
      <c r="L24" s="2">
        <v>15171</v>
      </c>
      <c r="M24" s="2">
        <v>106</v>
      </c>
      <c r="N24" s="2">
        <v>14925</v>
      </c>
      <c r="O24" s="2">
        <v>99</v>
      </c>
      <c r="P24" s="2">
        <v>14859</v>
      </c>
      <c r="Q24" s="2">
        <v>98</v>
      </c>
    </row>
    <row r="25" spans="1:17" ht="25" customHeight="1" thickBot="1" x14ac:dyDescent="0.4">
      <c r="A25" s="18" t="s">
        <v>38</v>
      </c>
      <c r="B25" s="18">
        <v>649890</v>
      </c>
      <c r="C25" s="18">
        <v>82</v>
      </c>
      <c r="D25" s="18">
        <v>692109</v>
      </c>
      <c r="E25" s="18">
        <v>88</v>
      </c>
      <c r="F25" s="18">
        <v>524968</v>
      </c>
      <c r="G25" s="18">
        <v>111</v>
      </c>
      <c r="H25" s="18">
        <v>541641</v>
      </c>
      <c r="I25" s="18">
        <v>110</v>
      </c>
      <c r="J25" s="18">
        <v>574562</v>
      </c>
      <c r="K25" s="18">
        <v>110</v>
      </c>
      <c r="L25" s="18">
        <v>565473</v>
      </c>
      <c r="M25" s="18">
        <v>108</v>
      </c>
      <c r="N25" s="18">
        <v>554958</v>
      </c>
      <c r="O25" s="18">
        <v>102</v>
      </c>
      <c r="P25" s="18">
        <v>562387</v>
      </c>
      <c r="Q25" s="18">
        <v>103</v>
      </c>
    </row>
    <row r="26" spans="1:17" ht="25" customHeight="1" thickTop="1" x14ac:dyDescent="0.35">
      <c r="A26" s="14" t="s">
        <v>0</v>
      </c>
      <c r="B26" s="15">
        <v>111086</v>
      </c>
      <c r="C26" s="15">
        <v>91</v>
      </c>
      <c r="D26" s="15">
        <v>118494</v>
      </c>
      <c r="E26" s="15">
        <v>96</v>
      </c>
      <c r="F26" s="15">
        <v>92936</v>
      </c>
      <c r="G26" s="15">
        <v>125</v>
      </c>
      <c r="H26" s="15">
        <v>91312</v>
      </c>
      <c r="I26" s="15">
        <v>125</v>
      </c>
      <c r="J26" s="15">
        <v>93636</v>
      </c>
      <c r="K26" s="15">
        <v>124</v>
      </c>
      <c r="L26" s="15">
        <v>92489</v>
      </c>
      <c r="M26" s="15">
        <v>122</v>
      </c>
      <c r="N26" s="15">
        <v>87669</v>
      </c>
      <c r="O26" s="15">
        <v>113</v>
      </c>
      <c r="P26" s="15">
        <v>86632</v>
      </c>
      <c r="Q26" s="15">
        <v>112</v>
      </c>
    </row>
    <row r="27" spans="1:17" ht="25" customHeight="1" x14ac:dyDescent="0.35">
      <c r="A27" s="14" t="s">
        <v>1</v>
      </c>
      <c r="B27" s="15">
        <v>81443</v>
      </c>
      <c r="C27" s="15">
        <v>80</v>
      </c>
      <c r="D27" s="15">
        <v>86649</v>
      </c>
      <c r="E27" s="15">
        <v>86</v>
      </c>
      <c r="F27" s="15">
        <v>65707</v>
      </c>
      <c r="G27" s="15">
        <v>114</v>
      </c>
      <c r="H27" s="15">
        <v>66914</v>
      </c>
      <c r="I27" s="15">
        <v>114</v>
      </c>
      <c r="J27" s="15">
        <v>69270</v>
      </c>
      <c r="K27" s="15">
        <v>114</v>
      </c>
      <c r="L27" s="15">
        <v>68008</v>
      </c>
      <c r="M27" s="15">
        <v>112</v>
      </c>
      <c r="N27" s="15">
        <v>64858</v>
      </c>
      <c r="O27" s="15">
        <v>104</v>
      </c>
      <c r="P27" s="15">
        <v>64637</v>
      </c>
      <c r="Q27" s="15">
        <v>104</v>
      </c>
    </row>
    <row r="28" spans="1:17" ht="25" customHeight="1" thickBot="1" x14ac:dyDescent="0.4">
      <c r="A28" s="16" t="s">
        <v>2</v>
      </c>
      <c r="B28" s="17">
        <v>457361</v>
      </c>
      <c r="C28" s="17">
        <v>80</v>
      </c>
      <c r="D28" s="17">
        <v>486966</v>
      </c>
      <c r="E28" s="17">
        <v>86</v>
      </c>
      <c r="F28" s="17">
        <v>366325</v>
      </c>
      <c r="G28" s="17">
        <v>107</v>
      </c>
      <c r="H28" s="17">
        <v>383415</v>
      </c>
      <c r="I28" s="17">
        <v>106</v>
      </c>
      <c r="J28" s="17">
        <v>411656</v>
      </c>
      <c r="K28" s="17">
        <v>106</v>
      </c>
      <c r="L28" s="17">
        <v>404976</v>
      </c>
      <c r="M28" s="17">
        <v>105</v>
      </c>
      <c r="N28" s="17">
        <v>402431</v>
      </c>
      <c r="O28" s="17">
        <v>100</v>
      </c>
      <c r="P28" s="17">
        <v>411118</v>
      </c>
      <c r="Q28" s="17">
        <v>101</v>
      </c>
    </row>
    <row r="29" spans="1:17" ht="5" customHeight="1" thickTop="1" x14ac:dyDescent="0.35">
      <c r="A29" s="64"/>
      <c r="J29" s="27"/>
    </row>
    <row r="30" spans="1:17" ht="68" customHeight="1" x14ac:dyDescent="0.35">
      <c r="A30" s="294" t="s">
        <v>153</v>
      </c>
      <c r="B30" s="294"/>
      <c r="C30" s="294"/>
      <c r="D30" s="294"/>
      <c r="E30" s="294"/>
      <c r="F30" s="294"/>
      <c r="G30" s="294"/>
      <c r="H30" s="294"/>
      <c r="I30" s="294"/>
      <c r="J30" s="294"/>
      <c r="K30" s="294"/>
      <c r="L30" s="294"/>
      <c r="M30" s="294"/>
      <c r="N30" s="294"/>
      <c r="O30" s="294"/>
    </row>
    <row r="31" spans="1:17" x14ac:dyDescent="0.35">
      <c r="A31" s="64" t="s">
        <v>162</v>
      </c>
      <c r="B31" s="150"/>
      <c r="C31" s="150"/>
      <c r="D31" s="150"/>
      <c r="E31" s="150"/>
      <c r="F31" s="150"/>
      <c r="G31" s="150"/>
      <c r="H31" s="150"/>
      <c r="I31" s="80"/>
      <c r="J31" s="4"/>
      <c r="K31" s="4"/>
      <c r="L31" s="4"/>
      <c r="M31" s="4"/>
    </row>
    <row r="32" spans="1:17" ht="15" x14ac:dyDescent="0.35">
      <c r="B32" s="8"/>
      <c r="C32" s="77"/>
    </row>
    <row r="36" spans="2:6" x14ac:dyDescent="0.35">
      <c r="F36" s="27"/>
    </row>
    <row r="39" spans="2:6" x14ac:dyDescent="0.35">
      <c r="B39" s="5"/>
    </row>
    <row r="40" spans="2:6" x14ac:dyDescent="0.35">
      <c r="B40" s="5"/>
    </row>
    <row r="41" spans="2:6" x14ac:dyDescent="0.35">
      <c r="B41" s="5"/>
    </row>
    <row r="42" spans="2:6" x14ac:dyDescent="0.35">
      <c r="B42" s="5"/>
      <c r="C42" s="77"/>
    </row>
    <row r="43" spans="2:6" x14ac:dyDescent="0.35">
      <c r="B43" s="5"/>
    </row>
    <row r="44" spans="2:6" x14ac:dyDescent="0.35">
      <c r="B44" s="5"/>
    </row>
    <row r="45" spans="2:6" x14ac:dyDescent="0.35">
      <c r="B45" s="5"/>
    </row>
    <row r="46" spans="2:6" x14ac:dyDescent="0.35">
      <c r="B46" s="5"/>
    </row>
    <row r="47" spans="2:6" x14ac:dyDescent="0.35">
      <c r="B47" s="5"/>
    </row>
    <row r="48" spans="2:6" x14ac:dyDescent="0.35">
      <c r="B48" s="5"/>
    </row>
    <row r="49" spans="2:2" x14ac:dyDescent="0.35">
      <c r="B49" s="5"/>
    </row>
    <row r="50" spans="2:2" x14ac:dyDescent="0.35">
      <c r="B50" s="5"/>
    </row>
    <row r="51" spans="2:2" x14ac:dyDescent="0.35">
      <c r="B51" s="5"/>
    </row>
    <row r="52" spans="2:2" x14ac:dyDescent="0.35">
      <c r="B52" s="5"/>
    </row>
    <row r="53" spans="2:2" x14ac:dyDescent="0.35">
      <c r="B53" s="5"/>
    </row>
    <row r="54" spans="2:2" x14ac:dyDescent="0.35">
      <c r="B54" s="5"/>
    </row>
    <row r="55" spans="2:2" x14ac:dyDescent="0.35">
      <c r="B55" s="5"/>
    </row>
    <row r="56" spans="2:2" x14ac:dyDescent="0.35">
      <c r="B56" s="5"/>
    </row>
    <row r="57" spans="2:2" x14ac:dyDescent="0.35">
      <c r="B57" s="5"/>
    </row>
    <row r="58" spans="2:2" x14ac:dyDescent="0.35">
      <c r="B58" s="5"/>
    </row>
    <row r="59" spans="2:2" x14ac:dyDescent="0.35">
      <c r="B59" s="5"/>
    </row>
  </sheetData>
  <mergeCells count="10">
    <mergeCell ref="P2:Q2"/>
    <mergeCell ref="L2:M2"/>
    <mergeCell ref="N2:O2"/>
    <mergeCell ref="A30:O30"/>
    <mergeCell ref="A2:A3"/>
    <mergeCell ref="B2:C2"/>
    <mergeCell ref="D2:E2"/>
    <mergeCell ref="F2:G2"/>
    <mergeCell ref="H2:I2"/>
    <mergeCell ref="J2:K2"/>
  </mergeCells>
  <pageMargins left="0.70866141732283472" right="0.70866141732283472" top="0.94488188976377963" bottom="0.74803149606299213" header="0.31496062992125984" footer="0.31496062992125984"/>
  <pageSetup paperSize="9" scale="53"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F222-F4C7-4EA1-A239-0787070D73A4}">
  <sheetPr>
    <tabColor rgb="FFFFC000"/>
    <pageSetUpPr fitToPage="1"/>
  </sheetPr>
  <dimension ref="A1:F56"/>
  <sheetViews>
    <sheetView showGridLines="0" tabSelected="1" topLeftCell="B18" zoomScale="92" zoomScaleNormal="92" workbookViewId="0">
      <selection activeCell="B1" sqref="B1"/>
    </sheetView>
  </sheetViews>
  <sheetFormatPr defaultColWidth="13.1796875" defaultRowHeight="10" x14ac:dyDescent="0.35"/>
  <cols>
    <col min="1" max="1" width="29" style="1" customWidth="1"/>
    <col min="2" max="3" width="16.6328125" style="1" customWidth="1"/>
    <col min="4" max="4" width="18.81640625" style="78" customWidth="1"/>
    <col min="5" max="5" width="18" style="1" customWidth="1"/>
    <col min="6" max="16384" width="13.1796875" style="1"/>
  </cols>
  <sheetData>
    <row r="1" spans="1:6" ht="57" customHeight="1" thickBot="1" x14ac:dyDescent="0.4">
      <c r="A1" s="296" t="s">
        <v>124</v>
      </c>
      <c r="B1" s="296"/>
      <c r="C1" s="296"/>
      <c r="D1" s="296"/>
      <c r="E1" s="296"/>
      <c r="F1" s="296"/>
    </row>
    <row r="2" spans="1:6" ht="44" customHeight="1" thickTop="1" x14ac:dyDescent="0.35">
      <c r="A2" s="284" t="s">
        <v>93</v>
      </c>
      <c r="B2" s="297" t="s">
        <v>161</v>
      </c>
      <c r="C2" s="297"/>
      <c r="D2" s="297"/>
      <c r="E2" s="297"/>
      <c r="F2" s="297"/>
    </row>
    <row r="3" spans="1:6" ht="71.400000000000006" customHeight="1" thickBot="1" x14ac:dyDescent="0.4">
      <c r="A3" s="285"/>
      <c r="B3" s="36" t="s">
        <v>111</v>
      </c>
      <c r="C3" s="36" t="s">
        <v>112</v>
      </c>
      <c r="D3" s="36" t="s">
        <v>136</v>
      </c>
      <c r="E3" s="36" t="s">
        <v>137</v>
      </c>
      <c r="F3" s="36" t="s">
        <v>108</v>
      </c>
    </row>
    <row r="4" spans="1:6" ht="25" customHeight="1" thickTop="1" x14ac:dyDescent="0.35">
      <c r="A4" s="2" t="s">
        <v>4</v>
      </c>
      <c r="B4" s="2">
        <v>19736</v>
      </c>
      <c r="C4" s="2">
        <v>34233</v>
      </c>
      <c r="D4" s="2">
        <v>178</v>
      </c>
      <c r="E4" s="2">
        <v>105</v>
      </c>
      <c r="F4" s="58">
        <v>5.6</v>
      </c>
    </row>
    <row r="5" spans="1:6" ht="21.75" customHeight="1" x14ac:dyDescent="0.35">
      <c r="A5" s="2" t="s">
        <v>5</v>
      </c>
      <c r="B5" s="2">
        <v>253</v>
      </c>
      <c r="C5" s="2">
        <v>467</v>
      </c>
      <c r="D5" s="2">
        <v>224</v>
      </c>
      <c r="E5" s="2">
        <v>126</v>
      </c>
      <c r="F5" s="58">
        <v>5.4</v>
      </c>
    </row>
    <row r="6" spans="1:6" ht="21.75" customHeight="1" x14ac:dyDescent="0.35">
      <c r="A6" s="2" t="s">
        <v>6</v>
      </c>
      <c r="B6" s="2">
        <v>30918</v>
      </c>
      <c r="C6" s="2">
        <v>55816</v>
      </c>
      <c r="D6" s="2">
        <v>201</v>
      </c>
      <c r="E6" s="2">
        <v>114</v>
      </c>
      <c r="F6" s="58">
        <v>5.4</v>
      </c>
    </row>
    <row r="7" spans="1:6" ht="21.75" customHeight="1" x14ac:dyDescent="0.35">
      <c r="A7" s="2" t="s">
        <v>84</v>
      </c>
      <c r="B7" s="2">
        <v>1399</v>
      </c>
      <c r="C7" s="2">
        <v>2843</v>
      </c>
      <c r="D7" s="2">
        <v>285</v>
      </c>
      <c r="E7" s="2">
        <v>140</v>
      </c>
      <c r="F7" s="58">
        <v>5.7</v>
      </c>
    </row>
    <row r="8" spans="1:6" ht="21.75" customHeight="1" x14ac:dyDescent="0.35">
      <c r="A8" s="2" t="s">
        <v>85</v>
      </c>
      <c r="B8" s="2">
        <v>151</v>
      </c>
      <c r="C8" s="2">
        <v>343</v>
      </c>
      <c r="D8" s="2">
        <v>282</v>
      </c>
      <c r="E8" s="2">
        <v>127</v>
      </c>
      <c r="F8" s="58">
        <v>4.9000000000000004</v>
      </c>
    </row>
    <row r="9" spans="1:6" ht="21.75" customHeight="1" x14ac:dyDescent="0.35">
      <c r="A9" s="2" t="s">
        <v>7</v>
      </c>
      <c r="B9" s="2">
        <v>8742</v>
      </c>
      <c r="C9" s="2">
        <v>15717</v>
      </c>
      <c r="D9" s="2">
        <v>202</v>
      </c>
      <c r="E9" s="2">
        <v>115</v>
      </c>
      <c r="F9" s="58">
        <v>5.4</v>
      </c>
    </row>
    <row r="10" spans="1:6" ht="21.75" customHeight="1" x14ac:dyDescent="0.35">
      <c r="A10" s="2" t="s">
        <v>71</v>
      </c>
      <c r="B10" s="2">
        <v>2439</v>
      </c>
      <c r="C10" s="2">
        <v>4162</v>
      </c>
      <c r="D10" s="2">
        <v>185</v>
      </c>
      <c r="E10" s="2">
        <v>111</v>
      </c>
      <c r="F10" s="58">
        <v>5.4</v>
      </c>
    </row>
    <row r="11" spans="1:6" ht="21.75" customHeight="1" x14ac:dyDescent="0.35">
      <c r="A11" s="2" t="s">
        <v>8</v>
      </c>
      <c r="B11" s="2">
        <v>6597</v>
      </c>
      <c r="C11" s="2">
        <v>11012</v>
      </c>
      <c r="D11" s="2">
        <v>171</v>
      </c>
      <c r="E11" s="2">
        <v>105</v>
      </c>
      <c r="F11" s="58">
        <v>5.5</v>
      </c>
    </row>
    <row r="12" spans="1:6" ht="21.75" customHeight="1" x14ac:dyDescent="0.35">
      <c r="A12" s="2" t="s">
        <v>9</v>
      </c>
      <c r="B12" s="2">
        <v>11595</v>
      </c>
      <c r="C12" s="2">
        <v>20554</v>
      </c>
      <c r="D12" s="2">
        <v>202</v>
      </c>
      <c r="E12" s="2">
        <v>117</v>
      </c>
      <c r="F12" s="58">
        <v>5.4</v>
      </c>
    </row>
    <row r="13" spans="1:6" ht="21.75" customHeight="1" x14ac:dyDescent="0.35">
      <c r="A13" s="2" t="s">
        <v>10</v>
      </c>
      <c r="B13" s="2">
        <v>11780</v>
      </c>
      <c r="C13" s="2">
        <v>19859</v>
      </c>
      <c r="D13" s="2">
        <v>178</v>
      </c>
      <c r="E13" s="2">
        <v>109</v>
      </c>
      <c r="F13" s="58">
        <v>5.4</v>
      </c>
    </row>
    <row r="14" spans="1:6" ht="21.75" customHeight="1" x14ac:dyDescent="0.35">
      <c r="A14" s="2" t="s">
        <v>11</v>
      </c>
      <c r="B14" s="2">
        <v>3727</v>
      </c>
      <c r="C14" s="2">
        <v>6244</v>
      </c>
      <c r="D14" s="2">
        <v>177</v>
      </c>
      <c r="E14" s="2">
        <v>107</v>
      </c>
      <c r="F14" s="58">
        <v>5.4</v>
      </c>
    </row>
    <row r="15" spans="1:6" ht="21.75" customHeight="1" x14ac:dyDescent="0.35">
      <c r="A15" s="2" t="s">
        <v>12</v>
      </c>
      <c r="B15" s="2">
        <v>4712</v>
      </c>
      <c r="C15" s="2">
        <v>8171</v>
      </c>
      <c r="D15" s="2">
        <v>198</v>
      </c>
      <c r="E15" s="2">
        <v>117</v>
      </c>
      <c r="F15" s="58">
        <v>5.4</v>
      </c>
    </row>
    <row r="16" spans="1:6" ht="21.75" customHeight="1" x14ac:dyDescent="0.35">
      <c r="A16" s="2" t="s">
        <v>13</v>
      </c>
      <c r="B16" s="2">
        <v>43256</v>
      </c>
      <c r="C16" s="2">
        <v>70613</v>
      </c>
      <c r="D16" s="2">
        <v>157</v>
      </c>
      <c r="E16" s="2">
        <v>99</v>
      </c>
      <c r="F16" s="58">
        <v>5.6</v>
      </c>
    </row>
    <row r="17" spans="1:6" ht="21.75" customHeight="1" x14ac:dyDescent="0.35">
      <c r="A17" s="2" t="s">
        <v>14</v>
      </c>
      <c r="B17" s="2">
        <v>7715</v>
      </c>
      <c r="C17" s="2">
        <v>12979</v>
      </c>
      <c r="D17" s="2">
        <v>167</v>
      </c>
      <c r="E17" s="2">
        <v>102</v>
      </c>
      <c r="F17" s="58">
        <v>5.7</v>
      </c>
    </row>
    <row r="18" spans="1:6" ht="21.75" customHeight="1" x14ac:dyDescent="0.35">
      <c r="A18" s="2" t="s">
        <v>15</v>
      </c>
      <c r="B18" s="2">
        <v>2099</v>
      </c>
      <c r="C18" s="2">
        <v>3444</v>
      </c>
      <c r="D18" s="2">
        <v>152</v>
      </c>
      <c r="E18" s="2">
        <v>96</v>
      </c>
      <c r="F18" s="58">
        <v>5.8</v>
      </c>
    </row>
    <row r="19" spans="1:6" ht="21.75" customHeight="1" x14ac:dyDescent="0.35">
      <c r="A19" s="2" t="s">
        <v>16</v>
      </c>
      <c r="B19" s="2">
        <v>125448</v>
      </c>
      <c r="C19" s="2">
        <v>212570</v>
      </c>
      <c r="D19" s="2">
        <v>161</v>
      </c>
      <c r="E19" s="2">
        <v>97</v>
      </c>
      <c r="F19" s="58">
        <v>6</v>
      </c>
    </row>
    <row r="20" spans="1:6" ht="21.75" customHeight="1" x14ac:dyDescent="0.35">
      <c r="A20" s="2" t="s">
        <v>17</v>
      </c>
      <c r="B20" s="2">
        <v>48727</v>
      </c>
      <c r="C20" s="2">
        <v>79745</v>
      </c>
      <c r="D20" s="2">
        <v>155</v>
      </c>
      <c r="E20" s="2">
        <v>98</v>
      </c>
      <c r="F20" s="58">
        <v>5.9</v>
      </c>
    </row>
    <row r="21" spans="1:6" ht="21.75" customHeight="1" x14ac:dyDescent="0.35">
      <c r="A21" s="2" t="s">
        <v>18</v>
      </c>
      <c r="B21" s="2">
        <v>3487</v>
      </c>
      <c r="C21" s="2">
        <v>5657</v>
      </c>
      <c r="D21" s="2">
        <v>153</v>
      </c>
      <c r="E21" s="2">
        <v>97</v>
      </c>
      <c r="F21" s="58">
        <v>5.8</v>
      </c>
    </row>
    <row r="22" spans="1:6" ht="21.75" customHeight="1" x14ac:dyDescent="0.35">
      <c r="A22" s="2" t="s">
        <v>19</v>
      </c>
      <c r="B22" s="2">
        <v>33452</v>
      </c>
      <c r="C22" s="2">
        <v>56070</v>
      </c>
      <c r="D22" s="2">
        <v>168</v>
      </c>
      <c r="E22" s="2">
        <v>103</v>
      </c>
      <c r="F22" s="58">
        <v>5.9</v>
      </c>
    </row>
    <row r="23" spans="1:6" ht="21.75" customHeight="1" x14ac:dyDescent="0.35">
      <c r="A23" s="2" t="s">
        <v>20</v>
      </c>
      <c r="B23" s="2">
        <v>105328</v>
      </c>
      <c r="C23" s="2">
        <v>179526</v>
      </c>
      <c r="D23" s="2">
        <v>161</v>
      </c>
      <c r="E23" s="2">
        <v>97</v>
      </c>
      <c r="F23" s="58">
        <v>6</v>
      </c>
    </row>
    <row r="24" spans="1:6" ht="21.75" customHeight="1" x14ac:dyDescent="0.35">
      <c r="A24" s="2" t="s">
        <v>21</v>
      </c>
      <c r="B24" s="2">
        <v>14418</v>
      </c>
      <c r="C24" s="2">
        <v>22577</v>
      </c>
      <c r="D24" s="2">
        <v>145</v>
      </c>
      <c r="E24" s="2">
        <v>95</v>
      </c>
      <c r="F24" s="58">
        <v>5.7</v>
      </c>
    </row>
    <row r="25" spans="1:6" ht="21.75" customHeight="1" thickBot="1" x14ac:dyDescent="0.4">
      <c r="A25" s="18" t="s">
        <v>38</v>
      </c>
      <c r="B25" s="18">
        <v>485979</v>
      </c>
      <c r="C25" s="18">
        <v>822602</v>
      </c>
      <c r="D25" s="18">
        <v>166</v>
      </c>
      <c r="E25" s="18">
        <v>101</v>
      </c>
      <c r="F25" s="95">
        <v>5.8</v>
      </c>
    </row>
    <row r="26" spans="1:6" ht="12" customHeight="1" thickTop="1" x14ac:dyDescent="0.35"/>
    <row r="27" spans="1:6" ht="53.5" customHeight="1" x14ac:dyDescent="0.35">
      <c r="A27" s="298" t="s">
        <v>153</v>
      </c>
      <c r="B27" s="298"/>
      <c r="C27" s="298"/>
      <c r="D27" s="298"/>
      <c r="E27" s="298"/>
      <c r="F27" s="298"/>
    </row>
    <row r="28" spans="1:6" s="4" customFormat="1" ht="24" customHeight="1" x14ac:dyDescent="0.3">
      <c r="A28" s="64" t="s">
        <v>162</v>
      </c>
      <c r="B28" s="150"/>
      <c r="C28" s="150"/>
      <c r="D28" s="150"/>
      <c r="E28" s="150"/>
    </row>
    <row r="29" spans="1:6" ht="15" x14ac:dyDescent="0.35">
      <c r="B29" s="8"/>
      <c r="C29" s="8"/>
      <c r="D29" s="77"/>
    </row>
    <row r="36" spans="2:4" x14ac:dyDescent="0.35">
      <c r="B36" s="5"/>
      <c r="C36" s="5"/>
    </row>
    <row r="37" spans="2:4" x14ac:dyDescent="0.35">
      <c r="B37" s="5"/>
      <c r="C37" s="5"/>
    </row>
    <row r="38" spans="2:4" x14ac:dyDescent="0.35">
      <c r="B38" s="5"/>
      <c r="C38" s="5"/>
    </row>
    <row r="39" spans="2:4" ht="13.5" x14ac:dyDescent="0.35">
      <c r="B39" s="5"/>
      <c r="C39" s="5"/>
      <c r="D39" s="77"/>
    </row>
    <row r="40" spans="2:4" x14ac:dyDescent="0.35">
      <c r="B40" s="5"/>
      <c r="C40" s="5"/>
    </row>
    <row r="41" spans="2:4" x14ac:dyDescent="0.35">
      <c r="B41" s="5"/>
      <c r="C41" s="5"/>
    </row>
    <row r="42" spans="2:4" x14ac:dyDescent="0.35">
      <c r="B42" s="5"/>
      <c r="C42" s="5"/>
    </row>
    <row r="43" spans="2:4" x14ac:dyDescent="0.35">
      <c r="B43" s="5"/>
      <c r="C43" s="5"/>
    </row>
    <row r="44" spans="2:4" x14ac:dyDescent="0.35">
      <c r="B44" s="5"/>
      <c r="C44" s="5"/>
    </row>
    <row r="45" spans="2:4" s="78" customFormat="1" x14ac:dyDescent="0.35">
      <c r="B45" s="5"/>
      <c r="C45" s="5"/>
    </row>
    <row r="46" spans="2:4" s="78" customFormat="1" x14ac:dyDescent="0.35">
      <c r="B46" s="5"/>
      <c r="C46" s="5"/>
    </row>
    <row r="47" spans="2:4" s="78" customFormat="1" x14ac:dyDescent="0.35">
      <c r="B47" s="5"/>
      <c r="C47" s="5"/>
    </row>
    <row r="48" spans="2:4" s="78" customFormat="1" x14ac:dyDescent="0.35">
      <c r="B48" s="5"/>
      <c r="C48" s="5"/>
    </row>
    <row r="49" spans="2:3" s="78" customFormat="1" x14ac:dyDescent="0.35">
      <c r="B49" s="5"/>
      <c r="C49" s="5"/>
    </row>
    <row r="50" spans="2:3" s="78" customFormat="1" x14ac:dyDescent="0.35">
      <c r="B50" s="5"/>
      <c r="C50" s="5"/>
    </row>
    <row r="51" spans="2:3" s="78" customFormat="1" x14ac:dyDescent="0.35">
      <c r="B51" s="5"/>
      <c r="C51" s="5"/>
    </row>
    <row r="52" spans="2:3" s="78" customFormat="1" x14ac:dyDescent="0.35">
      <c r="B52" s="5"/>
      <c r="C52" s="5"/>
    </row>
    <row r="53" spans="2:3" s="78" customFormat="1" x14ac:dyDescent="0.35">
      <c r="B53" s="5"/>
      <c r="C53" s="5"/>
    </row>
    <row r="54" spans="2:3" s="78" customFormat="1" x14ac:dyDescent="0.35">
      <c r="B54" s="5"/>
      <c r="C54" s="5"/>
    </row>
    <row r="55" spans="2:3" s="78" customFormat="1" x14ac:dyDescent="0.35">
      <c r="B55" s="5"/>
      <c r="C55" s="5"/>
    </row>
    <row r="56" spans="2:3" s="78" customFormat="1" x14ac:dyDescent="0.35">
      <c r="B56" s="5"/>
      <c r="C56" s="5"/>
    </row>
  </sheetData>
  <mergeCells count="4">
    <mergeCell ref="A1:F1"/>
    <mergeCell ref="A2:A3"/>
    <mergeCell ref="B2:F2"/>
    <mergeCell ref="A27:F27"/>
  </mergeCells>
  <pageMargins left="0.70866141732283472" right="0.70866141732283472" top="0.94488188976377963" bottom="0.74803149606299213" header="0.31496062992125984" footer="0.31496062992125984"/>
  <pageSetup paperSize="9" scale="77" orientation="portrait"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tabColor theme="2"/>
    <pageSetUpPr fitToPage="1"/>
  </sheetPr>
  <dimension ref="A1"/>
  <sheetViews>
    <sheetView showGridLines="0" tabSelected="1" topLeftCell="A36" workbookViewId="0">
      <selection activeCell="B1" sqref="B1"/>
    </sheetView>
  </sheetViews>
  <sheetFormatPr defaultColWidth="8.81640625" defaultRowHeight="15" x14ac:dyDescent="0.3"/>
  <cols>
    <col min="1" max="16384" width="8.81640625" style="186"/>
  </cols>
  <sheetData>
    <row r="1" spans="1:1" x14ac:dyDescent="0.3">
      <c r="A1" s="185" t="s">
        <v>88</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tabColor theme="2" tint="-9.9978637043366805E-2"/>
    <pageSetUpPr fitToPage="1"/>
  </sheetPr>
  <dimension ref="B1:U37"/>
  <sheetViews>
    <sheetView showGridLines="0" tabSelected="1" workbookViewId="0">
      <selection activeCell="B1" sqref="B1"/>
    </sheetView>
  </sheetViews>
  <sheetFormatPr defaultRowHeight="14.5" x14ac:dyDescent="0.35"/>
  <cols>
    <col min="1" max="1" width="4.81640625" style="48" customWidth="1"/>
    <col min="2" max="2" width="13.08984375" style="48" customWidth="1"/>
    <col min="3" max="11" width="8.7265625" style="48"/>
    <col min="12" max="12" width="5" style="48" customWidth="1"/>
    <col min="13" max="16384" width="8.7265625" style="48"/>
  </cols>
  <sheetData>
    <row r="1" spans="2:21" x14ac:dyDescent="0.35">
      <c r="B1" s="48" t="s">
        <v>98</v>
      </c>
    </row>
    <row r="4" spans="2:21" ht="25" x14ac:dyDescent="0.35">
      <c r="B4" s="236" t="s">
        <v>74</v>
      </c>
      <c r="C4" s="236"/>
      <c r="D4" s="236"/>
      <c r="E4" s="236"/>
      <c r="F4" s="236"/>
      <c r="G4" s="236"/>
      <c r="H4" s="236"/>
      <c r="I4" s="236"/>
      <c r="J4" s="236"/>
      <c r="K4" s="236"/>
    </row>
    <row r="7" spans="2:21" ht="15" x14ac:dyDescent="0.35">
      <c r="B7" s="237" t="s">
        <v>89</v>
      </c>
      <c r="C7" s="237"/>
      <c r="D7" s="237"/>
      <c r="E7" s="237"/>
      <c r="F7" s="237"/>
      <c r="G7" s="237"/>
      <c r="H7" s="237"/>
      <c r="I7" s="237"/>
      <c r="J7" s="237"/>
      <c r="K7" s="237"/>
    </row>
    <row r="9" spans="2:21" ht="15.5" x14ac:dyDescent="0.35">
      <c r="B9" s="142" t="s">
        <v>105</v>
      </c>
      <c r="C9" s="50"/>
      <c r="G9" s="160"/>
      <c r="M9" s="158"/>
      <c r="N9" s="158"/>
      <c r="O9" s="158"/>
      <c r="P9" s="158"/>
      <c r="Q9" s="158"/>
      <c r="R9" s="158"/>
      <c r="S9" s="158"/>
      <c r="T9" s="158"/>
      <c r="U9" s="159"/>
    </row>
    <row r="10" spans="2:21" ht="15.5" x14ac:dyDescent="0.35">
      <c r="B10" s="162" t="s">
        <v>156</v>
      </c>
      <c r="C10" s="50"/>
      <c r="G10" s="160"/>
      <c r="I10" s="162"/>
      <c r="M10" s="158"/>
      <c r="N10" s="158"/>
      <c r="O10" s="158"/>
      <c r="P10" s="158"/>
      <c r="Q10" s="158"/>
      <c r="R10" s="158"/>
      <c r="S10" s="158"/>
      <c r="T10" s="158"/>
      <c r="U10" s="158"/>
    </row>
    <row r="11" spans="2:21" ht="27" customHeight="1" x14ac:dyDescent="0.35">
      <c r="B11" s="235" t="str">
        <f>+'Tavola 1'!A1</f>
        <v xml:space="preserve">Tavola 1.1 – Domande di AUU del 2022 per mese e canale di presentazione </v>
      </c>
      <c r="C11" s="235"/>
      <c r="D11" s="235"/>
      <c r="E11" s="235"/>
      <c r="F11" s="235"/>
      <c r="G11" s="235"/>
      <c r="H11" s="235"/>
      <c r="I11" s="235"/>
      <c r="J11" s="235"/>
      <c r="K11" s="235"/>
    </row>
    <row r="12" spans="2:21" ht="35" customHeight="1" x14ac:dyDescent="0.35">
      <c r="B12" s="235" t="str">
        <f>+'Tavola 2'!A1</f>
        <v xml:space="preserve">Tavola 1.2 – Distribuzione regionale delle domande di AUU presentate dal 1^ gennaio al 31 ottobre 2022 
e relativo numero di figli per i quali è stato chiesto il beneficio </v>
      </c>
      <c r="C12" s="235"/>
      <c r="D12" s="235"/>
      <c r="E12" s="235"/>
      <c r="F12" s="235"/>
      <c r="G12" s="235"/>
      <c r="H12" s="235"/>
      <c r="I12" s="235"/>
      <c r="J12" s="235"/>
      <c r="K12" s="235"/>
    </row>
    <row r="13" spans="2:21" ht="27" customHeight="1" x14ac:dyDescent="0.35">
      <c r="B13" s="235" t="str">
        <f>+'Tavola 3'!A1</f>
        <v>Tavola 1.3 - Richiedenti pagati, figli e relativi importi di AUU erogati per mese di competenza</v>
      </c>
      <c r="C13" s="235"/>
      <c r="D13" s="235"/>
      <c r="E13" s="235"/>
      <c r="F13" s="235"/>
      <c r="G13" s="235"/>
      <c r="H13" s="235"/>
      <c r="I13" s="235"/>
      <c r="J13" s="235"/>
      <c r="K13" s="235"/>
    </row>
    <row r="14" spans="2:21" ht="27" customHeight="1" x14ac:dyDescent="0.35">
      <c r="B14" s="48" t="str">
        <f>+'Tavola 4'!A1</f>
        <v xml:space="preserve">Tavola 1.4 – Richiedenti pagati e importi medi mensili di competenza dell'AUU per numero di figli </v>
      </c>
    </row>
    <row r="15" spans="2:21" ht="27" customHeight="1" x14ac:dyDescent="0.35">
      <c r="B15" s="48" t="str">
        <f>+'Tavola 5'!A1</f>
        <v>Tavola 1.5 – Richiedenti pagati e relativi importi medi mensili di competenza dell'AUU in caso di assenza/presenza di figli disabili nel nucleo</v>
      </c>
    </row>
    <row r="16" spans="2:21" ht="34.5" customHeight="1" x14ac:dyDescent="0.35">
      <c r="B16" s="235" t="str">
        <f>+'Tavola 6'!A1</f>
        <v xml:space="preserve">Tavola 1.6 – Numero di figli pagati e relativi importi medi mensili di competenza dell'AUU per regione di residenza </v>
      </c>
      <c r="C16" s="235"/>
      <c r="D16" s="235"/>
      <c r="E16" s="235"/>
      <c r="F16" s="235"/>
      <c r="G16" s="235"/>
      <c r="H16" s="235"/>
      <c r="I16" s="235"/>
      <c r="J16" s="235"/>
      <c r="K16" s="235"/>
    </row>
    <row r="17" spans="2:11" ht="27" customHeight="1" x14ac:dyDescent="0.35">
      <c r="B17" s="48" t="str">
        <f>+'Tavola 7'!A1</f>
        <v xml:space="preserve">Tavola 1.7 – Numero di figli pagati e relativi importi medi mensili di AUU per classe di ISEE </v>
      </c>
    </row>
    <row r="18" spans="2:11" ht="27" customHeight="1" x14ac:dyDescent="0.35">
      <c r="B18" s="48" t="str">
        <f>+'Tavola 8'!A1</f>
        <v xml:space="preserve">Tavola 1.8 – Numero di figli disabili pagati e relativi importi medi mensili di AUU per classe di ISEE </v>
      </c>
    </row>
    <row r="19" spans="2:11" ht="28.5" customHeight="1" x14ac:dyDescent="0.35">
      <c r="B19" s="48" t="str">
        <f>+'Tavola 9'!A1</f>
        <v>Tavola 1.9 – Numero di figli pagati e importi medi mensili di competenza dell'AUU per classe di età e classe di ISEE dei figli</v>
      </c>
    </row>
    <row r="20" spans="2:11" s="206" customFormat="1" ht="42.5" customHeight="1" x14ac:dyDescent="0.35">
      <c r="B20" s="239" t="str">
        <f>+Tavola10!A1</f>
        <v xml:space="preserve">Tavola 1.10 – Richiedenti pagati, numero medio di figli pagati e importi medi mensili di AUU erogati per classe di ISEE del richiedente </v>
      </c>
      <c r="C20" s="239"/>
      <c r="D20" s="239"/>
      <c r="E20" s="239"/>
      <c r="F20" s="239"/>
      <c r="G20" s="239"/>
      <c r="H20" s="239"/>
      <c r="I20" s="239"/>
      <c r="J20" s="239"/>
      <c r="K20" s="239"/>
    </row>
    <row r="21" spans="2:11" ht="27" customHeight="1" x14ac:dyDescent="0.35">
      <c r="B21" s="235" t="str">
        <f>+'Tavola 11'!A1</f>
        <v xml:space="preserve">Tavola 1.11 – Richiedenti  e figli percettori di almeno una mensilità di AUU nell'anno di riferimento per regione </v>
      </c>
      <c r="C21" s="235"/>
      <c r="D21" s="235"/>
      <c r="E21" s="235"/>
      <c r="F21" s="235"/>
      <c r="G21" s="235"/>
      <c r="H21" s="235"/>
      <c r="I21" s="235"/>
      <c r="J21" s="235"/>
      <c r="K21" s="235"/>
    </row>
    <row r="22" spans="2:11" ht="15.5" customHeight="1" x14ac:dyDescent="0.35"/>
    <row r="23" spans="2:11" ht="25.5" customHeight="1" x14ac:dyDescent="0.35">
      <c r="B23" s="142" t="s">
        <v>138</v>
      </c>
    </row>
    <row r="24" spans="2:11" ht="15.5" customHeight="1" x14ac:dyDescent="0.35">
      <c r="B24" s="218" t="s">
        <v>162</v>
      </c>
      <c r="C24" s="219"/>
      <c r="D24" s="219"/>
      <c r="E24" s="219"/>
      <c r="I24" s="161"/>
    </row>
    <row r="25" spans="2:11" ht="36" customHeight="1" x14ac:dyDescent="0.35">
      <c r="B25" s="235" t="str">
        <f>+'Tavola 2.1'!A1</f>
        <v>Tavola 2.1 - AUU ai percettori di Reddito di Cittadinanza: nuclei e figli che hanno ricevuto l'integrazione per mese</v>
      </c>
      <c r="C25" s="235"/>
      <c r="D25" s="235"/>
      <c r="E25" s="235"/>
      <c r="F25" s="235"/>
      <c r="G25" s="235"/>
      <c r="H25" s="235"/>
      <c r="I25" s="235"/>
      <c r="J25" s="235"/>
      <c r="K25" s="235"/>
    </row>
    <row r="26" spans="2:11" ht="42" customHeight="1" x14ac:dyDescent="0.35">
      <c r="B26" s="235" t="str">
        <f>+'Tavola 2.2'!A1</f>
        <v xml:space="preserve">Tavola 2.2  - AUU ai percettori di Reddito di Cittadinanza: figli che hanno ricevuto l'integrazione nel mese per regione </v>
      </c>
      <c r="C26" s="235"/>
      <c r="D26" s="235"/>
      <c r="E26" s="235"/>
      <c r="F26" s="235"/>
      <c r="G26" s="235"/>
      <c r="H26" s="235"/>
      <c r="I26" s="235"/>
      <c r="J26" s="235"/>
      <c r="K26" s="235"/>
    </row>
    <row r="27" spans="2:11" ht="37" customHeight="1" x14ac:dyDescent="0.35">
      <c r="B27" s="235" t="str">
        <f>+'Tavola 2.3'!A1</f>
        <v xml:space="preserve">Tavola 2.3 – AUU ai percettori di Reddito di Cittadinanza: nuclei e figli con almeno una mensilità di RdC integrata nell'anno per regione </v>
      </c>
      <c r="C27" s="235"/>
      <c r="D27" s="235"/>
      <c r="E27" s="235"/>
      <c r="F27" s="235"/>
      <c r="G27" s="235"/>
      <c r="H27" s="235"/>
      <c r="I27" s="235"/>
      <c r="J27" s="235"/>
      <c r="K27" s="235"/>
    </row>
    <row r="28" spans="2:11" ht="26.5" customHeight="1" x14ac:dyDescent="0.35"/>
    <row r="29" spans="2:11" x14ac:dyDescent="0.35">
      <c r="B29" s="121" t="str">
        <f>+'Nota metodologica'!$A$1</f>
        <v>Nota metodologica</v>
      </c>
    </row>
    <row r="33" spans="2:11" x14ac:dyDescent="0.35">
      <c r="B33" s="122"/>
    </row>
    <row r="37" spans="2:11" ht="15.5" x14ac:dyDescent="0.35">
      <c r="B37" s="238"/>
      <c r="C37" s="238"/>
      <c r="D37" s="238"/>
      <c r="E37" s="238"/>
      <c r="F37" s="238"/>
      <c r="G37" s="238"/>
      <c r="H37" s="238"/>
      <c r="I37" s="238"/>
      <c r="J37" s="238"/>
      <c r="K37" s="238"/>
    </row>
  </sheetData>
  <mergeCells count="12">
    <mergeCell ref="B27:K27"/>
    <mergeCell ref="B4:K4"/>
    <mergeCell ref="B7:K7"/>
    <mergeCell ref="B16:K16"/>
    <mergeCell ref="B37:K37"/>
    <mergeCell ref="B12:K12"/>
    <mergeCell ref="B13:K13"/>
    <mergeCell ref="B11:K11"/>
    <mergeCell ref="B20:K20"/>
    <mergeCell ref="B21:K21"/>
    <mergeCell ref="B25:K25"/>
    <mergeCell ref="B26:K26"/>
  </mergeCells>
  <pageMargins left="0.70866141732283472" right="0.70866141732283472" top="0.94488188976377963" bottom="0.74803149606299213" header="0.31496062992125984" footer="0.31496062992125984"/>
  <pageSetup paperSize="9" scale="94" orientation="portrait" r:id="rId1"/>
  <headerFooter>
    <oddHeader>&amp;COSSERVATORIO ASSEGNO UNICO UNIVERSALE</oddHeader>
    <oddFooter>&amp;CINPS - COORDINAMENTO GENERALE STATISTICO ATTUARIALE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tabColor theme="2"/>
    <pageSetUpPr fitToPage="1"/>
  </sheetPr>
  <dimension ref="B12:I25"/>
  <sheetViews>
    <sheetView tabSelected="1" topLeftCell="A5" workbookViewId="0">
      <selection activeCell="B1" sqref="B1"/>
    </sheetView>
  </sheetViews>
  <sheetFormatPr defaultRowHeight="14.5" x14ac:dyDescent="0.35"/>
  <sheetData>
    <row r="12" spans="2:9" ht="18.5" x14ac:dyDescent="0.35">
      <c r="B12" s="143" t="str">
        <f>+INDICE!B9</f>
        <v xml:space="preserve">Sezione I - Assegno Unico Universale </v>
      </c>
    </row>
    <row r="13" spans="2:9" x14ac:dyDescent="0.35">
      <c r="B13" s="163"/>
    </row>
    <row r="15" spans="2:9" ht="14.5" customHeight="1" x14ac:dyDescent="0.35">
      <c r="B15" s="240" t="s">
        <v>118</v>
      </c>
      <c r="C15" s="240"/>
      <c r="D15" s="240"/>
      <c r="E15" s="240"/>
      <c r="F15" s="240"/>
      <c r="G15" s="240"/>
      <c r="H15" s="240"/>
      <c r="I15" s="240"/>
    </row>
    <row r="16" spans="2:9" x14ac:dyDescent="0.35">
      <c r="B16" s="240"/>
      <c r="C16" s="240"/>
      <c r="D16" s="240"/>
      <c r="E16" s="240"/>
      <c r="F16" s="240"/>
      <c r="G16" s="240"/>
      <c r="H16" s="240"/>
      <c r="I16" s="240"/>
    </row>
    <row r="17" spans="2:9" x14ac:dyDescent="0.35">
      <c r="B17" s="240"/>
      <c r="C17" s="240"/>
      <c r="D17" s="240"/>
      <c r="E17" s="240"/>
      <c r="F17" s="240"/>
      <c r="G17" s="240"/>
      <c r="H17" s="240"/>
      <c r="I17" s="240"/>
    </row>
    <row r="18" spans="2:9" x14ac:dyDescent="0.35">
      <c r="B18" s="240"/>
      <c r="C18" s="240"/>
      <c r="D18" s="240"/>
      <c r="E18" s="240"/>
      <c r="F18" s="240"/>
      <c r="G18" s="240"/>
      <c r="H18" s="240"/>
      <c r="I18" s="240"/>
    </row>
    <row r="19" spans="2:9" x14ac:dyDescent="0.35">
      <c r="B19" s="240"/>
      <c r="C19" s="240"/>
      <c r="D19" s="240"/>
      <c r="E19" s="240"/>
      <c r="F19" s="240"/>
      <c r="G19" s="240"/>
      <c r="H19" s="240"/>
      <c r="I19" s="240"/>
    </row>
    <row r="20" spans="2:9" x14ac:dyDescent="0.35">
      <c r="B20" s="240"/>
      <c r="C20" s="240"/>
      <c r="D20" s="240"/>
      <c r="E20" s="240"/>
      <c r="F20" s="240"/>
      <c r="G20" s="240"/>
      <c r="H20" s="240"/>
      <c r="I20" s="240"/>
    </row>
    <row r="21" spans="2:9" x14ac:dyDescent="0.35">
      <c r="B21" s="240"/>
      <c r="C21" s="240"/>
      <c r="D21" s="240"/>
      <c r="E21" s="240"/>
      <c r="F21" s="240"/>
      <c r="G21" s="240"/>
      <c r="H21" s="240"/>
      <c r="I21" s="240"/>
    </row>
    <row r="22" spans="2:9" x14ac:dyDescent="0.35">
      <c r="B22" s="240"/>
      <c r="C22" s="240"/>
      <c r="D22" s="240"/>
      <c r="E22" s="240"/>
      <c r="F22" s="240"/>
      <c r="G22" s="240"/>
      <c r="H22" s="240"/>
      <c r="I22" s="240"/>
    </row>
    <row r="23" spans="2:9" x14ac:dyDescent="0.35">
      <c r="B23" s="240"/>
      <c r="C23" s="240"/>
      <c r="D23" s="240"/>
      <c r="E23" s="240"/>
      <c r="F23" s="240"/>
      <c r="G23" s="240"/>
      <c r="H23" s="240"/>
      <c r="I23" s="240"/>
    </row>
    <row r="24" spans="2:9" x14ac:dyDescent="0.35">
      <c r="B24" s="240"/>
      <c r="C24" s="240"/>
      <c r="D24" s="240"/>
      <c r="E24" s="240"/>
      <c r="F24" s="240"/>
      <c r="G24" s="240"/>
      <c r="H24" s="240"/>
      <c r="I24" s="240"/>
    </row>
    <row r="25" spans="2:9" x14ac:dyDescent="0.35">
      <c r="B25" s="240"/>
      <c r="C25" s="240"/>
      <c r="D25" s="240"/>
      <c r="E25" s="240"/>
      <c r="F25" s="240"/>
      <c r="G25" s="240"/>
      <c r="H25" s="240"/>
      <c r="I25" s="240"/>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tabColor rgb="FFFFC000"/>
    <pageSetUpPr fitToPage="1"/>
  </sheetPr>
  <dimension ref="A1:F15"/>
  <sheetViews>
    <sheetView showGridLines="0" tabSelected="1" zoomScale="60" zoomScaleNormal="60" workbookViewId="0">
      <selection activeCell="B1" sqref="B1"/>
    </sheetView>
  </sheetViews>
  <sheetFormatPr defaultRowHeight="14.5" x14ac:dyDescent="0.35"/>
  <cols>
    <col min="1" max="1" width="21.54296875" customWidth="1"/>
    <col min="2" max="3" width="19.36328125" customWidth="1"/>
    <col min="4" max="4" width="23.90625" customWidth="1"/>
    <col min="5" max="6" width="19.36328125" customWidth="1"/>
  </cols>
  <sheetData>
    <row r="1" spans="1:6" ht="85.5" customHeight="1" thickBot="1" x14ac:dyDescent="0.4">
      <c r="A1" s="42" t="s">
        <v>107</v>
      </c>
      <c r="B1" s="10"/>
      <c r="C1" s="19"/>
      <c r="D1" s="19"/>
      <c r="E1" s="19"/>
      <c r="F1" s="10"/>
    </row>
    <row r="2" spans="1:6" ht="45" customHeight="1" thickTop="1" x14ac:dyDescent="0.35">
      <c r="A2" s="116"/>
      <c r="B2" s="241" t="s">
        <v>40</v>
      </c>
      <c r="C2" s="241"/>
      <c r="D2" s="241"/>
      <c r="E2" s="241"/>
      <c r="F2" s="241"/>
    </row>
    <row r="3" spans="1:6" ht="52" customHeight="1" thickBot="1" x14ac:dyDescent="0.4">
      <c r="A3" s="120" t="s">
        <v>39</v>
      </c>
      <c r="B3" s="31" t="s">
        <v>65</v>
      </c>
      <c r="C3" s="31" t="s">
        <v>66</v>
      </c>
      <c r="D3" s="31" t="s">
        <v>67</v>
      </c>
      <c r="E3" s="31" t="s">
        <v>68</v>
      </c>
      <c r="F3" s="32" t="s">
        <v>38</v>
      </c>
    </row>
    <row r="4" spans="1:6" ht="24" customHeight="1" thickTop="1" x14ac:dyDescent="0.35">
      <c r="A4" s="117" t="s">
        <v>22</v>
      </c>
      <c r="B4" s="13">
        <v>861037</v>
      </c>
      <c r="C4" s="13">
        <v>294550</v>
      </c>
      <c r="D4" s="13">
        <v>40606</v>
      </c>
      <c r="E4" s="13">
        <v>979</v>
      </c>
      <c r="F4" s="20">
        <f>SUM(B4:E4)</f>
        <v>1197172</v>
      </c>
    </row>
    <row r="5" spans="1:6" ht="24" customHeight="1" x14ac:dyDescent="0.35">
      <c r="A5" s="117" t="s">
        <v>23</v>
      </c>
      <c r="B5" s="13">
        <v>787866</v>
      </c>
      <c r="C5" s="13">
        <v>864193</v>
      </c>
      <c r="D5" s="13">
        <v>202807</v>
      </c>
      <c r="E5" s="13">
        <v>1322</v>
      </c>
      <c r="F5" s="20">
        <f t="shared" ref="F5:F13" si="0">SUM(B5:E5)</f>
        <v>1856188</v>
      </c>
    </row>
    <row r="6" spans="1:6" ht="24" customHeight="1" x14ac:dyDescent="0.35">
      <c r="A6" s="117" t="s">
        <v>24</v>
      </c>
      <c r="B6" s="13">
        <v>460068</v>
      </c>
      <c r="C6" s="13">
        <v>563069</v>
      </c>
      <c r="D6" s="13">
        <v>183209</v>
      </c>
      <c r="E6" s="13">
        <v>686</v>
      </c>
      <c r="F6" s="20">
        <f t="shared" si="0"/>
        <v>1207032</v>
      </c>
    </row>
    <row r="7" spans="1:6" ht="24" customHeight="1" x14ac:dyDescent="0.35">
      <c r="A7" s="117" t="s">
        <v>25</v>
      </c>
      <c r="B7" s="13">
        <v>193241</v>
      </c>
      <c r="C7" s="13">
        <v>240715</v>
      </c>
      <c r="D7" s="13">
        <v>65489</v>
      </c>
      <c r="E7" s="13">
        <v>418</v>
      </c>
      <c r="F7" s="20">
        <f t="shared" si="0"/>
        <v>499863</v>
      </c>
    </row>
    <row r="8" spans="1:6" ht="24" customHeight="1" x14ac:dyDescent="0.35">
      <c r="A8" s="117" t="s">
        <v>26</v>
      </c>
      <c r="B8" s="13">
        <v>174920</v>
      </c>
      <c r="C8" s="13">
        <v>212287</v>
      </c>
      <c r="D8" s="13">
        <v>48613</v>
      </c>
      <c r="E8" s="13">
        <v>556</v>
      </c>
      <c r="F8" s="20">
        <f t="shared" si="0"/>
        <v>436376</v>
      </c>
    </row>
    <row r="9" spans="1:6" ht="24" customHeight="1" x14ac:dyDescent="0.35">
      <c r="A9" s="117" t="s">
        <v>78</v>
      </c>
      <c r="B9" s="13">
        <v>230747</v>
      </c>
      <c r="C9" s="13">
        <v>246255</v>
      </c>
      <c r="D9" s="13">
        <v>54124</v>
      </c>
      <c r="E9" s="13">
        <v>786</v>
      </c>
      <c r="F9" s="20">
        <f t="shared" si="0"/>
        <v>531912</v>
      </c>
    </row>
    <row r="10" spans="1:6" ht="24" customHeight="1" x14ac:dyDescent="0.35">
      <c r="A10" s="117" t="s">
        <v>99</v>
      </c>
      <c r="B10" s="13">
        <v>41271</v>
      </c>
      <c r="C10" s="13">
        <v>44904</v>
      </c>
      <c r="D10" s="13">
        <v>6673</v>
      </c>
      <c r="E10" s="13">
        <v>197</v>
      </c>
      <c r="F10" s="20">
        <f t="shared" si="0"/>
        <v>93045</v>
      </c>
    </row>
    <row r="11" spans="1:6" ht="24" customHeight="1" x14ac:dyDescent="0.35">
      <c r="A11" s="117" t="s">
        <v>102</v>
      </c>
      <c r="B11" s="13">
        <v>30012</v>
      </c>
      <c r="C11" s="13">
        <v>29232</v>
      </c>
      <c r="D11" s="13">
        <v>4143</v>
      </c>
      <c r="E11" s="13">
        <v>234</v>
      </c>
      <c r="F11" s="20">
        <f t="shared" si="0"/>
        <v>63621</v>
      </c>
    </row>
    <row r="12" spans="1:6" ht="24" customHeight="1" x14ac:dyDescent="0.35">
      <c r="A12" s="117" t="s">
        <v>149</v>
      </c>
      <c r="B12" s="13">
        <v>38835</v>
      </c>
      <c r="C12" s="13">
        <v>51363</v>
      </c>
      <c r="D12" s="13">
        <v>6502</v>
      </c>
      <c r="E12" s="13">
        <v>171</v>
      </c>
      <c r="F12" s="20">
        <f t="shared" ref="F12" si="1">SUM(B12:E12)</f>
        <v>96871</v>
      </c>
    </row>
    <row r="13" spans="1:6" ht="24" customHeight="1" x14ac:dyDescent="0.35">
      <c r="A13" s="118" t="s">
        <v>157</v>
      </c>
      <c r="B13" s="13">
        <v>32724</v>
      </c>
      <c r="C13" s="13">
        <v>41624</v>
      </c>
      <c r="D13" s="13">
        <v>5118</v>
      </c>
      <c r="E13" s="13">
        <v>145</v>
      </c>
      <c r="F13" s="20">
        <f t="shared" si="0"/>
        <v>79611</v>
      </c>
    </row>
    <row r="14" spans="1:6" ht="30" customHeight="1" x14ac:dyDescent="0.35">
      <c r="A14" s="119" t="s">
        <v>38</v>
      </c>
      <c r="B14" s="25">
        <f t="shared" ref="B14:D14" si="2">SUM(B4:B13)</f>
        <v>2850721</v>
      </c>
      <c r="C14" s="25">
        <f t="shared" si="2"/>
        <v>2588192</v>
      </c>
      <c r="D14" s="25">
        <f t="shared" si="2"/>
        <v>617284</v>
      </c>
      <c r="E14" s="25">
        <f>SUM(E4:E13)</f>
        <v>5494</v>
      </c>
      <c r="F14" s="25">
        <f>SUM(F4:F13)</f>
        <v>6061691</v>
      </c>
    </row>
    <row r="15" spans="1:6" ht="33.5" customHeight="1" x14ac:dyDescent="0.35">
      <c r="A15" s="64" t="str">
        <f>+INDICE!B10</f>
        <v xml:space="preserve"> Lettura dati 28 novembre 2022</v>
      </c>
      <c r="B15" s="55"/>
      <c r="C15" s="55"/>
      <c r="D15" s="55"/>
      <c r="E15" s="55"/>
      <c r="F15" s="10"/>
    </row>
  </sheetData>
  <mergeCells count="1">
    <mergeCell ref="B2:F2"/>
  </mergeCells>
  <phoneticPr fontId="10" type="noConversion"/>
  <pageMargins left="0.70866141732283472" right="0.70866141732283472" top="0.94488188976377963" bottom="0.74803149606299213" header="0.31496062992125984" footer="0.31496062992125984"/>
  <pageSetup paperSize="9" scale="71"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tabColor rgb="FFFFC000"/>
    <pageSetUpPr fitToPage="1"/>
  </sheetPr>
  <dimension ref="A1:H36"/>
  <sheetViews>
    <sheetView showGridLines="0" tabSelected="1" topLeftCell="A12" zoomScale="60" zoomScaleNormal="60" workbookViewId="0">
      <selection activeCell="B1" sqref="B1"/>
    </sheetView>
  </sheetViews>
  <sheetFormatPr defaultColWidth="32.54296875" defaultRowHeight="15" x14ac:dyDescent="0.3"/>
  <cols>
    <col min="1" max="1" width="31.81640625" style="10" customWidth="1"/>
    <col min="2" max="2" width="17.26953125" style="10" customWidth="1"/>
    <col min="3" max="3" width="29.54296875" style="10" customWidth="1"/>
    <col min="4" max="4" width="22.81640625" style="10" customWidth="1"/>
    <col min="5" max="5" width="26.1796875" style="10" customWidth="1"/>
    <col min="6" max="6" width="11.453125" style="10" customWidth="1"/>
    <col min="7" max="7" width="19.54296875" style="10" customWidth="1"/>
    <col min="8" max="16384" width="32.54296875" style="10"/>
  </cols>
  <sheetData>
    <row r="1" spans="1:8" ht="63.5" customHeight="1" thickBot="1" x14ac:dyDescent="0.35">
      <c r="A1" s="244" t="s">
        <v>163</v>
      </c>
      <c r="B1" s="244"/>
      <c r="C1" s="244"/>
      <c r="D1" s="244"/>
      <c r="E1" s="244"/>
      <c r="F1" s="59"/>
      <c r="G1" s="59"/>
      <c r="H1" s="59"/>
    </row>
    <row r="2" spans="1:8" ht="52.5" customHeight="1" thickTop="1" x14ac:dyDescent="0.3">
      <c r="A2" s="60"/>
      <c r="B2" s="245" t="s">
        <v>41</v>
      </c>
      <c r="C2" s="246"/>
      <c r="D2" s="247" t="s">
        <v>42</v>
      </c>
      <c r="E2" s="247"/>
    </row>
    <row r="3" spans="1:8" ht="9" customHeight="1" x14ac:dyDescent="0.3">
      <c r="A3" s="248" t="s">
        <v>90</v>
      </c>
      <c r="B3" s="250" t="s">
        <v>45</v>
      </c>
      <c r="C3" s="252" t="s">
        <v>44</v>
      </c>
      <c r="D3" s="250" t="s">
        <v>45</v>
      </c>
      <c r="E3" s="242" t="s">
        <v>44</v>
      </c>
      <c r="F3" s="242"/>
      <c r="G3" s="242"/>
    </row>
    <row r="4" spans="1:8" ht="35" customHeight="1" thickBot="1" x14ac:dyDescent="0.35">
      <c r="A4" s="249"/>
      <c r="B4" s="251"/>
      <c r="C4" s="253"/>
      <c r="D4" s="251"/>
      <c r="E4" s="254"/>
      <c r="F4" s="242"/>
      <c r="G4" s="242"/>
    </row>
    <row r="5" spans="1:8" ht="23" customHeight="1" thickTop="1" x14ac:dyDescent="0.3">
      <c r="A5" s="72" t="s">
        <v>4</v>
      </c>
      <c r="B5" s="13">
        <v>395102</v>
      </c>
      <c r="C5" s="22">
        <f>B5/B$27</f>
        <v>6.5180161773340142E-2</v>
      </c>
      <c r="D5" s="13">
        <v>617360</v>
      </c>
      <c r="E5" s="21">
        <f>+D5/D$27</f>
        <v>6.6536781844692833E-2</v>
      </c>
      <c r="F5" s="29"/>
      <c r="G5" s="29"/>
    </row>
    <row r="6" spans="1:8" ht="21.5" customHeight="1" x14ac:dyDescent="0.3">
      <c r="A6" s="72" t="s">
        <v>5</v>
      </c>
      <c r="B6" s="13">
        <v>11678</v>
      </c>
      <c r="C6" s="22">
        <f t="shared" ref="C6:C30" si="0">B6/B$27</f>
        <v>1.9265251231050874E-3</v>
      </c>
      <c r="D6" s="13">
        <v>18754</v>
      </c>
      <c r="E6" s="21">
        <f t="shared" ref="E6:E30" si="1">+D6/D$27</f>
        <v>2.0212368904939894E-3</v>
      </c>
      <c r="F6" s="29"/>
      <c r="G6" s="29"/>
    </row>
    <row r="7" spans="1:8" ht="18.75" customHeight="1" x14ac:dyDescent="0.3">
      <c r="A7" s="72" t="s">
        <v>6</v>
      </c>
      <c r="B7" s="13">
        <v>995207</v>
      </c>
      <c r="C7" s="22">
        <f t="shared" si="0"/>
        <v>0.1641797643594832</v>
      </c>
      <c r="D7" s="13">
        <v>1589292</v>
      </c>
      <c r="E7" s="21">
        <f t="shared" si="1"/>
        <v>0.1712880249635797</v>
      </c>
      <c r="F7" s="29"/>
      <c r="G7" s="29"/>
    </row>
    <row r="8" spans="1:8" ht="18.75" customHeight="1" x14ac:dyDescent="0.3">
      <c r="A8" s="72" t="s">
        <v>84</v>
      </c>
      <c r="B8" s="13">
        <v>55695</v>
      </c>
      <c r="C8" s="22">
        <f t="shared" si="0"/>
        <v>9.1880302047728929E-3</v>
      </c>
      <c r="D8" s="13">
        <v>94402</v>
      </c>
      <c r="E8" s="21">
        <f t="shared" si="1"/>
        <v>1.0174299079471771E-2</v>
      </c>
      <c r="F8" s="29"/>
      <c r="G8" s="29"/>
    </row>
    <row r="9" spans="1:8" ht="18.75" customHeight="1" x14ac:dyDescent="0.3">
      <c r="A9" s="72" t="s">
        <v>85</v>
      </c>
      <c r="B9" s="13">
        <v>55134</v>
      </c>
      <c r="C9" s="22">
        <f t="shared" si="0"/>
        <v>9.0954817723305267E-3</v>
      </c>
      <c r="D9" s="13">
        <v>97852</v>
      </c>
      <c r="E9" s="21">
        <f t="shared" si="1"/>
        <v>1.0546127343959575E-2</v>
      </c>
      <c r="F9" s="29"/>
      <c r="G9" s="29"/>
    </row>
    <row r="10" spans="1:8" ht="18.75" customHeight="1" x14ac:dyDescent="0.3">
      <c r="A10" s="72" t="s">
        <v>7</v>
      </c>
      <c r="B10" s="13">
        <v>474483</v>
      </c>
      <c r="C10" s="22">
        <f t="shared" si="0"/>
        <v>7.8275682478701078E-2</v>
      </c>
      <c r="D10" s="13">
        <v>756970</v>
      </c>
      <c r="E10" s="21">
        <f t="shared" si="1"/>
        <v>8.1583432280965942E-2</v>
      </c>
      <c r="F10" s="29"/>
      <c r="G10" s="29"/>
    </row>
    <row r="11" spans="1:8" ht="18.75" customHeight="1" x14ac:dyDescent="0.3">
      <c r="A11" s="72" t="s">
        <v>71</v>
      </c>
      <c r="B11" s="13">
        <v>111208</v>
      </c>
      <c r="C11" s="22">
        <f t="shared" si="0"/>
        <v>1.8346035784404056E-2</v>
      </c>
      <c r="D11" s="13">
        <v>173367</v>
      </c>
      <c r="E11" s="21">
        <f t="shared" si="1"/>
        <v>1.868485528390058E-2</v>
      </c>
      <c r="F11" s="29"/>
      <c r="G11" s="29"/>
    </row>
    <row r="12" spans="1:8" ht="18.75" customHeight="1" x14ac:dyDescent="0.3">
      <c r="A12" s="72" t="s">
        <v>8</v>
      </c>
      <c r="B12" s="13">
        <v>129340</v>
      </c>
      <c r="C12" s="22">
        <f t="shared" si="0"/>
        <v>2.1337280306765884E-2</v>
      </c>
      <c r="D12" s="13">
        <v>194993</v>
      </c>
      <c r="E12" s="21">
        <f t="shared" si="1"/>
        <v>2.1015625732542096E-2</v>
      </c>
      <c r="F12" s="29"/>
      <c r="G12" s="29"/>
    </row>
    <row r="13" spans="1:8" ht="18.75" customHeight="1" x14ac:dyDescent="0.3">
      <c r="A13" s="72" t="s">
        <v>9</v>
      </c>
      <c r="B13" s="13">
        <v>442120</v>
      </c>
      <c r="C13" s="22">
        <f t="shared" si="0"/>
        <v>7.2936743228910875E-2</v>
      </c>
      <c r="D13" s="13">
        <v>691768</v>
      </c>
      <c r="E13" s="21">
        <f t="shared" si="1"/>
        <v>7.4556201411072096E-2</v>
      </c>
      <c r="F13" s="29"/>
      <c r="G13" s="29"/>
    </row>
    <row r="14" spans="1:8" ht="18.75" customHeight="1" x14ac:dyDescent="0.3">
      <c r="A14" s="72" t="s">
        <v>10</v>
      </c>
      <c r="B14" s="13">
        <v>350151</v>
      </c>
      <c r="C14" s="22">
        <f t="shared" si="0"/>
        <v>5.7764574274736205E-2</v>
      </c>
      <c r="D14" s="13">
        <v>529442</v>
      </c>
      <c r="E14" s="21">
        <f t="shared" si="1"/>
        <v>5.7061304349841038E-2</v>
      </c>
      <c r="F14" s="29"/>
      <c r="G14" s="29"/>
    </row>
    <row r="15" spans="1:8" ht="18.75" customHeight="1" x14ac:dyDescent="0.3">
      <c r="A15" s="72" t="s">
        <v>11</v>
      </c>
      <c r="B15" s="13">
        <v>85049</v>
      </c>
      <c r="C15" s="22">
        <f t="shared" si="0"/>
        <v>1.4030573316917672E-2</v>
      </c>
      <c r="D15" s="13">
        <v>130163</v>
      </c>
      <c r="E15" s="21">
        <f t="shared" si="1"/>
        <v>1.4028487649427809E-2</v>
      </c>
      <c r="F15" s="29"/>
      <c r="G15" s="29"/>
    </row>
    <row r="16" spans="1:8" ht="18.75" customHeight="1" x14ac:dyDescent="0.3">
      <c r="A16" s="72" t="s">
        <v>12</v>
      </c>
      <c r="B16" s="13">
        <v>148542</v>
      </c>
      <c r="C16" s="22">
        <f t="shared" si="0"/>
        <v>2.4505043229686239E-2</v>
      </c>
      <c r="D16" s="13">
        <v>231188</v>
      </c>
      <c r="E16" s="21">
        <f t="shared" si="1"/>
        <v>2.4916589220407615E-2</v>
      </c>
      <c r="F16" s="29"/>
      <c r="G16" s="29"/>
    </row>
    <row r="17" spans="1:7" ht="18.75" customHeight="1" x14ac:dyDescent="0.3">
      <c r="A17" s="72" t="s">
        <v>13</v>
      </c>
      <c r="B17" s="13">
        <v>574611</v>
      </c>
      <c r="C17" s="22">
        <f t="shared" si="0"/>
        <v>9.4793845479751448E-2</v>
      </c>
      <c r="D17" s="13">
        <v>875786</v>
      </c>
      <c r="E17" s="21">
        <f t="shared" si="1"/>
        <v>9.4388982157308787E-2</v>
      </c>
      <c r="F17" s="29"/>
      <c r="G17" s="29"/>
    </row>
    <row r="18" spans="1:7" ht="18.75" customHeight="1" x14ac:dyDescent="0.3">
      <c r="A18" s="72" t="s">
        <v>14</v>
      </c>
      <c r="B18" s="13">
        <v>125337</v>
      </c>
      <c r="C18" s="22">
        <f t="shared" si="0"/>
        <v>2.0676903524115629E-2</v>
      </c>
      <c r="D18" s="13">
        <v>196520</v>
      </c>
      <c r="E18" s="21">
        <f t="shared" si="1"/>
        <v>2.1180200155693656E-2</v>
      </c>
      <c r="F18" s="29"/>
      <c r="G18" s="29"/>
    </row>
    <row r="19" spans="1:7" ht="18.75" customHeight="1" x14ac:dyDescent="0.3">
      <c r="A19" s="72" t="s">
        <v>15</v>
      </c>
      <c r="B19" s="13">
        <v>26808</v>
      </c>
      <c r="C19" s="22">
        <f t="shared" si="0"/>
        <v>4.4225283010961795E-3</v>
      </c>
      <c r="D19" s="13">
        <v>42112</v>
      </c>
      <c r="E19" s="21">
        <f t="shared" si="1"/>
        <v>4.5386759055392389E-3</v>
      </c>
      <c r="F19" s="29"/>
      <c r="G19" s="29"/>
    </row>
    <row r="20" spans="1:7" ht="18.75" customHeight="1" x14ac:dyDescent="0.3">
      <c r="A20" s="72" t="s">
        <v>16</v>
      </c>
      <c r="B20" s="13">
        <v>599588</v>
      </c>
      <c r="C20" s="22">
        <f t="shared" si="0"/>
        <v>9.8914312854284384E-2</v>
      </c>
      <c r="D20" s="13">
        <v>959527</v>
      </c>
      <c r="E20" s="21">
        <f t="shared" si="1"/>
        <v>0.10341427801135898</v>
      </c>
      <c r="F20" s="29"/>
      <c r="G20" s="29"/>
    </row>
    <row r="21" spans="1:7" ht="18.75" customHeight="1" x14ac:dyDescent="0.3">
      <c r="A21" s="72" t="s">
        <v>17</v>
      </c>
      <c r="B21" s="13">
        <v>411757</v>
      </c>
      <c r="C21" s="22">
        <f t="shared" si="0"/>
        <v>6.7927744914744084E-2</v>
      </c>
      <c r="D21" s="13">
        <v>641774</v>
      </c>
      <c r="E21" s="21">
        <f t="shared" si="1"/>
        <v>6.9168032641563917E-2</v>
      </c>
      <c r="F21" s="29"/>
      <c r="G21" s="29"/>
    </row>
    <row r="22" spans="1:7" ht="18.75" customHeight="1" x14ac:dyDescent="0.3">
      <c r="A22" s="72" t="s">
        <v>18</v>
      </c>
      <c r="B22" s="13">
        <v>53106</v>
      </c>
      <c r="C22" s="22">
        <f t="shared" si="0"/>
        <v>8.7609216636083884E-3</v>
      </c>
      <c r="D22" s="13">
        <v>84623</v>
      </c>
      <c r="E22" s="21">
        <f t="shared" si="1"/>
        <v>9.1203545581888066E-3</v>
      </c>
      <c r="F22" s="29"/>
      <c r="G22" s="29"/>
    </row>
    <row r="23" spans="1:7" ht="18.75" customHeight="1" x14ac:dyDescent="0.3">
      <c r="A23" s="72" t="s">
        <v>19</v>
      </c>
      <c r="B23" s="13">
        <v>188964</v>
      </c>
      <c r="C23" s="22">
        <f t="shared" si="0"/>
        <v>3.1173479479570963E-2</v>
      </c>
      <c r="D23" s="13">
        <v>304831</v>
      </c>
      <c r="E23" s="21">
        <f t="shared" si="1"/>
        <v>3.2853559910748287E-2</v>
      </c>
      <c r="F23" s="29"/>
      <c r="G23" s="29"/>
    </row>
    <row r="24" spans="1:7" ht="18.75" customHeight="1" x14ac:dyDescent="0.3">
      <c r="A24" s="72" t="s">
        <v>20</v>
      </c>
      <c r="B24" s="13">
        <v>504732</v>
      </c>
      <c r="C24" s="22">
        <f t="shared" si="0"/>
        <v>8.3265874159537331E-2</v>
      </c>
      <c r="D24" s="13">
        <v>799952</v>
      </c>
      <c r="E24" s="21">
        <f t="shared" si="1"/>
        <v>8.6215873574941232E-2</v>
      </c>
      <c r="F24" s="29"/>
      <c r="G24" s="29"/>
    </row>
    <row r="25" spans="1:7" ht="18.75" customHeight="1" x14ac:dyDescent="0.3">
      <c r="A25" s="72" t="s">
        <v>21</v>
      </c>
      <c r="B25" s="13">
        <v>146809</v>
      </c>
      <c r="C25" s="22">
        <f t="shared" si="0"/>
        <v>2.4219149408968552E-2</v>
      </c>
      <c r="D25" s="13">
        <v>215018</v>
      </c>
      <c r="E25" s="21">
        <f t="shared" si="1"/>
        <v>2.3173846311199564E-2</v>
      </c>
      <c r="F25" s="29"/>
      <c r="G25" s="29"/>
    </row>
    <row r="26" spans="1:7" ht="18.75" customHeight="1" x14ac:dyDescent="0.3">
      <c r="A26" s="23" t="s">
        <v>69</v>
      </c>
      <c r="B26" s="135">
        <v>176270</v>
      </c>
      <c r="C26" s="22">
        <f t="shared" si="0"/>
        <v>2.9079344361169185E-2</v>
      </c>
      <c r="D26" s="13">
        <v>32783</v>
      </c>
      <c r="E26" s="21">
        <f t="shared" si="1"/>
        <v>3.5332307231025093E-3</v>
      </c>
      <c r="F26" s="28"/>
    </row>
    <row r="27" spans="1:7" ht="31" customHeight="1" x14ac:dyDescent="0.3">
      <c r="A27" s="24" t="s">
        <v>38</v>
      </c>
      <c r="B27" s="25">
        <f>SUM(B5:B26)</f>
        <v>6061691</v>
      </c>
      <c r="C27" s="61">
        <f t="shared" si="0"/>
        <v>1</v>
      </c>
      <c r="D27" s="25">
        <f>SUM(D5:D26)</f>
        <v>9278477</v>
      </c>
      <c r="E27" s="208">
        <f t="shared" si="1"/>
        <v>1</v>
      </c>
      <c r="F27" s="33"/>
      <c r="G27" s="33"/>
    </row>
    <row r="28" spans="1:7" ht="24.5" customHeight="1" x14ac:dyDescent="0.3">
      <c r="A28" s="62" t="s">
        <v>0</v>
      </c>
      <c r="B28" s="136">
        <f>+B5+B6+B7+B8+B9+B10+B11+B12+B13</f>
        <v>2669967</v>
      </c>
      <c r="C28" s="207">
        <f t="shared" si="0"/>
        <v>0.4404657050318137</v>
      </c>
      <c r="D28" s="136">
        <f>+D5+D6+D7+D8+D9+D10+D11+D12+D13</f>
        <v>4234758</v>
      </c>
      <c r="E28" s="21">
        <f t="shared" si="1"/>
        <v>0.45640658483067859</v>
      </c>
    </row>
    <row r="29" spans="1:7" ht="18.75" customHeight="1" x14ac:dyDescent="0.3">
      <c r="A29" s="62" t="s">
        <v>1</v>
      </c>
      <c r="B29" s="136">
        <f>+B14+B15+B16+B17</f>
        <v>1158353</v>
      </c>
      <c r="C29" s="22">
        <f t="shared" si="0"/>
        <v>0.19109403630109156</v>
      </c>
      <c r="D29" s="136">
        <f>+D14+D15+D16+D17</f>
        <v>1766579</v>
      </c>
      <c r="E29" s="21">
        <f t="shared" si="1"/>
        <v>0.19039536337698526</v>
      </c>
    </row>
    <row r="30" spans="1:7" ht="18.75" customHeight="1" x14ac:dyDescent="0.3">
      <c r="A30" s="62" t="s">
        <v>2</v>
      </c>
      <c r="B30" s="136">
        <f>+B25+B24+B23+B22+B21+B20+B19+B18</f>
        <v>2057101</v>
      </c>
      <c r="C30" s="22">
        <f t="shared" si="0"/>
        <v>0.33936091430592552</v>
      </c>
      <c r="D30" s="136">
        <f>+D25+D24+D23+D22+D21+D20+D19+D18</f>
        <v>3244357</v>
      </c>
      <c r="E30" s="21">
        <f t="shared" si="1"/>
        <v>0.34966482106923369</v>
      </c>
    </row>
    <row r="31" spans="1:7" ht="18.75" customHeight="1" x14ac:dyDescent="0.3">
      <c r="A31" s="62"/>
      <c r="B31" s="12"/>
      <c r="C31" s="26"/>
      <c r="D31" s="12"/>
      <c r="E31" s="21"/>
    </row>
    <row r="32" spans="1:7" ht="68.5" customHeight="1" x14ac:dyDescent="0.3">
      <c r="A32" s="243" t="s">
        <v>58</v>
      </c>
      <c r="B32" s="243"/>
      <c r="C32" s="243"/>
      <c r="D32" s="243"/>
      <c r="E32" s="243"/>
    </row>
    <row r="33" spans="1:3" ht="18" customHeight="1" x14ac:dyDescent="0.3">
      <c r="A33" s="64" t="str">
        <f>+INDICE!B10</f>
        <v xml:space="preserve"> Lettura dati 28 novembre 2022</v>
      </c>
      <c r="B33" s="55"/>
      <c r="C33" s="55"/>
    </row>
    <row r="34" spans="1:3" ht="44.5" customHeight="1" x14ac:dyDescent="0.3"/>
    <row r="35" spans="1:3" ht="44.5" customHeight="1" x14ac:dyDescent="0.3"/>
    <row r="36" spans="1:3" ht="44.5" customHeight="1" x14ac:dyDescent="0.3"/>
  </sheetData>
  <mergeCells count="11">
    <mergeCell ref="F3:F4"/>
    <mergeCell ref="G3:G4"/>
    <mergeCell ref="A32:E32"/>
    <mergeCell ref="A1:E1"/>
    <mergeCell ref="B2:C2"/>
    <mergeCell ref="D2:E2"/>
    <mergeCell ref="A3:A4"/>
    <mergeCell ref="B3:B4"/>
    <mergeCell ref="C3:C4"/>
    <mergeCell ref="D3:D4"/>
    <mergeCell ref="E3:E4"/>
  </mergeCells>
  <pageMargins left="0.70866141732283472" right="0.70866141732283472" top="0.94488188976377963" bottom="0.74803149606299213" header="0.31496062992125984" footer="0.31496062992125984"/>
  <pageSetup paperSize="9" scale="68" orientation="portrait" r:id="rId1"/>
  <headerFooter>
    <oddHeader>&amp;COSSERVATORIO ASSEGNO UNICO UNIVERSALE</oddHeader>
    <oddFooter>&amp;CINPS - COORDINAMENTO GENERALE STATISTICO ATTUARIALE</oddFooter>
  </headerFooter>
  <ignoredErrors>
    <ignoredError sqref="C27:C3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tabColor rgb="FFFFC000"/>
    <pageSetUpPr fitToPage="1"/>
  </sheetPr>
  <dimension ref="A1:P31"/>
  <sheetViews>
    <sheetView showGridLines="0" tabSelected="1" zoomScale="80" zoomScaleNormal="80" zoomScaleSheetLayoutView="62" workbookViewId="0">
      <selection activeCell="B1" sqref="B1"/>
    </sheetView>
  </sheetViews>
  <sheetFormatPr defaultColWidth="13.26953125" defaultRowHeight="10" x14ac:dyDescent="0.35"/>
  <cols>
    <col min="1" max="1" width="44.54296875" style="1" customWidth="1"/>
    <col min="2" max="2" width="16" style="1" customWidth="1"/>
    <col min="3" max="3" width="17" style="1" customWidth="1"/>
    <col min="4" max="4" width="21.1796875" style="1" customWidth="1"/>
    <col min="5" max="5" width="22.90625" style="1" customWidth="1"/>
    <col min="6" max="6" width="18.54296875" style="1" customWidth="1"/>
    <col min="7" max="7" width="18.6328125" style="1" customWidth="1"/>
    <col min="8" max="8" width="15.7265625" style="1" customWidth="1"/>
    <col min="9" max="10" width="11.453125" style="1" customWidth="1"/>
    <col min="11" max="16384" width="13.26953125" style="1"/>
  </cols>
  <sheetData>
    <row r="1" spans="1:16" ht="57.5" customHeight="1" thickBot="1" x14ac:dyDescent="0.4">
      <c r="A1" s="124" t="s">
        <v>141</v>
      </c>
      <c r="B1" s="124"/>
      <c r="C1" s="124"/>
      <c r="D1" s="124"/>
      <c r="E1" s="124"/>
      <c r="F1" s="124"/>
    </row>
    <row r="2" spans="1:16" ht="64" customHeight="1" thickTop="1" thickBot="1" x14ac:dyDescent="0.4">
      <c r="A2" s="65" t="s">
        <v>43</v>
      </c>
      <c r="B2" s="66" t="s">
        <v>140</v>
      </c>
      <c r="C2" s="66" t="s">
        <v>110</v>
      </c>
      <c r="D2" s="66" t="s">
        <v>46</v>
      </c>
      <c r="E2" s="66" t="s">
        <v>113</v>
      </c>
      <c r="F2" s="66" t="s">
        <v>114</v>
      </c>
      <c r="G2" s="67"/>
    </row>
    <row r="3" spans="1:16" ht="32.5" customHeight="1" thickTop="1" x14ac:dyDescent="0.35">
      <c r="A3" s="103" t="s">
        <v>3</v>
      </c>
      <c r="B3" s="68">
        <v>5231077</v>
      </c>
      <c r="C3" s="68">
        <v>8389200</v>
      </c>
      <c r="D3" s="144">
        <v>1217.3000000000002</v>
      </c>
      <c r="E3" s="68">
        <v>233</v>
      </c>
      <c r="F3" s="68">
        <v>145</v>
      </c>
      <c r="G3" s="67"/>
      <c r="H3" s="27"/>
      <c r="I3" s="27"/>
      <c r="J3" s="9"/>
      <c r="N3" s="27"/>
      <c r="O3" s="27"/>
      <c r="P3" s="27"/>
    </row>
    <row r="4" spans="1:16" ht="30.5" customHeight="1" x14ac:dyDescent="0.35">
      <c r="A4" s="103" t="s">
        <v>27</v>
      </c>
      <c r="B4" s="68">
        <v>5221975</v>
      </c>
      <c r="C4" s="68">
        <v>8369634</v>
      </c>
      <c r="D4" s="144">
        <v>1213.8</v>
      </c>
      <c r="E4" s="68">
        <v>232</v>
      </c>
      <c r="F4" s="68">
        <v>145</v>
      </c>
      <c r="G4" s="67"/>
      <c r="H4" s="27"/>
      <c r="I4" s="27"/>
      <c r="J4" s="9"/>
      <c r="N4" s="27"/>
      <c r="O4" s="27"/>
      <c r="P4" s="27"/>
    </row>
    <row r="5" spans="1:16" ht="25.5" customHeight="1" x14ac:dyDescent="0.35">
      <c r="A5" s="103" t="s">
        <v>28</v>
      </c>
      <c r="B5" s="68">
        <v>5268274</v>
      </c>
      <c r="C5" s="68">
        <v>8453065</v>
      </c>
      <c r="D5" s="144">
        <v>1230.3</v>
      </c>
      <c r="E5" s="68">
        <v>234</v>
      </c>
      <c r="F5" s="68">
        <v>146</v>
      </c>
      <c r="G5" s="67"/>
      <c r="H5" s="27"/>
      <c r="I5" s="27"/>
      <c r="J5" s="9"/>
      <c r="N5" s="27"/>
      <c r="O5" s="27"/>
      <c r="P5" s="27"/>
    </row>
    <row r="6" spans="1:16" ht="32.5" customHeight="1" x14ac:dyDescent="0.35">
      <c r="A6" s="103" t="s">
        <v>79</v>
      </c>
      <c r="B6" s="68">
        <v>5261743</v>
      </c>
      <c r="C6" s="68">
        <v>8437819</v>
      </c>
      <c r="D6" s="144">
        <v>1226.2</v>
      </c>
      <c r="E6" s="68">
        <v>233</v>
      </c>
      <c r="F6" s="68">
        <v>145</v>
      </c>
      <c r="G6" s="67"/>
      <c r="H6" s="27"/>
      <c r="I6" s="27"/>
      <c r="J6" s="9"/>
    </row>
    <row r="7" spans="1:16" ht="32.5" customHeight="1" x14ac:dyDescent="0.35">
      <c r="A7" s="137" t="s">
        <v>100</v>
      </c>
      <c r="B7" s="68">
        <v>5229938</v>
      </c>
      <c r="C7" s="68">
        <v>8373466</v>
      </c>
      <c r="D7" s="144">
        <v>1217.5</v>
      </c>
      <c r="E7" s="68">
        <v>233</v>
      </c>
      <c r="F7" s="68">
        <v>145</v>
      </c>
      <c r="G7" s="67"/>
      <c r="H7" s="27"/>
      <c r="I7" s="27"/>
      <c r="J7" s="9"/>
    </row>
    <row r="8" spans="1:16" ht="32.5" customHeight="1" x14ac:dyDescent="0.35">
      <c r="A8" s="137" t="s">
        <v>103</v>
      </c>
      <c r="B8" s="68">
        <v>5279050</v>
      </c>
      <c r="C8" s="68">
        <v>8441010</v>
      </c>
      <c r="D8" s="144">
        <v>1228.3000000000002</v>
      </c>
      <c r="E8" s="68">
        <v>233</v>
      </c>
      <c r="F8" s="68">
        <v>146</v>
      </c>
      <c r="G8" s="67"/>
      <c r="H8" s="27"/>
      <c r="I8" s="27"/>
      <c r="J8" s="9"/>
    </row>
    <row r="9" spans="1:16" ht="32.5" customHeight="1" x14ac:dyDescent="0.35">
      <c r="A9" s="137" t="s">
        <v>150</v>
      </c>
      <c r="B9" s="68">
        <v>5295854</v>
      </c>
      <c r="C9" s="68">
        <v>8455671</v>
      </c>
      <c r="D9" s="144">
        <v>1235.7</v>
      </c>
      <c r="E9" s="68">
        <v>233</v>
      </c>
      <c r="F9" s="68">
        <v>146</v>
      </c>
      <c r="G9" s="67"/>
      <c r="H9" s="27"/>
      <c r="I9" s="27"/>
      <c r="J9" s="9"/>
    </row>
    <row r="10" spans="1:16" ht="32.5" customHeight="1" thickBot="1" x14ac:dyDescent="0.4">
      <c r="A10" s="104" t="s">
        <v>158</v>
      </c>
      <c r="B10" s="69">
        <v>5306705</v>
      </c>
      <c r="C10" s="69">
        <v>8446528</v>
      </c>
      <c r="D10" s="145">
        <v>1231.9000000000001</v>
      </c>
      <c r="E10" s="69">
        <v>232</v>
      </c>
      <c r="F10" s="69">
        <v>146</v>
      </c>
      <c r="G10" s="67"/>
      <c r="H10" s="27"/>
      <c r="I10" s="27"/>
      <c r="J10" s="9"/>
    </row>
    <row r="11" spans="1:16" ht="32.5" customHeight="1" thickTop="1" x14ac:dyDescent="0.35">
      <c r="A11" s="201" t="s">
        <v>81</v>
      </c>
      <c r="B11" s="202"/>
      <c r="C11" s="87"/>
      <c r="D11" s="88">
        <f>SUM(D3:D10)</f>
        <v>9801</v>
      </c>
      <c r="E11" s="87"/>
      <c r="F11" s="87"/>
      <c r="G11" s="67"/>
      <c r="H11" s="138"/>
      <c r="I11" s="27"/>
      <c r="J11" s="9"/>
    </row>
    <row r="12" spans="1:16" ht="29" customHeight="1" x14ac:dyDescent="0.35">
      <c r="A12" s="91" t="s">
        <v>82</v>
      </c>
      <c r="B12" s="89">
        <f>AVERAGE(B3:B10)</f>
        <v>5261827</v>
      </c>
      <c r="C12" s="89">
        <f>AVERAGE(C3:C10)</f>
        <v>8420799.125</v>
      </c>
      <c r="D12" s="88"/>
      <c r="E12" s="87"/>
      <c r="F12" s="87"/>
      <c r="G12" s="67"/>
      <c r="H12" s="27"/>
      <c r="I12" s="27"/>
      <c r="J12" s="9"/>
    </row>
    <row r="13" spans="1:16" ht="29" customHeight="1" x14ac:dyDescent="0.35">
      <c r="A13" s="92" t="s">
        <v>47</v>
      </c>
      <c r="B13" s="89"/>
      <c r="C13" s="199"/>
      <c r="D13" s="88"/>
      <c r="E13" s="89">
        <v>233</v>
      </c>
      <c r="F13" s="89">
        <v>145</v>
      </c>
      <c r="G13" s="70"/>
      <c r="H13" s="27"/>
      <c r="I13" s="27"/>
      <c r="J13" s="9"/>
    </row>
    <row r="14" spans="1:16" ht="83" customHeight="1" x14ac:dyDescent="0.35">
      <c r="A14" s="255" t="s">
        <v>57</v>
      </c>
      <c r="B14" s="255"/>
      <c r="C14" s="255"/>
      <c r="D14" s="255"/>
      <c r="E14" s="255"/>
      <c r="F14" s="255"/>
    </row>
    <row r="15" spans="1:16" ht="34.5" customHeight="1" x14ac:dyDescent="0.3">
      <c r="A15" s="64" t="str">
        <f>+INDICE!B10</f>
        <v xml:space="preserve"> Lettura dati 28 novembre 2022</v>
      </c>
      <c r="B15" s="7"/>
      <c r="E15" s="63"/>
    </row>
    <row r="16" spans="1:16" x14ac:dyDescent="0.35">
      <c r="B16" s="5"/>
      <c r="C16" s="30"/>
    </row>
    <row r="17" spans="2:2" x14ac:dyDescent="0.35">
      <c r="B17" s="5"/>
    </row>
    <row r="18" spans="2:2" x14ac:dyDescent="0.35">
      <c r="B18" s="5"/>
    </row>
    <row r="19" spans="2:2" x14ac:dyDescent="0.35">
      <c r="B19" s="5"/>
    </row>
    <row r="20" spans="2:2" x14ac:dyDescent="0.35">
      <c r="B20" s="5"/>
    </row>
    <row r="21" spans="2:2" x14ac:dyDescent="0.35">
      <c r="B21" s="5"/>
    </row>
    <row r="22" spans="2:2" x14ac:dyDescent="0.35">
      <c r="B22" s="5"/>
    </row>
    <row r="23" spans="2:2" x14ac:dyDescent="0.35">
      <c r="B23" s="5"/>
    </row>
    <row r="24" spans="2:2" x14ac:dyDescent="0.35">
      <c r="B24" s="5"/>
    </row>
    <row r="25" spans="2:2" x14ac:dyDescent="0.35">
      <c r="B25" s="5"/>
    </row>
    <row r="26" spans="2:2" x14ac:dyDescent="0.35">
      <c r="B26" s="5"/>
    </row>
    <row r="27" spans="2:2" x14ac:dyDescent="0.35">
      <c r="B27" s="5"/>
    </row>
    <row r="28" spans="2:2" x14ac:dyDescent="0.35">
      <c r="B28" s="5"/>
    </row>
    <row r="29" spans="2:2" x14ac:dyDescent="0.35">
      <c r="B29" s="5"/>
    </row>
    <row r="30" spans="2:2" x14ac:dyDescent="0.35">
      <c r="B30" s="5"/>
    </row>
    <row r="31" spans="2:2" x14ac:dyDescent="0.35">
      <c r="B31" s="5"/>
    </row>
  </sheetData>
  <mergeCells count="1">
    <mergeCell ref="A14:F14"/>
  </mergeCells>
  <phoneticPr fontId="10" type="noConversion"/>
  <pageMargins left="0.70866141732283472" right="0.70866141732283472" top="0.94488188976377963" bottom="0.74803149606299213" header="0.31496062992125984" footer="0.31496062992125984"/>
  <pageSetup paperSize="9" scale="62"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tabColor rgb="FFFFC000"/>
    <pageSetUpPr fitToPage="1"/>
  </sheetPr>
  <dimension ref="A1:Q42"/>
  <sheetViews>
    <sheetView showGridLines="0" tabSelected="1" topLeftCell="M5" zoomScale="86" zoomScaleNormal="86" zoomScaleSheetLayoutView="62" workbookViewId="0">
      <selection activeCell="B1" sqref="B1"/>
    </sheetView>
  </sheetViews>
  <sheetFormatPr defaultColWidth="13.26953125" defaultRowHeight="10" x14ac:dyDescent="0.35"/>
  <cols>
    <col min="1" max="1" width="17.08984375" style="1" customWidth="1"/>
    <col min="2" max="2" width="15.54296875" style="1" bestFit="1" customWidth="1"/>
    <col min="3" max="3" width="14.26953125" style="1" customWidth="1"/>
    <col min="4" max="4" width="15.54296875" style="1" bestFit="1" customWidth="1"/>
    <col min="5" max="5" width="13.81640625" style="1" customWidth="1"/>
    <col min="6" max="6" width="15.54296875" style="1" bestFit="1" customWidth="1"/>
    <col min="7" max="7" width="14.08984375" style="1" customWidth="1"/>
    <col min="8" max="8" width="15.54296875" style="1" bestFit="1" customWidth="1"/>
    <col min="9" max="9" width="15.6328125" style="1" customWidth="1"/>
    <col min="10" max="10" width="15.36328125" style="1" customWidth="1"/>
    <col min="11" max="11" width="13.26953125" style="1" customWidth="1"/>
    <col min="12" max="12" width="15.54296875" style="1" bestFit="1" customWidth="1"/>
    <col min="13" max="13" width="14.7265625" style="1" customWidth="1"/>
    <col min="14" max="14" width="15.54296875" style="1" bestFit="1" customWidth="1"/>
    <col min="15" max="15" width="13.26953125" style="1"/>
    <col min="16" max="16" width="17.08984375" style="1" customWidth="1"/>
    <col min="17" max="16384" width="13.26953125" style="1"/>
  </cols>
  <sheetData>
    <row r="1" spans="1:17" ht="56.5" customHeight="1" thickBot="1" x14ac:dyDescent="0.4">
      <c r="A1" s="125" t="s">
        <v>119</v>
      </c>
      <c r="B1" s="125"/>
      <c r="C1" s="125"/>
      <c r="D1" s="125"/>
      <c r="E1" s="125"/>
      <c r="F1" s="125"/>
      <c r="G1" s="125"/>
      <c r="H1" s="125"/>
      <c r="I1" s="125"/>
      <c r="J1" s="56"/>
      <c r="K1" s="56"/>
      <c r="L1" s="56"/>
      <c r="M1" s="56"/>
      <c r="N1" s="56"/>
      <c r="O1" s="56"/>
      <c r="P1" s="56"/>
      <c r="Q1" s="56"/>
    </row>
    <row r="2" spans="1:17" ht="30.5" customHeight="1" thickTop="1" x14ac:dyDescent="0.35">
      <c r="A2" s="57"/>
      <c r="B2" s="258" t="s">
        <v>43</v>
      </c>
      <c r="C2" s="258"/>
      <c r="D2" s="258"/>
      <c r="E2" s="258"/>
      <c r="F2" s="258"/>
      <c r="G2" s="258"/>
      <c r="H2" s="258"/>
      <c r="I2" s="258"/>
      <c r="J2" s="258"/>
      <c r="K2" s="258"/>
      <c r="L2" s="258"/>
      <c r="M2" s="258"/>
      <c r="N2" s="258"/>
      <c r="O2" s="258"/>
      <c r="P2" s="258"/>
      <c r="Q2" s="258"/>
    </row>
    <row r="3" spans="1:17" ht="33" customHeight="1" x14ac:dyDescent="0.35">
      <c r="A3" s="260" t="s">
        <v>36</v>
      </c>
      <c r="B3" s="256" t="s">
        <v>3</v>
      </c>
      <c r="C3" s="257"/>
      <c r="D3" s="256" t="s">
        <v>27</v>
      </c>
      <c r="E3" s="257"/>
      <c r="F3" s="256" t="s">
        <v>28</v>
      </c>
      <c r="G3" s="257"/>
      <c r="H3" s="256" t="s">
        <v>79</v>
      </c>
      <c r="I3" s="257"/>
      <c r="J3" s="256" t="s">
        <v>100</v>
      </c>
      <c r="K3" s="257"/>
      <c r="L3" s="256" t="s">
        <v>103</v>
      </c>
      <c r="M3" s="257"/>
      <c r="N3" s="256" t="s">
        <v>150</v>
      </c>
      <c r="O3" s="257"/>
      <c r="P3" s="256" t="s">
        <v>158</v>
      </c>
      <c r="Q3" s="257"/>
    </row>
    <row r="4" spans="1:17" ht="76.5" customHeight="1" thickBot="1" x14ac:dyDescent="0.4">
      <c r="A4" s="261"/>
      <c r="B4" s="71" t="s">
        <v>140</v>
      </c>
      <c r="C4" s="71" t="s">
        <v>113</v>
      </c>
      <c r="D4" s="71" t="s">
        <v>140</v>
      </c>
      <c r="E4" s="71" t="s">
        <v>113</v>
      </c>
      <c r="F4" s="71" t="s">
        <v>140</v>
      </c>
      <c r="G4" s="71" t="s">
        <v>113</v>
      </c>
      <c r="H4" s="71" t="s">
        <v>140</v>
      </c>
      <c r="I4" s="71" t="s">
        <v>113</v>
      </c>
      <c r="J4" s="71" t="s">
        <v>140</v>
      </c>
      <c r="K4" s="71" t="s">
        <v>113</v>
      </c>
      <c r="L4" s="71" t="s">
        <v>140</v>
      </c>
      <c r="M4" s="71" t="s">
        <v>113</v>
      </c>
      <c r="N4" s="71" t="s">
        <v>140</v>
      </c>
      <c r="O4" s="71" t="s">
        <v>113</v>
      </c>
      <c r="P4" s="71" t="s">
        <v>140</v>
      </c>
      <c r="Q4" s="71" t="s">
        <v>113</v>
      </c>
    </row>
    <row r="5" spans="1:17" ht="21.5" customHeight="1" thickTop="1" x14ac:dyDescent="0.35">
      <c r="A5" s="165" t="s">
        <v>29</v>
      </c>
      <c r="B5" s="68">
        <v>2636485</v>
      </c>
      <c r="C5" s="68">
        <v>129</v>
      </c>
      <c r="D5" s="68">
        <v>2634558</v>
      </c>
      <c r="E5" s="68">
        <v>129</v>
      </c>
      <c r="F5" s="68">
        <v>2656184</v>
      </c>
      <c r="G5" s="68">
        <v>129</v>
      </c>
      <c r="H5" s="68">
        <v>2656884</v>
      </c>
      <c r="I5" s="68">
        <v>128</v>
      </c>
      <c r="J5" s="68">
        <v>2647857</v>
      </c>
      <c r="K5" s="68">
        <v>129</v>
      </c>
      <c r="L5" s="68">
        <v>2682455</v>
      </c>
      <c r="M5" s="68">
        <v>129</v>
      </c>
      <c r="N5" s="68">
        <v>2700327</v>
      </c>
      <c r="O5" s="68">
        <v>130</v>
      </c>
      <c r="P5" s="68">
        <v>2725399</v>
      </c>
      <c r="Q5" s="68">
        <v>130</v>
      </c>
    </row>
    <row r="6" spans="1:17" ht="21.75" customHeight="1" x14ac:dyDescent="0.35">
      <c r="A6" s="165" t="s">
        <v>30</v>
      </c>
      <c r="B6" s="68">
        <v>2121077</v>
      </c>
      <c r="C6" s="68">
        <v>279</v>
      </c>
      <c r="D6" s="68">
        <v>2116120</v>
      </c>
      <c r="E6" s="68">
        <v>279</v>
      </c>
      <c r="F6" s="68">
        <v>2131442</v>
      </c>
      <c r="G6" s="68">
        <v>280</v>
      </c>
      <c r="H6" s="68">
        <v>2125489</v>
      </c>
      <c r="I6" s="68">
        <v>280</v>
      </c>
      <c r="J6" s="68">
        <v>2110355</v>
      </c>
      <c r="K6" s="68">
        <v>280</v>
      </c>
      <c r="L6" s="68">
        <v>2121833</v>
      </c>
      <c r="M6" s="68">
        <v>280</v>
      </c>
      <c r="N6" s="68">
        <v>2121789</v>
      </c>
      <c r="O6" s="68">
        <v>281</v>
      </c>
      <c r="P6" s="68">
        <v>2112086</v>
      </c>
      <c r="Q6" s="68">
        <v>281</v>
      </c>
    </row>
    <row r="7" spans="1:17" ht="21.75" customHeight="1" x14ac:dyDescent="0.35">
      <c r="A7" s="165" t="s">
        <v>31</v>
      </c>
      <c r="B7" s="68">
        <v>401376</v>
      </c>
      <c r="C7" s="68">
        <v>536</v>
      </c>
      <c r="D7" s="68">
        <v>399877</v>
      </c>
      <c r="E7" s="68">
        <v>536</v>
      </c>
      <c r="F7" s="68">
        <v>406868</v>
      </c>
      <c r="G7" s="68">
        <v>538</v>
      </c>
      <c r="H7" s="68">
        <v>405740</v>
      </c>
      <c r="I7" s="68">
        <v>538</v>
      </c>
      <c r="J7" s="68">
        <v>399785</v>
      </c>
      <c r="K7" s="68">
        <v>538</v>
      </c>
      <c r="L7" s="68">
        <v>402138</v>
      </c>
      <c r="M7" s="68">
        <v>539</v>
      </c>
      <c r="N7" s="68">
        <v>401252</v>
      </c>
      <c r="O7" s="68">
        <v>539</v>
      </c>
      <c r="P7" s="68">
        <v>397678</v>
      </c>
      <c r="Q7" s="68">
        <v>539</v>
      </c>
    </row>
    <row r="8" spans="1:17" ht="21.75" customHeight="1" x14ac:dyDescent="0.35">
      <c r="A8" s="165" t="s">
        <v>32</v>
      </c>
      <c r="B8" s="68">
        <v>59027</v>
      </c>
      <c r="C8" s="68">
        <v>912</v>
      </c>
      <c r="D8" s="68">
        <v>58566</v>
      </c>
      <c r="E8" s="68">
        <v>913</v>
      </c>
      <c r="F8" s="68">
        <v>60342</v>
      </c>
      <c r="G8" s="68">
        <v>915</v>
      </c>
      <c r="H8" s="68">
        <v>60243</v>
      </c>
      <c r="I8" s="68">
        <v>914</v>
      </c>
      <c r="J8" s="68">
        <v>58908</v>
      </c>
      <c r="K8" s="68">
        <v>915</v>
      </c>
      <c r="L8" s="68">
        <v>59433</v>
      </c>
      <c r="M8" s="68">
        <v>916</v>
      </c>
      <c r="N8" s="68">
        <v>59252</v>
      </c>
      <c r="O8" s="68">
        <v>918</v>
      </c>
      <c r="P8" s="68">
        <v>58534</v>
      </c>
      <c r="Q8" s="68">
        <v>916</v>
      </c>
    </row>
    <row r="9" spans="1:17" ht="21.75" customHeight="1" x14ac:dyDescent="0.35">
      <c r="A9" s="165" t="s">
        <v>33</v>
      </c>
      <c r="B9" s="68">
        <v>9951</v>
      </c>
      <c r="C9" s="68">
        <v>1178</v>
      </c>
      <c r="D9" s="68">
        <v>9758</v>
      </c>
      <c r="E9" s="68">
        <v>1180</v>
      </c>
      <c r="F9" s="68">
        <v>10229</v>
      </c>
      <c r="G9" s="68">
        <v>1186</v>
      </c>
      <c r="H9" s="68">
        <v>10170</v>
      </c>
      <c r="I9" s="68">
        <v>1186</v>
      </c>
      <c r="J9" s="68">
        <v>9881</v>
      </c>
      <c r="K9" s="68">
        <v>1187</v>
      </c>
      <c r="L9" s="68">
        <v>10008</v>
      </c>
      <c r="M9" s="68">
        <v>1190</v>
      </c>
      <c r="N9" s="68">
        <v>10023</v>
      </c>
      <c r="O9" s="68">
        <v>1190</v>
      </c>
      <c r="P9" s="68">
        <v>9860</v>
      </c>
      <c r="Q9" s="68">
        <v>1188</v>
      </c>
    </row>
    <row r="10" spans="1:17" ht="21.75" customHeight="1" x14ac:dyDescent="0.35">
      <c r="A10" s="165" t="s">
        <v>34</v>
      </c>
      <c r="B10" s="68">
        <v>3161</v>
      </c>
      <c r="C10" s="68">
        <v>1568</v>
      </c>
      <c r="D10" s="68">
        <v>3096</v>
      </c>
      <c r="E10" s="68">
        <v>1572</v>
      </c>
      <c r="F10" s="68">
        <v>3209</v>
      </c>
      <c r="G10" s="68">
        <v>1577</v>
      </c>
      <c r="H10" s="68">
        <v>3217</v>
      </c>
      <c r="I10" s="68">
        <v>1574</v>
      </c>
      <c r="J10" s="68">
        <v>3152</v>
      </c>
      <c r="K10" s="68">
        <v>1578</v>
      </c>
      <c r="L10" s="68">
        <v>3183</v>
      </c>
      <c r="M10" s="68">
        <v>1578</v>
      </c>
      <c r="N10" s="68">
        <v>3211</v>
      </c>
      <c r="O10" s="68">
        <v>1585</v>
      </c>
      <c r="P10" s="68">
        <v>3148</v>
      </c>
      <c r="Q10" s="68">
        <v>1581</v>
      </c>
    </row>
    <row r="11" spans="1:17" ht="27" customHeight="1" thickBot="1" x14ac:dyDescent="0.4">
      <c r="A11" s="73" t="s">
        <v>62</v>
      </c>
      <c r="B11" s="166">
        <v>5231077</v>
      </c>
      <c r="C11" s="166">
        <v>233</v>
      </c>
      <c r="D11" s="166">
        <v>5221975</v>
      </c>
      <c r="E11" s="166">
        <v>232</v>
      </c>
      <c r="F11" s="166">
        <v>5268274</v>
      </c>
      <c r="G11" s="166">
        <v>234</v>
      </c>
      <c r="H11" s="166">
        <v>5261743</v>
      </c>
      <c r="I11" s="166">
        <v>233</v>
      </c>
      <c r="J11" s="166">
        <v>5229938</v>
      </c>
      <c r="K11" s="166">
        <v>233</v>
      </c>
      <c r="L11" s="166">
        <v>5279050</v>
      </c>
      <c r="M11" s="166">
        <v>233</v>
      </c>
      <c r="N11" s="166">
        <v>5295854</v>
      </c>
      <c r="O11" s="166">
        <v>233</v>
      </c>
      <c r="P11" s="166">
        <v>5306705</v>
      </c>
      <c r="Q11" s="166">
        <v>232</v>
      </c>
    </row>
    <row r="12" spans="1:17" ht="63" customHeight="1" thickTop="1" x14ac:dyDescent="0.35">
      <c r="A12" s="259" t="s">
        <v>80</v>
      </c>
      <c r="B12" s="259"/>
      <c r="C12" s="259"/>
      <c r="D12" s="259"/>
      <c r="E12" s="259"/>
      <c r="F12" s="259"/>
      <c r="G12" s="259"/>
      <c r="H12" s="259"/>
      <c r="I12" s="259"/>
      <c r="J12" s="259"/>
      <c r="K12" s="259"/>
      <c r="L12" s="259"/>
      <c r="M12" s="259"/>
      <c r="N12" s="259"/>
      <c r="O12" s="259"/>
      <c r="P12" s="259"/>
      <c r="Q12" s="259"/>
    </row>
    <row r="13" spans="1:17" ht="22" customHeight="1" x14ac:dyDescent="0.3">
      <c r="A13" s="64" t="str">
        <f>+INDICE!B10</f>
        <v xml:space="preserve"> Lettura dati 28 novembre 2022</v>
      </c>
      <c r="B13" s="7"/>
      <c r="C13" s="7"/>
      <c r="D13" s="6"/>
      <c r="E13" s="6"/>
      <c r="F13" s="6"/>
    </row>
    <row r="14" spans="1:17" s="4" customFormat="1" x14ac:dyDescent="0.35">
      <c r="A14" s="1"/>
      <c r="B14" s="1"/>
      <c r="C14" s="3"/>
    </row>
    <row r="15" spans="1:17" ht="13.5" customHeight="1" x14ac:dyDescent="0.35">
      <c r="B15" s="8"/>
      <c r="C15" s="15"/>
      <c r="G15" s="27"/>
    </row>
    <row r="22" spans="2:3" x14ac:dyDescent="0.35">
      <c r="B22" s="5"/>
    </row>
    <row r="23" spans="2:3" x14ac:dyDescent="0.35">
      <c r="B23" s="5"/>
    </row>
    <row r="24" spans="2:3" x14ac:dyDescent="0.35">
      <c r="B24" s="5"/>
    </row>
    <row r="25" spans="2:3" ht="13.5" x14ac:dyDescent="0.35">
      <c r="B25" s="5"/>
      <c r="C25" s="15"/>
    </row>
    <row r="26" spans="2:3" x14ac:dyDescent="0.35">
      <c r="B26" s="5"/>
    </row>
    <row r="27" spans="2:3" x14ac:dyDescent="0.35">
      <c r="B27" s="5"/>
    </row>
    <row r="28" spans="2:3" x14ac:dyDescent="0.35">
      <c r="B28" s="5"/>
    </row>
    <row r="29" spans="2:3" x14ac:dyDescent="0.35">
      <c r="B29" s="5"/>
    </row>
    <row r="30" spans="2:3" x14ac:dyDescent="0.35">
      <c r="B30" s="5"/>
    </row>
    <row r="31" spans="2:3" x14ac:dyDescent="0.35">
      <c r="B31" s="5"/>
    </row>
    <row r="32" spans="2: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row r="41" spans="2:2" x14ac:dyDescent="0.35">
      <c r="B41" s="5"/>
    </row>
    <row r="42" spans="2:2" x14ac:dyDescent="0.35">
      <c r="B42" s="5"/>
    </row>
  </sheetData>
  <mergeCells count="11">
    <mergeCell ref="P3:Q3"/>
    <mergeCell ref="B2:Q2"/>
    <mergeCell ref="A12:Q12"/>
    <mergeCell ref="N3:O3"/>
    <mergeCell ref="L3:M3"/>
    <mergeCell ref="J3:K3"/>
    <mergeCell ref="A3:A4"/>
    <mergeCell ref="B3:C3"/>
    <mergeCell ref="D3:E3"/>
    <mergeCell ref="F3:G3"/>
    <mergeCell ref="H3:I3"/>
  </mergeCells>
  <pageMargins left="0.70866141732283472" right="0.70866141732283472" top="0.94488188976377963" bottom="0.74803149606299213" header="0.31496062992125984" footer="0.31496062992125984"/>
  <pageSetup paperSize="9" scale="51"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tabColor rgb="FFFFC000"/>
    <pageSetUpPr fitToPage="1"/>
  </sheetPr>
  <dimension ref="A1:L16"/>
  <sheetViews>
    <sheetView showGridLines="0" tabSelected="1" topLeftCell="A3" zoomScale="81" zoomScaleNormal="81" workbookViewId="0">
      <selection activeCell="B1" sqref="B1"/>
    </sheetView>
  </sheetViews>
  <sheetFormatPr defaultRowHeight="14.5" x14ac:dyDescent="0.35"/>
  <cols>
    <col min="1" max="1" width="26.1796875" customWidth="1"/>
    <col min="2" max="2" width="19.26953125" customWidth="1"/>
    <col min="3" max="3" width="13.54296875" bestFit="1" customWidth="1"/>
    <col min="4" max="4" width="16.26953125" bestFit="1" customWidth="1"/>
    <col min="5" max="5" width="14.36328125" customWidth="1"/>
    <col min="6" max="6" width="15.90625" bestFit="1" customWidth="1"/>
    <col min="7" max="7" width="15.54296875" customWidth="1"/>
    <col min="8" max="8" width="17.36328125" customWidth="1"/>
    <col min="9" max="9" width="14" customWidth="1"/>
    <col min="10" max="10" width="14.90625" customWidth="1"/>
    <col min="11" max="13" width="25.81640625" bestFit="1" customWidth="1"/>
    <col min="14" max="14" width="32.453125" bestFit="1" customWidth="1"/>
    <col min="15" max="15" width="32.54296875" bestFit="1" customWidth="1"/>
    <col min="16" max="16" width="31.26953125" bestFit="1" customWidth="1"/>
    <col min="17" max="17" width="31.36328125" bestFit="1" customWidth="1"/>
  </cols>
  <sheetData>
    <row r="1" spans="1:12" ht="66" customHeight="1" thickBot="1" x14ac:dyDescent="0.4">
      <c r="A1" s="93" t="s">
        <v>120</v>
      </c>
      <c r="B1" s="38"/>
      <c r="C1" s="38"/>
      <c r="D1" s="38"/>
      <c r="E1" s="38"/>
      <c r="F1" s="38"/>
      <c r="G1" s="38"/>
      <c r="H1" s="38"/>
      <c r="I1" s="38"/>
      <c r="J1" s="38"/>
    </row>
    <row r="2" spans="1:12" s="152" customFormat="1" ht="40.5" customHeight="1" thickTop="1" x14ac:dyDescent="0.35">
      <c r="A2" s="96"/>
      <c r="B2" s="262" t="s">
        <v>94</v>
      </c>
      <c r="C2" s="262"/>
      <c r="D2" s="262"/>
      <c r="E2" s="263" t="s">
        <v>95</v>
      </c>
      <c r="F2" s="262"/>
      <c r="G2" s="264"/>
      <c r="H2" s="263" t="s">
        <v>91</v>
      </c>
      <c r="I2" s="262"/>
      <c r="J2" s="262"/>
      <c r="K2" s="151"/>
    </row>
    <row r="3" spans="1:12" s="157" customFormat="1" ht="85.5" customHeight="1" thickBot="1" x14ac:dyDescent="0.4">
      <c r="A3" s="102" t="s">
        <v>96</v>
      </c>
      <c r="B3" s="153" t="s">
        <v>142</v>
      </c>
      <c r="C3" s="153" t="s">
        <v>113</v>
      </c>
      <c r="D3" s="153" t="s">
        <v>64</v>
      </c>
      <c r="E3" s="154" t="s">
        <v>142</v>
      </c>
      <c r="F3" s="153" t="s">
        <v>113</v>
      </c>
      <c r="G3" s="155" t="s">
        <v>64</v>
      </c>
      <c r="H3" s="153" t="s">
        <v>142</v>
      </c>
      <c r="I3" s="153" t="s">
        <v>113</v>
      </c>
      <c r="J3" s="153" t="s">
        <v>64</v>
      </c>
      <c r="K3" s="156"/>
    </row>
    <row r="4" spans="1:12" s="100" customFormat="1" ht="32" customHeight="1" thickTop="1" x14ac:dyDescent="0.35">
      <c r="A4" s="103" t="s">
        <v>3</v>
      </c>
      <c r="B4" s="105">
        <v>4946164</v>
      </c>
      <c r="C4" s="105">
        <v>228</v>
      </c>
      <c r="D4" s="101">
        <v>1.6</v>
      </c>
      <c r="E4" s="126">
        <v>284913</v>
      </c>
      <c r="F4" s="127">
        <v>320</v>
      </c>
      <c r="G4" s="129">
        <v>1.68</v>
      </c>
      <c r="H4" s="105">
        <v>5231077</v>
      </c>
      <c r="I4" s="105">
        <v>233</v>
      </c>
      <c r="J4" s="101">
        <v>1.6</v>
      </c>
      <c r="K4" s="99"/>
      <c r="L4" s="99"/>
    </row>
    <row r="5" spans="1:12" s="100" customFormat="1" ht="25.5" customHeight="1" x14ac:dyDescent="0.35">
      <c r="A5" s="103" t="s">
        <v>27</v>
      </c>
      <c r="B5" s="105">
        <v>4937222</v>
      </c>
      <c r="C5" s="105">
        <v>227</v>
      </c>
      <c r="D5" s="101">
        <v>1.6</v>
      </c>
      <c r="E5" s="106">
        <v>284753</v>
      </c>
      <c r="F5" s="107">
        <v>321</v>
      </c>
      <c r="G5" s="130">
        <v>1.68</v>
      </c>
      <c r="H5" s="105">
        <v>5221975</v>
      </c>
      <c r="I5" s="105">
        <v>232</v>
      </c>
      <c r="J5" s="101">
        <v>1.6</v>
      </c>
      <c r="K5" s="99"/>
      <c r="L5" s="99"/>
    </row>
    <row r="6" spans="1:12" s="100" customFormat="1" ht="25.5" customHeight="1" x14ac:dyDescent="0.35">
      <c r="A6" s="103" t="s">
        <v>28</v>
      </c>
      <c r="B6" s="105">
        <v>4978164</v>
      </c>
      <c r="C6" s="105">
        <v>228</v>
      </c>
      <c r="D6" s="101">
        <v>1.6</v>
      </c>
      <c r="E6" s="106">
        <v>290110</v>
      </c>
      <c r="F6" s="107">
        <v>324</v>
      </c>
      <c r="G6" s="130">
        <v>1.69</v>
      </c>
      <c r="H6" s="105">
        <v>5268274</v>
      </c>
      <c r="I6" s="105">
        <v>234</v>
      </c>
      <c r="J6" s="101">
        <v>1.6</v>
      </c>
      <c r="K6" s="99"/>
      <c r="L6" s="99"/>
    </row>
    <row r="7" spans="1:12" s="100" customFormat="1" ht="25.5" customHeight="1" x14ac:dyDescent="0.35">
      <c r="A7" s="103" t="s">
        <v>79</v>
      </c>
      <c r="B7" s="105">
        <v>4970811</v>
      </c>
      <c r="C7" s="105">
        <v>228</v>
      </c>
      <c r="D7" s="101">
        <v>1.6</v>
      </c>
      <c r="E7" s="106">
        <v>290932</v>
      </c>
      <c r="F7" s="107">
        <v>324</v>
      </c>
      <c r="G7" s="130">
        <v>1.69</v>
      </c>
      <c r="H7" s="105">
        <v>5261743</v>
      </c>
      <c r="I7" s="105">
        <v>233</v>
      </c>
      <c r="J7" s="101">
        <v>1.6</v>
      </c>
      <c r="K7" s="99"/>
      <c r="L7" s="99"/>
    </row>
    <row r="8" spans="1:12" s="100" customFormat="1" ht="25.5" customHeight="1" x14ac:dyDescent="0.35">
      <c r="A8" s="137" t="s">
        <v>100</v>
      </c>
      <c r="B8" s="105">
        <v>4941483</v>
      </c>
      <c r="C8" s="105">
        <v>228</v>
      </c>
      <c r="D8" s="101">
        <v>1.6</v>
      </c>
      <c r="E8" s="106">
        <v>288455</v>
      </c>
      <c r="F8" s="107">
        <v>323</v>
      </c>
      <c r="G8" s="130">
        <v>1.68</v>
      </c>
      <c r="H8" s="105">
        <v>5229938</v>
      </c>
      <c r="I8" s="105">
        <v>233</v>
      </c>
      <c r="J8" s="101">
        <v>1.6</v>
      </c>
      <c r="K8" s="99"/>
      <c r="L8" s="99"/>
    </row>
    <row r="9" spans="1:12" s="100" customFormat="1" ht="25.5" customHeight="1" x14ac:dyDescent="0.35">
      <c r="A9" s="137" t="s">
        <v>103</v>
      </c>
      <c r="B9" s="105">
        <v>4986641</v>
      </c>
      <c r="C9" s="105">
        <v>227</v>
      </c>
      <c r="D9" s="101">
        <v>1.59</v>
      </c>
      <c r="E9" s="106">
        <v>292409</v>
      </c>
      <c r="F9" s="107">
        <v>322</v>
      </c>
      <c r="G9" s="130">
        <v>1.68</v>
      </c>
      <c r="H9" s="105">
        <v>5279050</v>
      </c>
      <c r="I9" s="105">
        <v>233</v>
      </c>
      <c r="J9" s="101">
        <v>1.6</v>
      </c>
      <c r="K9" s="99"/>
      <c r="L9" s="99"/>
    </row>
    <row r="10" spans="1:12" s="100" customFormat="1" ht="25.5" customHeight="1" x14ac:dyDescent="0.35">
      <c r="A10" s="137" t="s">
        <v>150</v>
      </c>
      <c r="B10" s="105">
        <v>5001952</v>
      </c>
      <c r="C10" s="105">
        <v>227</v>
      </c>
      <c r="D10" s="101">
        <v>1.59</v>
      </c>
      <c r="E10" s="106">
        <v>293902</v>
      </c>
      <c r="F10" s="107">
        <v>343</v>
      </c>
      <c r="G10" s="130">
        <v>1.68</v>
      </c>
      <c r="H10" s="105">
        <v>5295854</v>
      </c>
      <c r="I10" s="105">
        <v>233</v>
      </c>
      <c r="J10" s="101">
        <v>1.6</v>
      </c>
      <c r="K10" s="99"/>
      <c r="L10" s="99"/>
    </row>
    <row r="11" spans="1:12" s="100" customFormat="1" ht="25.5" customHeight="1" thickBot="1" x14ac:dyDescent="0.4">
      <c r="A11" s="104" t="s">
        <v>158</v>
      </c>
      <c r="B11" s="108">
        <v>5010470</v>
      </c>
      <c r="C11" s="108">
        <v>226</v>
      </c>
      <c r="D11" s="128">
        <v>1.59</v>
      </c>
      <c r="E11" s="110">
        <v>296235</v>
      </c>
      <c r="F11" s="108">
        <v>341</v>
      </c>
      <c r="G11" s="128">
        <v>1.67</v>
      </c>
      <c r="H11" s="108">
        <v>5306705</v>
      </c>
      <c r="I11" s="108">
        <v>232</v>
      </c>
      <c r="J11" s="109">
        <v>1.59</v>
      </c>
      <c r="K11" s="99"/>
      <c r="L11" s="99"/>
    </row>
    <row r="12" spans="1:12" ht="25.5" customHeight="1" thickTop="1" x14ac:dyDescent="0.35">
      <c r="A12" s="97" t="s">
        <v>70</v>
      </c>
      <c r="B12" s="111">
        <v>4971613</v>
      </c>
      <c r="C12" s="112"/>
      <c r="D12" s="113"/>
      <c r="E12" s="111">
        <v>290214</v>
      </c>
      <c r="F12" s="112"/>
      <c r="G12" s="113"/>
      <c r="H12" s="111">
        <v>5261827</v>
      </c>
      <c r="I12" s="112"/>
      <c r="J12" s="113"/>
      <c r="K12" s="11"/>
      <c r="L12" s="11"/>
    </row>
    <row r="13" spans="1:12" ht="25.5" customHeight="1" thickBot="1" x14ac:dyDescent="0.4">
      <c r="A13" s="97" t="s">
        <v>47</v>
      </c>
      <c r="B13" s="111"/>
      <c r="C13" s="111">
        <v>227</v>
      </c>
      <c r="D13" s="98"/>
      <c r="E13" s="111"/>
      <c r="F13" s="111">
        <v>328</v>
      </c>
      <c r="G13" s="98"/>
      <c r="H13" s="114"/>
      <c r="I13" s="111">
        <v>233</v>
      </c>
      <c r="J13" s="98"/>
      <c r="K13" s="11"/>
      <c r="L13" s="11"/>
    </row>
    <row r="14" spans="1:12" ht="85" customHeight="1" thickTop="1" x14ac:dyDescent="0.35">
      <c r="A14" s="265" t="s">
        <v>83</v>
      </c>
      <c r="B14" s="265"/>
      <c r="C14" s="265"/>
      <c r="D14" s="265"/>
      <c r="E14" s="265"/>
      <c r="F14" s="265"/>
      <c r="G14" s="265"/>
      <c r="H14" s="265"/>
      <c r="I14" s="265"/>
      <c r="J14" s="265"/>
      <c r="K14" s="11"/>
      <c r="L14" s="11"/>
    </row>
    <row r="15" spans="1:12" ht="35" customHeight="1" x14ac:dyDescent="0.35">
      <c r="A15" s="200"/>
      <c r="B15" s="200"/>
      <c r="C15" s="200"/>
      <c r="D15" s="200"/>
      <c r="E15" s="200"/>
      <c r="F15" s="200"/>
      <c r="G15" s="200"/>
      <c r="H15" s="200"/>
      <c r="I15" s="200"/>
      <c r="J15" s="200"/>
      <c r="K15" s="11"/>
      <c r="L15" s="11"/>
    </row>
    <row r="16" spans="1:12" x14ac:dyDescent="0.35">
      <c r="A16" s="74" t="str">
        <f>+INDICE!B10</f>
        <v xml:space="preserve"> Lettura dati 28 novembre 2022</v>
      </c>
    </row>
  </sheetData>
  <mergeCells count="4">
    <mergeCell ref="B2:D2"/>
    <mergeCell ref="E2:G2"/>
    <mergeCell ref="H2:J2"/>
    <mergeCell ref="A14:J14"/>
  </mergeCells>
  <phoneticPr fontId="10" type="noConversion"/>
  <pageMargins left="0.70866141732283472" right="0.70866141732283472" top="0.94488188976377963" bottom="0.74803149606299213" header="0.31496062992125984" footer="0.31496062992125984"/>
  <pageSetup paperSize="9" scale="52" orientation="portrait"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tabColor rgb="FFFFC000"/>
    <pageSetUpPr fitToPage="1"/>
  </sheetPr>
  <dimension ref="A1:R60"/>
  <sheetViews>
    <sheetView showGridLines="0" tabSelected="1" view="pageBreakPreview" zoomScale="60" zoomScaleNormal="58" workbookViewId="0">
      <selection activeCell="B1" sqref="B1"/>
    </sheetView>
  </sheetViews>
  <sheetFormatPr defaultColWidth="13.26953125" defaultRowHeight="10" x14ac:dyDescent="0.35"/>
  <cols>
    <col min="1" max="1" width="30.453125" style="1" customWidth="1"/>
    <col min="2" max="2" width="14.26953125" style="1" bestFit="1" customWidth="1"/>
    <col min="3" max="3" width="13.08984375" style="78" customWidth="1"/>
    <col min="4" max="4" width="14.453125" style="1" customWidth="1"/>
    <col min="5" max="5" width="14.36328125" style="78" customWidth="1"/>
    <col min="6" max="6" width="14.453125" style="1" customWidth="1"/>
    <col min="7" max="7" width="13.90625" style="78" customWidth="1"/>
    <col min="8" max="8" width="13.54296875" style="1" customWidth="1"/>
    <col min="9" max="9" width="13.54296875" style="78" customWidth="1"/>
    <col min="10" max="10" width="13.7265625" style="1" bestFit="1" customWidth="1"/>
    <col min="11" max="11" width="13.1796875" style="1" customWidth="1"/>
    <col min="12" max="12" width="13.7265625" style="1" bestFit="1" customWidth="1"/>
    <col min="13" max="13" width="12.54296875" style="1" customWidth="1"/>
    <col min="14" max="14" width="16.08984375" style="1" customWidth="1"/>
    <col min="15" max="15" width="13.26953125" style="1"/>
    <col min="16" max="16" width="14.36328125" style="1" customWidth="1"/>
    <col min="17" max="17" width="13.26953125" style="1"/>
    <col min="18" max="18" width="14" style="1" bestFit="1" customWidth="1"/>
    <col min="19" max="16384" width="13.26953125" style="1"/>
  </cols>
  <sheetData>
    <row r="1" spans="1:17" ht="61.5" customHeight="1" thickBot="1" x14ac:dyDescent="0.4">
      <c r="A1" s="54" t="s">
        <v>143</v>
      </c>
      <c r="B1" s="39"/>
      <c r="C1" s="75"/>
      <c r="D1" s="39"/>
      <c r="E1" s="75"/>
      <c r="F1" s="39"/>
      <c r="G1" s="75"/>
      <c r="H1" s="56"/>
      <c r="I1" s="81"/>
      <c r="J1" s="56"/>
      <c r="K1" s="56"/>
      <c r="L1" s="56"/>
      <c r="M1" s="56"/>
      <c r="N1" s="56"/>
      <c r="O1" s="56"/>
      <c r="P1" s="56"/>
      <c r="Q1" s="56"/>
    </row>
    <row r="2" spans="1:17" ht="40.5" customHeight="1" thickTop="1" x14ac:dyDescent="0.35">
      <c r="A2" s="43"/>
      <c r="B2" s="258" t="s">
        <v>43</v>
      </c>
      <c r="C2" s="258"/>
      <c r="D2" s="258"/>
      <c r="E2" s="258"/>
      <c r="F2" s="258"/>
      <c r="G2" s="258"/>
      <c r="H2" s="258"/>
      <c r="I2" s="258"/>
      <c r="J2" s="258"/>
      <c r="K2" s="258"/>
      <c r="L2" s="258"/>
      <c r="M2" s="258"/>
      <c r="N2" s="258"/>
      <c r="O2" s="258"/>
      <c r="P2" s="258"/>
      <c r="Q2" s="258"/>
    </row>
    <row r="3" spans="1:17" ht="33" customHeight="1" x14ac:dyDescent="0.35">
      <c r="A3" s="266" t="s">
        <v>92</v>
      </c>
      <c r="B3" s="268" t="s">
        <v>3</v>
      </c>
      <c r="C3" s="269"/>
      <c r="D3" s="268" t="s">
        <v>27</v>
      </c>
      <c r="E3" s="269"/>
      <c r="F3" s="268" t="s">
        <v>28</v>
      </c>
      <c r="G3" s="269"/>
      <c r="H3" s="268" t="s">
        <v>79</v>
      </c>
      <c r="I3" s="269"/>
      <c r="J3" s="268" t="s">
        <v>100</v>
      </c>
      <c r="K3" s="269"/>
      <c r="L3" s="268" t="s">
        <v>103</v>
      </c>
      <c r="M3" s="269"/>
      <c r="N3" s="268" t="s">
        <v>150</v>
      </c>
      <c r="O3" s="269"/>
      <c r="P3" s="268" t="s">
        <v>158</v>
      </c>
      <c r="Q3" s="269"/>
    </row>
    <row r="4" spans="1:17" ht="64" customHeight="1" thickBot="1" x14ac:dyDescent="0.4">
      <c r="A4" s="267"/>
      <c r="B4" s="36" t="s">
        <v>126</v>
      </c>
      <c r="C4" s="76" t="s">
        <v>127</v>
      </c>
      <c r="D4" s="36" t="s">
        <v>126</v>
      </c>
      <c r="E4" s="76" t="s">
        <v>127</v>
      </c>
      <c r="F4" s="36" t="s">
        <v>126</v>
      </c>
      <c r="G4" s="76" t="s">
        <v>127</v>
      </c>
      <c r="H4" s="36" t="s">
        <v>126</v>
      </c>
      <c r="I4" s="76" t="s">
        <v>127</v>
      </c>
      <c r="J4" s="36" t="s">
        <v>126</v>
      </c>
      <c r="K4" s="76" t="s">
        <v>127</v>
      </c>
      <c r="L4" s="36" t="s">
        <v>126</v>
      </c>
      <c r="M4" s="76" t="s">
        <v>127</v>
      </c>
      <c r="N4" s="36" t="s">
        <v>126</v>
      </c>
      <c r="O4" s="76" t="s">
        <v>127</v>
      </c>
      <c r="P4" s="36" t="s">
        <v>126</v>
      </c>
      <c r="Q4" s="76" t="s">
        <v>127</v>
      </c>
    </row>
    <row r="5" spans="1:17" ht="21.75" customHeight="1" thickTop="1" x14ac:dyDescent="0.35">
      <c r="A5" s="2" t="s">
        <v>4</v>
      </c>
      <c r="B5" s="2">
        <v>568159</v>
      </c>
      <c r="C5" s="2">
        <v>138</v>
      </c>
      <c r="D5" s="2">
        <v>566790</v>
      </c>
      <c r="E5" s="2">
        <v>138</v>
      </c>
      <c r="F5" s="2">
        <v>569609</v>
      </c>
      <c r="G5" s="2">
        <v>138</v>
      </c>
      <c r="H5" s="2">
        <v>568905</v>
      </c>
      <c r="I5" s="2">
        <v>138</v>
      </c>
      <c r="J5" s="2">
        <v>566883</v>
      </c>
      <c r="K5" s="2">
        <v>138</v>
      </c>
      <c r="L5" s="2">
        <v>571609</v>
      </c>
      <c r="M5" s="2">
        <v>138</v>
      </c>
      <c r="N5" s="2">
        <v>572740</v>
      </c>
      <c r="O5" s="2">
        <v>138</v>
      </c>
      <c r="P5" s="2">
        <v>573326</v>
      </c>
      <c r="Q5" s="2">
        <v>138</v>
      </c>
    </row>
    <row r="6" spans="1:17" ht="21.75" customHeight="1" x14ac:dyDescent="0.35">
      <c r="A6" s="2" t="s">
        <v>5</v>
      </c>
      <c r="B6" s="2">
        <v>17574</v>
      </c>
      <c r="C6" s="2">
        <v>134</v>
      </c>
      <c r="D6" s="2">
        <v>17538</v>
      </c>
      <c r="E6" s="2">
        <v>134</v>
      </c>
      <c r="F6" s="2">
        <v>17576</v>
      </c>
      <c r="G6" s="2">
        <v>134</v>
      </c>
      <c r="H6" s="2">
        <v>17583</v>
      </c>
      <c r="I6" s="2">
        <v>134</v>
      </c>
      <c r="J6" s="2">
        <v>17543</v>
      </c>
      <c r="K6" s="2">
        <v>134</v>
      </c>
      <c r="L6" s="2">
        <v>17723</v>
      </c>
      <c r="M6" s="2">
        <v>135</v>
      </c>
      <c r="N6" s="2">
        <v>17790</v>
      </c>
      <c r="O6" s="2">
        <v>135</v>
      </c>
      <c r="P6" s="2">
        <v>17779</v>
      </c>
      <c r="Q6" s="2">
        <v>135</v>
      </c>
    </row>
    <row r="7" spans="1:17" ht="21.75" customHeight="1" x14ac:dyDescent="0.35">
      <c r="A7" s="2" t="s">
        <v>6</v>
      </c>
      <c r="B7" s="2">
        <v>1472031</v>
      </c>
      <c r="C7" s="2">
        <v>138</v>
      </c>
      <c r="D7" s="2">
        <v>1467090</v>
      </c>
      <c r="E7" s="2">
        <v>138</v>
      </c>
      <c r="F7" s="2">
        <v>1471012</v>
      </c>
      <c r="G7" s="2">
        <v>138</v>
      </c>
      <c r="H7" s="2">
        <v>1468804</v>
      </c>
      <c r="I7" s="2">
        <v>138</v>
      </c>
      <c r="J7" s="2">
        <v>1466026</v>
      </c>
      <c r="K7" s="2">
        <v>138</v>
      </c>
      <c r="L7" s="2">
        <v>1476893</v>
      </c>
      <c r="M7" s="2">
        <v>138</v>
      </c>
      <c r="N7" s="2">
        <v>1480313</v>
      </c>
      <c r="O7" s="2">
        <v>138</v>
      </c>
      <c r="P7" s="2">
        <v>1481736</v>
      </c>
      <c r="Q7" s="2">
        <v>138</v>
      </c>
    </row>
    <row r="8" spans="1:17" ht="21.75" customHeight="1" x14ac:dyDescent="0.35">
      <c r="A8" s="2" t="s">
        <v>84</v>
      </c>
      <c r="B8" s="2">
        <v>88459</v>
      </c>
      <c r="C8" s="2">
        <v>143</v>
      </c>
      <c r="D8" s="2">
        <v>88384</v>
      </c>
      <c r="E8" s="2">
        <v>143</v>
      </c>
      <c r="F8" s="2">
        <v>88470</v>
      </c>
      <c r="G8" s="2">
        <v>143</v>
      </c>
      <c r="H8" s="2">
        <v>88403</v>
      </c>
      <c r="I8" s="2">
        <v>142</v>
      </c>
      <c r="J8" s="2">
        <v>88230</v>
      </c>
      <c r="K8" s="2">
        <v>143</v>
      </c>
      <c r="L8" s="2">
        <v>88665</v>
      </c>
      <c r="M8" s="2">
        <v>143</v>
      </c>
      <c r="N8" s="2">
        <v>88949</v>
      </c>
      <c r="O8" s="2">
        <v>143</v>
      </c>
      <c r="P8" s="2">
        <v>88780</v>
      </c>
      <c r="Q8" s="2">
        <v>143</v>
      </c>
    </row>
    <row r="9" spans="1:17" ht="21.75" customHeight="1" x14ac:dyDescent="0.35">
      <c r="A9" s="2" t="s">
        <v>85</v>
      </c>
      <c r="B9" s="2">
        <v>91612</v>
      </c>
      <c r="C9" s="2">
        <v>133</v>
      </c>
      <c r="D9" s="2">
        <v>91689</v>
      </c>
      <c r="E9" s="2">
        <v>133</v>
      </c>
      <c r="F9" s="2">
        <v>91913</v>
      </c>
      <c r="G9" s="2">
        <v>133</v>
      </c>
      <c r="H9" s="2">
        <v>92033</v>
      </c>
      <c r="I9" s="2">
        <v>132</v>
      </c>
      <c r="J9" s="2">
        <v>92161</v>
      </c>
      <c r="K9" s="2">
        <v>133</v>
      </c>
      <c r="L9" s="2">
        <v>92895</v>
      </c>
      <c r="M9" s="2">
        <v>133</v>
      </c>
      <c r="N9" s="2">
        <v>93380</v>
      </c>
      <c r="O9" s="2">
        <v>133</v>
      </c>
      <c r="P9" s="2">
        <v>93658</v>
      </c>
      <c r="Q9" s="2">
        <v>133</v>
      </c>
    </row>
    <row r="10" spans="1:17" ht="21.75" customHeight="1" x14ac:dyDescent="0.35">
      <c r="A10" s="2" t="s">
        <v>7</v>
      </c>
      <c r="B10" s="2">
        <v>709424</v>
      </c>
      <c r="C10" s="2">
        <v>139</v>
      </c>
      <c r="D10" s="2">
        <v>708593</v>
      </c>
      <c r="E10" s="2">
        <v>139</v>
      </c>
      <c r="F10" s="2">
        <v>710030</v>
      </c>
      <c r="G10" s="2">
        <v>139</v>
      </c>
      <c r="H10" s="2">
        <v>709465</v>
      </c>
      <c r="I10" s="2">
        <v>139</v>
      </c>
      <c r="J10" s="2">
        <v>708915</v>
      </c>
      <c r="K10" s="2">
        <v>139</v>
      </c>
      <c r="L10" s="2">
        <v>714395</v>
      </c>
      <c r="M10" s="2">
        <v>140</v>
      </c>
      <c r="N10" s="2">
        <v>716553</v>
      </c>
      <c r="O10" s="2">
        <v>140</v>
      </c>
      <c r="P10" s="2">
        <v>717589</v>
      </c>
      <c r="Q10" s="2">
        <v>140</v>
      </c>
    </row>
    <row r="11" spans="1:17" ht="21.75" customHeight="1" x14ac:dyDescent="0.35">
      <c r="A11" s="2" t="s">
        <v>71</v>
      </c>
      <c r="B11" s="2">
        <v>162101</v>
      </c>
      <c r="C11" s="2">
        <v>143</v>
      </c>
      <c r="D11" s="2">
        <v>161888</v>
      </c>
      <c r="E11" s="2">
        <v>143</v>
      </c>
      <c r="F11" s="2">
        <v>162263</v>
      </c>
      <c r="G11" s="2">
        <v>143</v>
      </c>
      <c r="H11" s="2">
        <v>162082</v>
      </c>
      <c r="I11" s="2">
        <v>143</v>
      </c>
      <c r="J11" s="2">
        <v>161918</v>
      </c>
      <c r="K11" s="2">
        <v>143</v>
      </c>
      <c r="L11" s="2">
        <v>162934</v>
      </c>
      <c r="M11" s="2">
        <v>144</v>
      </c>
      <c r="N11" s="2">
        <v>163389</v>
      </c>
      <c r="O11" s="2">
        <v>144</v>
      </c>
      <c r="P11" s="2">
        <v>163429</v>
      </c>
      <c r="Q11" s="2">
        <v>144</v>
      </c>
    </row>
    <row r="12" spans="1:17" ht="21.75" customHeight="1" x14ac:dyDescent="0.35">
      <c r="A12" s="2" t="s">
        <v>8</v>
      </c>
      <c r="B12" s="2">
        <v>177151</v>
      </c>
      <c r="C12" s="2">
        <v>136</v>
      </c>
      <c r="D12" s="2">
        <v>176661</v>
      </c>
      <c r="E12" s="2">
        <v>136</v>
      </c>
      <c r="F12" s="2">
        <v>177216</v>
      </c>
      <c r="G12" s="2">
        <v>136</v>
      </c>
      <c r="H12" s="2">
        <v>176962</v>
      </c>
      <c r="I12" s="2">
        <v>136</v>
      </c>
      <c r="J12" s="2">
        <v>176405</v>
      </c>
      <c r="K12" s="2">
        <v>136</v>
      </c>
      <c r="L12" s="2">
        <v>178135</v>
      </c>
      <c r="M12" s="2">
        <v>137</v>
      </c>
      <c r="N12" s="2">
        <v>179037</v>
      </c>
      <c r="O12" s="2">
        <v>137</v>
      </c>
      <c r="P12" s="2">
        <v>179501</v>
      </c>
      <c r="Q12" s="2">
        <v>137</v>
      </c>
    </row>
    <row r="13" spans="1:17" ht="21.75" customHeight="1" x14ac:dyDescent="0.35">
      <c r="A13" s="2" t="s">
        <v>9</v>
      </c>
      <c r="B13" s="2">
        <v>640815</v>
      </c>
      <c r="C13" s="2">
        <v>140</v>
      </c>
      <c r="D13" s="2">
        <v>639763</v>
      </c>
      <c r="E13" s="2">
        <v>140</v>
      </c>
      <c r="F13" s="2">
        <v>641175</v>
      </c>
      <c r="G13" s="2">
        <v>140</v>
      </c>
      <c r="H13" s="2">
        <v>640652</v>
      </c>
      <c r="I13" s="2">
        <v>139</v>
      </c>
      <c r="J13" s="2">
        <v>639804</v>
      </c>
      <c r="K13" s="2">
        <v>140</v>
      </c>
      <c r="L13" s="2">
        <v>644861</v>
      </c>
      <c r="M13" s="2">
        <v>140</v>
      </c>
      <c r="N13" s="2">
        <v>646972</v>
      </c>
      <c r="O13" s="2">
        <v>140</v>
      </c>
      <c r="P13" s="2">
        <v>647781</v>
      </c>
      <c r="Q13" s="2">
        <v>140</v>
      </c>
    </row>
    <row r="14" spans="1:17" ht="21.75" customHeight="1" x14ac:dyDescent="0.35">
      <c r="A14" s="2" t="s">
        <v>10</v>
      </c>
      <c r="B14" s="2">
        <v>488900</v>
      </c>
      <c r="C14" s="2">
        <v>139</v>
      </c>
      <c r="D14" s="2">
        <v>487695</v>
      </c>
      <c r="E14" s="2">
        <v>139</v>
      </c>
      <c r="F14" s="2">
        <v>489284</v>
      </c>
      <c r="G14" s="2">
        <v>139</v>
      </c>
      <c r="H14" s="2">
        <v>488288</v>
      </c>
      <c r="I14" s="2">
        <v>138</v>
      </c>
      <c r="J14" s="2">
        <v>487034</v>
      </c>
      <c r="K14" s="2">
        <v>139</v>
      </c>
      <c r="L14" s="2">
        <v>490796</v>
      </c>
      <c r="M14" s="2">
        <v>139</v>
      </c>
      <c r="N14" s="2">
        <v>492133</v>
      </c>
      <c r="O14" s="2">
        <v>139</v>
      </c>
      <c r="P14" s="2">
        <v>492812</v>
      </c>
      <c r="Q14" s="2">
        <v>139</v>
      </c>
    </row>
    <row r="15" spans="1:17" ht="21.75" customHeight="1" x14ac:dyDescent="0.35">
      <c r="A15" s="2" t="s">
        <v>11</v>
      </c>
      <c r="B15" s="2">
        <v>120719</v>
      </c>
      <c r="C15" s="2">
        <v>147</v>
      </c>
      <c r="D15" s="2">
        <v>120578</v>
      </c>
      <c r="E15" s="2">
        <v>147</v>
      </c>
      <c r="F15" s="2">
        <v>121082</v>
      </c>
      <c r="G15" s="2">
        <v>147</v>
      </c>
      <c r="H15" s="2">
        <v>120861</v>
      </c>
      <c r="I15" s="2">
        <v>147</v>
      </c>
      <c r="J15" s="2">
        <v>120489</v>
      </c>
      <c r="K15" s="2">
        <v>147</v>
      </c>
      <c r="L15" s="2">
        <v>121271</v>
      </c>
      <c r="M15" s="2">
        <v>147</v>
      </c>
      <c r="N15" s="2">
        <v>121573</v>
      </c>
      <c r="O15" s="2">
        <v>148</v>
      </c>
      <c r="P15" s="2">
        <v>121647</v>
      </c>
      <c r="Q15" s="2">
        <v>147</v>
      </c>
    </row>
    <row r="16" spans="1:17" ht="21.75" customHeight="1" x14ac:dyDescent="0.35">
      <c r="A16" s="2" t="s">
        <v>12</v>
      </c>
      <c r="B16" s="2">
        <v>215123</v>
      </c>
      <c r="C16" s="2">
        <v>144</v>
      </c>
      <c r="D16" s="2">
        <v>214814</v>
      </c>
      <c r="E16" s="2">
        <v>144</v>
      </c>
      <c r="F16" s="2">
        <v>215525</v>
      </c>
      <c r="G16" s="2">
        <v>144</v>
      </c>
      <c r="H16" s="2">
        <v>215297</v>
      </c>
      <c r="I16" s="2">
        <v>144</v>
      </c>
      <c r="J16" s="2">
        <v>214756</v>
      </c>
      <c r="K16" s="2">
        <v>144</v>
      </c>
      <c r="L16" s="2">
        <v>216375</v>
      </c>
      <c r="M16" s="2">
        <v>144</v>
      </c>
      <c r="N16" s="2">
        <v>216876</v>
      </c>
      <c r="O16" s="2">
        <v>145</v>
      </c>
      <c r="P16" s="2">
        <v>217143</v>
      </c>
      <c r="Q16" s="2">
        <v>145</v>
      </c>
    </row>
    <row r="17" spans="1:18" ht="21.75" customHeight="1" x14ac:dyDescent="0.35">
      <c r="A17" s="2" t="s">
        <v>13</v>
      </c>
      <c r="B17" s="2">
        <v>799583</v>
      </c>
      <c r="C17" s="2">
        <v>141</v>
      </c>
      <c r="D17" s="2">
        <v>795883</v>
      </c>
      <c r="E17" s="2">
        <v>140</v>
      </c>
      <c r="F17" s="2">
        <v>799529</v>
      </c>
      <c r="G17" s="2">
        <v>141</v>
      </c>
      <c r="H17" s="2">
        <v>797194</v>
      </c>
      <c r="I17" s="2">
        <v>141</v>
      </c>
      <c r="J17" s="2">
        <v>793268</v>
      </c>
      <c r="K17" s="2">
        <v>141</v>
      </c>
      <c r="L17" s="2">
        <v>799319</v>
      </c>
      <c r="M17" s="2">
        <v>141</v>
      </c>
      <c r="N17" s="2">
        <v>800541</v>
      </c>
      <c r="O17" s="2">
        <v>142</v>
      </c>
      <c r="P17" s="2">
        <v>800904</v>
      </c>
      <c r="Q17" s="2">
        <v>142</v>
      </c>
    </row>
    <row r="18" spans="1:18" ht="21.75" customHeight="1" x14ac:dyDescent="0.35">
      <c r="A18" s="2" t="s">
        <v>14</v>
      </c>
      <c r="B18" s="2">
        <v>180711</v>
      </c>
      <c r="C18" s="2">
        <v>148</v>
      </c>
      <c r="D18" s="2">
        <v>180314</v>
      </c>
      <c r="E18" s="2">
        <v>148</v>
      </c>
      <c r="F18" s="2">
        <v>181837</v>
      </c>
      <c r="G18" s="2">
        <v>148</v>
      </c>
      <c r="H18" s="2">
        <v>181428</v>
      </c>
      <c r="I18" s="2">
        <v>148</v>
      </c>
      <c r="J18" s="2">
        <v>180486</v>
      </c>
      <c r="K18" s="2">
        <v>148</v>
      </c>
      <c r="L18" s="2">
        <v>181731</v>
      </c>
      <c r="M18" s="2">
        <v>148</v>
      </c>
      <c r="N18" s="2">
        <v>182086</v>
      </c>
      <c r="O18" s="2">
        <v>149</v>
      </c>
      <c r="P18" s="2">
        <v>181927</v>
      </c>
      <c r="Q18" s="2">
        <v>149</v>
      </c>
    </row>
    <row r="19" spans="1:18" ht="21.75" customHeight="1" x14ac:dyDescent="0.35">
      <c r="A19" s="2" t="s">
        <v>15</v>
      </c>
      <c r="B19" s="2">
        <v>38545</v>
      </c>
      <c r="C19" s="2">
        <v>147</v>
      </c>
      <c r="D19" s="2">
        <v>38513</v>
      </c>
      <c r="E19" s="2">
        <v>147</v>
      </c>
      <c r="F19" s="2">
        <v>38949</v>
      </c>
      <c r="G19" s="2">
        <v>148</v>
      </c>
      <c r="H19" s="2">
        <v>38893</v>
      </c>
      <c r="I19" s="2">
        <v>148</v>
      </c>
      <c r="J19" s="2">
        <v>38597</v>
      </c>
      <c r="K19" s="2">
        <v>148</v>
      </c>
      <c r="L19" s="2">
        <v>38947</v>
      </c>
      <c r="M19" s="2">
        <v>148</v>
      </c>
      <c r="N19" s="2">
        <v>39011</v>
      </c>
      <c r="O19" s="2">
        <v>149</v>
      </c>
      <c r="P19" s="2">
        <v>38915</v>
      </c>
      <c r="Q19" s="2">
        <v>149</v>
      </c>
    </row>
    <row r="20" spans="1:18" ht="21.75" customHeight="1" x14ac:dyDescent="0.35">
      <c r="A20" s="2" t="s">
        <v>16</v>
      </c>
      <c r="B20" s="2">
        <v>816751</v>
      </c>
      <c r="C20" s="2">
        <v>155</v>
      </c>
      <c r="D20" s="2">
        <v>815275</v>
      </c>
      <c r="E20" s="2">
        <v>155</v>
      </c>
      <c r="F20" s="2">
        <v>839240</v>
      </c>
      <c r="G20" s="2">
        <v>156</v>
      </c>
      <c r="H20" s="2">
        <v>837656</v>
      </c>
      <c r="I20" s="2">
        <v>156</v>
      </c>
      <c r="J20" s="2">
        <v>819085</v>
      </c>
      <c r="K20" s="2">
        <v>156</v>
      </c>
      <c r="L20" s="2">
        <v>828346</v>
      </c>
      <c r="M20" s="2">
        <v>156</v>
      </c>
      <c r="N20" s="2">
        <v>827555</v>
      </c>
      <c r="O20" s="2">
        <v>157</v>
      </c>
      <c r="P20" s="2">
        <v>822459</v>
      </c>
      <c r="Q20" s="2">
        <v>157</v>
      </c>
    </row>
    <row r="21" spans="1:18" ht="21.75" customHeight="1" x14ac:dyDescent="0.35">
      <c r="A21" s="2" t="s">
        <v>17</v>
      </c>
      <c r="B21" s="2">
        <v>578783</v>
      </c>
      <c r="C21" s="2">
        <v>154</v>
      </c>
      <c r="D21" s="2">
        <v>577436</v>
      </c>
      <c r="E21" s="2">
        <v>154</v>
      </c>
      <c r="F21" s="2">
        <v>585718</v>
      </c>
      <c r="G21" s="2">
        <v>155</v>
      </c>
      <c r="H21" s="2">
        <v>583766</v>
      </c>
      <c r="I21" s="2">
        <v>155</v>
      </c>
      <c r="J21" s="2">
        <v>577369</v>
      </c>
      <c r="K21" s="2">
        <v>155</v>
      </c>
      <c r="L21" s="2">
        <v>581046</v>
      </c>
      <c r="M21" s="2">
        <v>155</v>
      </c>
      <c r="N21" s="2">
        <v>581317</v>
      </c>
      <c r="O21" s="2">
        <v>156</v>
      </c>
      <c r="P21" s="2">
        <v>579003</v>
      </c>
      <c r="Q21" s="2">
        <v>156</v>
      </c>
    </row>
    <row r="22" spans="1:18" ht="21.75" customHeight="1" x14ac:dyDescent="0.35">
      <c r="A22" s="2" t="s">
        <v>18</v>
      </c>
      <c r="B22" s="2">
        <v>78627</v>
      </c>
      <c r="C22" s="2">
        <v>155</v>
      </c>
      <c r="D22" s="2">
        <v>78480</v>
      </c>
      <c r="E22" s="2">
        <v>155</v>
      </c>
      <c r="F22" s="2">
        <v>79093</v>
      </c>
      <c r="G22" s="2">
        <v>155</v>
      </c>
      <c r="H22" s="2">
        <v>78893</v>
      </c>
      <c r="I22" s="2">
        <v>155</v>
      </c>
      <c r="J22" s="2">
        <v>78264</v>
      </c>
      <c r="K22" s="2">
        <v>155</v>
      </c>
      <c r="L22" s="2">
        <v>78591</v>
      </c>
      <c r="M22" s="2">
        <v>155</v>
      </c>
      <c r="N22" s="2">
        <v>78625</v>
      </c>
      <c r="O22" s="2">
        <v>156</v>
      </c>
      <c r="P22" s="2">
        <v>78292</v>
      </c>
      <c r="Q22" s="2">
        <v>155</v>
      </c>
    </row>
    <row r="23" spans="1:18" ht="21.75" customHeight="1" x14ac:dyDescent="0.35">
      <c r="A23" s="2" t="s">
        <v>19</v>
      </c>
      <c r="B23" s="2">
        <v>264939</v>
      </c>
      <c r="C23" s="2">
        <v>165</v>
      </c>
      <c r="D23" s="2">
        <v>264513</v>
      </c>
      <c r="E23" s="2">
        <v>165</v>
      </c>
      <c r="F23" s="2">
        <v>272468</v>
      </c>
      <c r="G23" s="2">
        <v>166</v>
      </c>
      <c r="H23" s="2">
        <v>270878</v>
      </c>
      <c r="I23" s="2">
        <v>166</v>
      </c>
      <c r="J23" s="2">
        <v>264841</v>
      </c>
      <c r="K23" s="2">
        <v>166</v>
      </c>
      <c r="L23" s="2">
        <v>266822</v>
      </c>
      <c r="M23" s="2">
        <v>166</v>
      </c>
      <c r="N23" s="2">
        <v>266822</v>
      </c>
      <c r="O23" s="2">
        <v>167</v>
      </c>
      <c r="P23" s="2">
        <v>265533</v>
      </c>
      <c r="Q23" s="2">
        <v>167</v>
      </c>
    </row>
    <row r="24" spans="1:18" ht="21.75" customHeight="1" x14ac:dyDescent="0.35">
      <c r="A24" s="2" t="s">
        <v>20</v>
      </c>
      <c r="B24" s="2">
        <v>683678</v>
      </c>
      <c r="C24" s="2">
        <v>159</v>
      </c>
      <c r="D24" s="2">
        <v>682598</v>
      </c>
      <c r="E24" s="2">
        <v>159</v>
      </c>
      <c r="F24" s="2">
        <v>703938</v>
      </c>
      <c r="G24" s="2">
        <v>160</v>
      </c>
      <c r="H24" s="2">
        <v>703111</v>
      </c>
      <c r="I24" s="2">
        <v>160</v>
      </c>
      <c r="J24" s="2">
        <v>686344</v>
      </c>
      <c r="K24" s="2">
        <v>160</v>
      </c>
      <c r="L24" s="2">
        <v>693087</v>
      </c>
      <c r="M24" s="2">
        <v>160</v>
      </c>
      <c r="N24" s="2">
        <v>693190</v>
      </c>
      <c r="O24" s="2">
        <v>161</v>
      </c>
      <c r="P24" s="2">
        <v>687620</v>
      </c>
      <c r="Q24" s="2">
        <v>161</v>
      </c>
    </row>
    <row r="25" spans="1:18" ht="21.75" customHeight="1" x14ac:dyDescent="0.35">
      <c r="A25" s="2" t="s">
        <v>21</v>
      </c>
      <c r="B25" s="2">
        <v>195515</v>
      </c>
      <c r="C25" s="2">
        <v>159</v>
      </c>
      <c r="D25" s="2">
        <v>195139</v>
      </c>
      <c r="E25" s="2">
        <v>159</v>
      </c>
      <c r="F25" s="2">
        <v>197138</v>
      </c>
      <c r="G25" s="2">
        <v>159</v>
      </c>
      <c r="H25" s="2">
        <v>196665</v>
      </c>
      <c r="I25" s="2">
        <v>159</v>
      </c>
      <c r="J25" s="2">
        <v>195048</v>
      </c>
      <c r="K25" s="2">
        <v>159</v>
      </c>
      <c r="L25" s="2">
        <v>196569</v>
      </c>
      <c r="M25" s="2">
        <v>159</v>
      </c>
      <c r="N25" s="2">
        <v>196819</v>
      </c>
      <c r="O25" s="2">
        <v>161</v>
      </c>
      <c r="P25" s="2">
        <v>196694</v>
      </c>
      <c r="Q25" s="2">
        <v>161</v>
      </c>
    </row>
    <row r="26" spans="1:18" ht="21.75" customHeight="1" thickBot="1" x14ac:dyDescent="0.4">
      <c r="A26" s="18" t="s">
        <v>38</v>
      </c>
      <c r="B26" s="18">
        <v>8389200</v>
      </c>
      <c r="C26" s="18">
        <v>145</v>
      </c>
      <c r="D26" s="18">
        <v>8369634</v>
      </c>
      <c r="E26" s="18">
        <v>145</v>
      </c>
      <c r="F26" s="18">
        <v>8453065</v>
      </c>
      <c r="G26" s="18">
        <v>146</v>
      </c>
      <c r="H26" s="18">
        <v>8437819</v>
      </c>
      <c r="I26" s="18">
        <v>145</v>
      </c>
      <c r="J26" s="18">
        <v>8373466</v>
      </c>
      <c r="K26" s="18">
        <v>145</v>
      </c>
      <c r="L26" s="18">
        <v>8441010</v>
      </c>
      <c r="M26" s="18">
        <v>146</v>
      </c>
      <c r="N26" s="18">
        <v>8455671</v>
      </c>
      <c r="O26" s="18">
        <v>146</v>
      </c>
      <c r="P26" s="18">
        <v>8446528</v>
      </c>
      <c r="Q26" s="18">
        <v>146</v>
      </c>
    </row>
    <row r="27" spans="1:18" s="6" customFormat="1" ht="31.5" customHeight="1" thickTop="1" x14ac:dyDescent="0.35">
      <c r="A27" s="14" t="s">
        <v>0</v>
      </c>
      <c r="B27" s="15">
        <f>+B5+B6+B7+B8+B9+B10+B11+B12+B13</f>
        <v>3927326</v>
      </c>
      <c r="C27" s="15">
        <f>+(B5*C5+B6*C6+B7*C7+B8*C8+B9*C9+B10*C10+B11*C11+B12*C12+B13*C13)/B27</f>
        <v>138.60122230749369</v>
      </c>
      <c r="D27" s="15">
        <f>+D5+D6+D7+D8+D9+D10+D11+D12+D13</f>
        <v>3918396</v>
      </c>
      <c r="E27" s="15">
        <f>+(D5*E5+D6*E6+D7*E7+D8*E8+D9*E9+D10*E10+D11*E11+D12*E12+D13*E13)/D27</f>
        <v>138.60166455866124</v>
      </c>
      <c r="F27" s="15">
        <f>+F5+F6+F7+F8+F9+F10+F11+F12+F13</f>
        <v>3929264</v>
      </c>
      <c r="G27" s="15">
        <f>+(F5*G5+F6*G6+F7*G7+F8*G8+F9*G9+F10*G10+F11*G11+F12*G12+F13*G13)/F27</f>
        <v>138.60106523766282</v>
      </c>
      <c r="H27" s="15">
        <f>+H5+H6+H7+H8+H9+H10+H11+H12+H13</f>
        <v>3924889</v>
      </c>
      <c r="I27" s="15">
        <f>+(H5*I5+H6*I6+H7*I7+H8*I8+H9*I9+H10*I10+H11*I11+H12*I12+H13*I13)/H27</f>
        <v>138.39177795856136</v>
      </c>
      <c r="J27" s="15">
        <f>+J5+J6+J7+J8+J9+J10+J11+J12+J13</f>
        <v>3917885</v>
      </c>
      <c r="K27" s="15">
        <f>+(J5*K5+J6*K6+J7*K7+J8*K8+J9*K9+J10*K10+J11*K11+J12*K12+J13*K13)/J27</f>
        <v>138.60121111262836</v>
      </c>
      <c r="L27" s="15">
        <f>+L5+L6+L7+L8+L9+L10+L11+L12+L13</f>
        <v>3948110</v>
      </c>
      <c r="M27" s="15">
        <f>+(L5*M5+L6*M6+L7*M7+L8*M8+L9*M9+L10*M10+L11*M11+L12*M12+L13*M13)/L27</f>
        <v>138.8722305102948</v>
      </c>
      <c r="N27" s="15">
        <f>+N5+N6+N7+N8+N9+N10+N11+N12+N13</f>
        <v>3959123</v>
      </c>
      <c r="O27" s="15">
        <f>+(N5*O5+N6*O6+N7*O7+N8*O8+N9*O9+N10*O10+N11*O11+N12*O12+N13*O13)/N27</f>
        <v>138.87211789075511</v>
      </c>
      <c r="P27" s="15">
        <f>+P5+P6+P7+P8+P9+P10+P11+P12+P13</f>
        <v>3963579</v>
      </c>
      <c r="Q27" s="15">
        <f>+(P5*Q5+P6*Q6+P7*Q7+P8*Q8+P9*Q9+P10*Q10+P11*Q11+P12*Q12+P13*Q13)/P27</f>
        <v>138.87145632772805</v>
      </c>
      <c r="R27" s="222"/>
    </row>
    <row r="28" spans="1:18" ht="23" customHeight="1" x14ac:dyDescent="0.35">
      <c r="A28" s="14" t="s">
        <v>1</v>
      </c>
      <c r="B28" s="15">
        <f>+B14+B15+B16+B17</f>
        <v>1624325</v>
      </c>
      <c r="C28" s="15">
        <f>+(+B15*C15+B14*C14+B16*C16+B17*C17)/B28</f>
        <v>141.24125898450126</v>
      </c>
      <c r="D28" s="15">
        <f>+D14+D15+D16+D17</f>
        <v>1618970</v>
      </c>
      <c r="E28" s="15">
        <f>+(+D15*E15+D14*E14+D16*E16+D17*E17)/D28</f>
        <v>140.75085208496759</v>
      </c>
      <c r="F28" s="15">
        <f>+F14+F15+F16+F17</f>
        <v>1625420</v>
      </c>
      <c r="G28" s="15">
        <f>+(+F15*G15+F14*G14+F16*G16+F17*G17)/F28</f>
        <v>141.24270588524811</v>
      </c>
      <c r="H28" s="15">
        <f>+H14+H15+H16+H17</f>
        <v>1621640</v>
      </c>
      <c r="I28" s="15">
        <f>+(+H15*I15+H14*I14+H16*I16+H17*I17)/H28</f>
        <v>140.94215300559927</v>
      </c>
      <c r="J28" s="15">
        <f>+J14+J15+J16+J17</f>
        <v>1615547</v>
      </c>
      <c r="K28" s="15">
        <f>+(+J15*K15+J14*K14+J16*K16+J17*K17)/J28</f>
        <v>141.24334420478019</v>
      </c>
      <c r="L28" s="15">
        <f>+L14+L15+L16+L17</f>
        <v>1627761</v>
      </c>
      <c r="M28" s="15">
        <f>+(+L15*M15+L14*M14+L16*M16+L17*M17)/L28</f>
        <v>141.24276229741344</v>
      </c>
      <c r="N28" s="15">
        <f>+N14+N15+N16+N17</f>
        <v>1631123</v>
      </c>
      <c r="O28" s="15">
        <f>+(+N15*O15+N14*O14+N16*O16+N17*O17)/N28</f>
        <v>141.94094068932876</v>
      </c>
      <c r="P28" s="15">
        <f>+P14+P15+P16+P17</f>
        <v>1632506</v>
      </c>
      <c r="Q28" s="15">
        <f>+(+P15*Q15+P14*Q14+P16*Q16+P17*Q17)/P28</f>
        <v>141.86599007905636</v>
      </c>
      <c r="R28" s="222"/>
    </row>
    <row r="29" spans="1:18" ht="23" customHeight="1" thickBot="1" x14ac:dyDescent="0.4">
      <c r="A29" s="16" t="s">
        <v>2</v>
      </c>
      <c r="B29" s="17">
        <f>+B18+B19+B20+B21+B22+B23+B24+B25</f>
        <v>2837549</v>
      </c>
      <c r="C29" s="17">
        <f>+(B18*C18+B19*C19+B20*C20+B21*C21+B22*C22+B23*C23+B24*C24+B25*C25)/B29</f>
        <v>156.41461592381313</v>
      </c>
      <c r="D29" s="17">
        <f>+D18+D19+D20+D21+D22+D23+D24+D25</f>
        <v>2832268</v>
      </c>
      <c r="E29" s="17">
        <f>+(D18*E18+D19*E19+D20*E20+D21*E21+D22*E22+D23*E23+D24*E24+D25*E25)/D29</f>
        <v>156.41524036567162</v>
      </c>
      <c r="F29" s="17">
        <f>+F18+F19+F20+F21+F22+F23+F24+F25</f>
        <v>2898381</v>
      </c>
      <c r="G29" s="17">
        <f>+(F18*G18+F19*G19+F20*G20+F21*G21+F22*G22+F23*G23+F24*G24+F25*G25)/F29</f>
        <v>157.27683247992587</v>
      </c>
      <c r="H29" s="17">
        <f>+H18+H19+H20+H21+H22+H23+H24+H25</f>
        <v>2891290</v>
      </c>
      <c r="I29" s="17">
        <f>+(H18*I18+H19*I19+H20*I20+H21*I21+H22*I22+H23*I23+H24*I24+H25*I25)/H29</f>
        <v>157.27486070231626</v>
      </c>
      <c r="J29" s="17">
        <f>+J18+J19+J20+J21+J22+J23+J24+J25</f>
        <v>2840034</v>
      </c>
      <c r="K29" s="17">
        <f>+(J18*K18+J19*K19+J20*K20+J21*K21+J22*K22+J23*K23+J24*K24+J25*K25)/J29</f>
        <v>157.25725008925949</v>
      </c>
      <c r="L29" s="17">
        <f>+L18+L19+L20+L21+L22+L23+L24+L25</f>
        <v>2865139</v>
      </c>
      <c r="M29" s="17">
        <f>+(L18*M18+L19*M19+L20*M20+L21*M21+L22*M22+L23*M23+L24*M24+L25*M25)/L29</f>
        <v>157.25830334933138</v>
      </c>
      <c r="N29" s="17">
        <f>+N18+N19+N20+N21+N22+N23+N24+N25</f>
        <v>2865425</v>
      </c>
      <c r="O29" s="17">
        <f>+(N18*O18+N19*O19+N20*O20+N21*O21+N22*O22+N23*O23+N24*O24+N25*O25)/N29</f>
        <v>158.32599457323084</v>
      </c>
      <c r="P29" s="17">
        <f>+P18+P19+P20+P21+P22+P23+P24+P25</f>
        <v>2850443</v>
      </c>
      <c r="Q29" s="17">
        <f>+(P18*Q18+P19*Q19+P20*Q20+P21*Q21+P22*Q22+P23*Q23+P24*Q24+P25*Q25)/P29</f>
        <v>158.29462788766517</v>
      </c>
      <c r="R29" s="222"/>
    </row>
    <row r="30" spans="1:18" ht="25" customHeight="1" thickTop="1" x14ac:dyDescent="0.3">
      <c r="A30" s="82" t="str">
        <f>+INDICE!B10</f>
        <v xml:space="preserve"> Lettura dati 28 novembre 2022</v>
      </c>
      <c r="J30" s="27"/>
    </row>
    <row r="31" spans="1:18" x14ac:dyDescent="0.35">
      <c r="B31" s="7"/>
      <c r="C31" s="30"/>
      <c r="D31" s="6"/>
      <c r="E31" s="79"/>
      <c r="F31" s="6"/>
    </row>
    <row r="32" spans="1:18" s="4" customFormat="1" x14ac:dyDescent="0.35">
      <c r="A32" s="1"/>
      <c r="B32" s="1"/>
      <c r="C32" s="78"/>
      <c r="E32" s="80"/>
      <c r="G32" s="80"/>
      <c r="I32" s="80"/>
    </row>
    <row r="33" spans="2:6" ht="15" x14ac:dyDescent="0.35">
      <c r="B33" s="8"/>
      <c r="C33" s="77"/>
    </row>
    <row r="37" spans="2:6" ht="13.5" x14ac:dyDescent="0.35">
      <c r="B37" s="15"/>
      <c r="C37" s="15"/>
      <c r="F37" s="27"/>
    </row>
    <row r="38" spans="2:6" ht="13.5" x14ac:dyDescent="0.35">
      <c r="B38" s="15"/>
      <c r="C38" s="15"/>
    </row>
    <row r="39" spans="2:6" ht="13.5" x14ac:dyDescent="0.35">
      <c r="B39" s="15"/>
      <c r="C39" s="15"/>
    </row>
    <row r="40" spans="2:6" ht="13.5" x14ac:dyDescent="0.35">
      <c r="B40" s="15"/>
      <c r="C40" s="15"/>
    </row>
    <row r="41" spans="2:6" ht="13.5" x14ac:dyDescent="0.35">
      <c r="B41" s="15"/>
      <c r="C41" s="15"/>
    </row>
    <row r="42" spans="2:6" x14ac:dyDescent="0.35">
      <c r="B42" s="5"/>
    </row>
    <row r="43" spans="2:6" ht="13.5" x14ac:dyDescent="0.35">
      <c r="B43" s="5"/>
      <c r="C43" s="77"/>
    </row>
    <row r="44" spans="2:6" x14ac:dyDescent="0.35">
      <c r="B44" s="5"/>
    </row>
    <row r="45" spans="2:6" x14ac:dyDescent="0.35">
      <c r="B45" s="5"/>
    </row>
    <row r="46" spans="2:6" x14ac:dyDescent="0.35">
      <c r="B46" s="5"/>
    </row>
    <row r="47" spans="2:6" x14ac:dyDescent="0.35">
      <c r="B47" s="5"/>
    </row>
    <row r="48" spans="2:6" x14ac:dyDescent="0.35">
      <c r="B48" s="5"/>
    </row>
    <row r="49" spans="2:2" x14ac:dyDescent="0.35">
      <c r="B49" s="5"/>
    </row>
    <row r="50" spans="2:2" x14ac:dyDescent="0.35">
      <c r="B50" s="5"/>
    </row>
    <row r="51" spans="2:2" x14ac:dyDescent="0.35">
      <c r="B51" s="5"/>
    </row>
    <row r="52" spans="2:2" x14ac:dyDescent="0.35">
      <c r="B52" s="5"/>
    </row>
    <row r="53" spans="2:2" x14ac:dyDescent="0.35">
      <c r="B53" s="5"/>
    </row>
    <row r="54" spans="2:2" x14ac:dyDescent="0.35">
      <c r="B54" s="5"/>
    </row>
    <row r="55" spans="2:2" x14ac:dyDescent="0.35">
      <c r="B55" s="5"/>
    </row>
    <row r="56" spans="2:2" x14ac:dyDescent="0.35">
      <c r="B56" s="5"/>
    </row>
    <row r="57" spans="2:2" x14ac:dyDescent="0.35">
      <c r="B57" s="5"/>
    </row>
    <row r="58" spans="2:2" x14ac:dyDescent="0.35">
      <c r="B58" s="5"/>
    </row>
    <row r="59" spans="2:2" x14ac:dyDescent="0.35">
      <c r="B59" s="5"/>
    </row>
    <row r="60" spans="2:2" x14ac:dyDescent="0.35">
      <c r="B60" s="5"/>
    </row>
  </sheetData>
  <mergeCells count="10">
    <mergeCell ref="P3:Q3"/>
    <mergeCell ref="B2:Q2"/>
    <mergeCell ref="L3:M3"/>
    <mergeCell ref="J3:K3"/>
    <mergeCell ref="H3:I3"/>
    <mergeCell ref="A3:A4"/>
    <mergeCell ref="B3:C3"/>
    <mergeCell ref="D3:E3"/>
    <mergeCell ref="F3:G3"/>
    <mergeCell ref="N3:O3"/>
  </mergeCells>
  <phoneticPr fontId="10" type="noConversion"/>
  <pageMargins left="0.70866141732283472" right="0.70866141732283472" top="0.94488188976377963" bottom="0.74803149606299213" header="0.31496062992125984" footer="0.31496062992125984"/>
  <pageSetup paperSize="9" scale="51" orientation="landscape" r:id="rId1"/>
  <headerFooter>
    <oddHeader>&amp;COSSERVATORIO ASSEGNO UNICO UNIVERSALE</oddHeader>
    <oddFooter>&amp;CINPS - COORDINAMENTO GENERALE STATISTICO ATTUARIALE</oddFooter>
  </headerFooter>
  <rowBreaks count="1" manualBreakCount="1">
    <brk id="18" max="16" man="1"/>
  </rowBreaks>
  <ignoredErrors>
    <ignoredError sqref="C27:M29 N27:O29 P27:P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8FF6599A-505C-494E-915E-F12FB9D6F2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19</vt:i4>
      </vt:variant>
      <vt:variant>
        <vt:lpstr>Intervalli denominati</vt:lpstr>
      </vt:variant>
      <vt:variant>
        <vt:i4>17</vt:i4>
      </vt:variant>
    </vt:vector>
  </HeadingPairs>
  <TitlesOfParts>
    <vt:vector size="36" baseType="lpstr">
      <vt:lpstr>COPERTINA</vt:lpstr>
      <vt:lpstr>INDICE</vt:lpstr>
      <vt:lpstr>SEZIONE I</vt:lpstr>
      <vt:lpstr>Tavola 1</vt:lpstr>
      <vt:lpstr>Tavola 2</vt:lpstr>
      <vt:lpstr>Tavola 3</vt:lpstr>
      <vt:lpstr>Tavola 4</vt:lpstr>
      <vt:lpstr>Tavola 5</vt:lpstr>
      <vt:lpstr>Tavola 6</vt:lpstr>
      <vt:lpstr>Tavola 7</vt:lpstr>
      <vt:lpstr>Tavola 8</vt:lpstr>
      <vt:lpstr>Tavola 9</vt:lpstr>
      <vt:lpstr>Tavola10</vt:lpstr>
      <vt:lpstr>Tavola 11</vt:lpstr>
      <vt:lpstr>SEZIONE II</vt:lpstr>
      <vt:lpstr>Tavola 2.1</vt:lpstr>
      <vt:lpstr>Tavola 2.2</vt:lpstr>
      <vt:lpstr>Tavola 2.3</vt:lpstr>
      <vt:lpstr>Nota metodologica</vt:lpstr>
      <vt:lpstr>'Tavola 2.1'!_Hlk107209231</vt:lpstr>
      <vt:lpstr>'Tavola 3'!_Hlk107209231</vt:lpstr>
      <vt:lpstr>COPERTINA!Area_stampa</vt:lpstr>
      <vt:lpstr>INDICE!Area_stampa</vt:lpstr>
      <vt:lpstr>'Tavola 11'!Area_stampa</vt:lpstr>
      <vt:lpstr>'Tavola 2'!Area_stampa</vt:lpstr>
      <vt:lpstr>'Tavola 2.1'!Area_stampa</vt:lpstr>
      <vt:lpstr>'Tavola 2.2'!Area_stampa</vt:lpstr>
      <vt:lpstr>'Tavola 2.3'!Area_stampa</vt:lpstr>
      <vt:lpstr>'Tavola 3'!Area_stampa</vt:lpstr>
      <vt:lpstr>'Tavola 4'!Area_stampa</vt:lpstr>
      <vt:lpstr>'Tavola 5'!Area_stampa</vt:lpstr>
      <vt:lpstr>'Tavola 6'!Area_stampa</vt:lpstr>
      <vt:lpstr>'Tavola 7'!Area_stampa</vt:lpstr>
      <vt:lpstr>'Tavola 8'!Area_stampa</vt:lpstr>
      <vt:lpstr>'Tavola 9'!Area_stampa</vt:lpstr>
      <vt:lpstr>Tavola10!Area_stampa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2022-12-06T08:02:50Z</cp:lastPrinted>
  <dcterms:created xsi:type="dcterms:W3CDTF">2021-02-08T13:18:49Z</dcterms:created>
  <dcterms:modified xsi:type="dcterms:W3CDTF">2022-12-06T08:04:05Z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