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Questa_cartella_di_lavoro" defaultThemeVersion="166925"/>
  <mc:AlternateContent xmlns:mc="http://schemas.openxmlformats.org/markup-compatibility/2006">
    <mc:Choice Requires="x15">
      <x15ac:absPath xmlns:x15ac="http://schemas.microsoft.com/office/spreadsheetml/2010/11/ac" url="\\filesrvp\root\GruppidiLavoro07\AssUnico\Osservatorio_ottobre2022\"/>
    </mc:Choice>
  </mc:AlternateContent>
  <xr:revisionPtr revIDLastSave="0" documentId="8_{AF01A7A9-5878-46B1-B997-74C52FA45277}" xr6:coauthVersionLast="47" xr6:coauthVersionMax="47" xr10:uidLastSave="{00000000-0000-0000-0000-000000000000}"/>
  <bookViews>
    <workbookView xWindow="-110" yWindow="-110" windowWidth="19420" windowHeight="10560" xr2:uid="{00000000-000D-0000-FFFF-FFFF00000000}"/>
  </bookViews>
  <sheets>
    <sheet name="COPERTINA" sheetId="62" r:id="rId1"/>
    <sheet name="INDICE" sheetId="68" r:id="rId2"/>
    <sheet name="SEZIONE I" sheetId="73" r:id="rId3"/>
    <sheet name="Tavola 1" sheetId="63" r:id="rId4"/>
    <sheet name="Tavola 2" sheetId="65" r:id="rId5"/>
    <sheet name="Tavola 3" sheetId="66" r:id="rId6"/>
    <sheet name="Tavola 4" sheetId="64" r:id="rId7"/>
    <sheet name="Tavola 5" sheetId="58" r:id="rId8"/>
    <sheet name="Tavola 6" sheetId="4" r:id="rId9"/>
    <sheet name="Tavola 7" sheetId="52" r:id="rId10"/>
    <sheet name="Tavola 8" sheetId="53" r:id="rId11"/>
    <sheet name="Tavola 9" sheetId="54" r:id="rId12"/>
    <sheet name="Tavola10" sheetId="60" r:id="rId13"/>
    <sheet name="Tavola 11" sheetId="69" r:id="rId14"/>
    <sheet name="SEZIONE II" sheetId="80" r:id="rId15"/>
    <sheet name="Tavola 2.1" sheetId="85" r:id="rId16"/>
    <sheet name="Tavola 2.2" sheetId="86" r:id="rId17"/>
    <sheet name="Tavola 2.3" sheetId="87" r:id="rId18"/>
    <sheet name="Nota metodologica" sheetId="84" r:id="rId19"/>
  </sheets>
  <externalReferences>
    <externalReference r:id="rId20"/>
  </externalReferences>
  <definedNames>
    <definedName name="_Hlk107209231" localSheetId="15">'Tavola 2.1'!$A$1</definedName>
    <definedName name="_Hlk107209231" localSheetId="5">'Tavola 3'!$A$1</definedName>
    <definedName name="A" localSheetId="13">#REF!</definedName>
    <definedName name="A" localSheetId="4">#REF!</definedName>
    <definedName name="A" localSheetId="15">#REF!</definedName>
    <definedName name="A" localSheetId="5">#REF!</definedName>
    <definedName name="A" localSheetId="6">#REF!</definedName>
    <definedName name="A" localSheetId="8">#REF!</definedName>
    <definedName name="A" localSheetId="9">#REF!</definedName>
    <definedName name="A" localSheetId="10">#REF!</definedName>
    <definedName name="A" localSheetId="11">#REF!</definedName>
    <definedName name="A" localSheetId="12">#REF!</definedName>
    <definedName name="A">#REF!</definedName>
    <definedName name="aa" localSheetId="13">#REF!</definedName>
    <definedName name="aa" localSheetId="4">#REF!</definedName>
    <definedName name="aa" localSheetId="15">#REF!</definedName>
    <definedName name="aa" localSheetId="5">#REF!</definedName>
    <definedName name="aa" localSheetId="6">#REF!</definedName>
    <definedName name="aa" localSheetId="8">#REF!</definedName>
    <definedName name="aa" localSheetId="9">#REF!</definedName>
    <definedName name="aa" localSheetId="10">#REF!</definedName>
    <definedName name="aa" localSheetId="11">#REF!</definedName>
    <definedName name="aa" localSheetId="12">#REF!</definedName>
    <definedName name="aa">#REF!</definedName>
    <definedName name="ACCOLTE_REG" localSheetId="13">#REF!</definedName>
    <definedName name="ACCOLTE_REG" localSheetId="15">#REF!</definedName>
    <definedName name="ACCOLTE_REG" localSheetId="6">#REF!</definedName>
    <definedName name="ACCOLTE_REG" localSheetId="8">#REF!</definedName>
    <definedName name="ACCOLTE_REG" localSheetId="9">#REF!</definedName>
    <definedName name="ACCOLTE_REG" localSheetId="10">#REF!</definedName>
    <definedName name="ACCOLTE_REG" localSheetId="12">#REF!</definedName>
    <definedName name="ACCOLTE_REG">#REF!</definedName>
    <definedName name="_xlnm.Print_Area" localSheetId="0">COPERTINA!$A$1:$L$34</definedName>
    <definedName name="_xlnm.Print_Area" localSheetId="1">INDICE!$B$1:$K$33</definedName>
    <definedName name="_xlnm.Print_Area" localSheetId="13">'Tavola 11'!$A$1:$G$26</definedName>
    <definedName name="_xlnm.Print_Area" localSheetId="4">'Tavola 2'!$A$1:$E$33</definedName>
    <definedName name="_xlnm.Print_Area" localSheetId="15">'Tavola 2.1'!$A$1:$F$14</definedName>
    <definedName name="_xlnm.Print_Area" localSheetId="16">'Tavola 2.2'!$A$1:$O$31</definedName>
    <definedName name="_xlnm.Print_Area" localSheetId="17">'Tavola 2.3'!$A$1:$F$28</definedName>
    <definedName name="_xlnm.Print_Area" localSheetId="5">'Tavola 3'!$A$1:$F$14</definedName>
    <definedName name="_xlnm.Print_Area" localSheetId="6">'Tavola 4'!$A$1:$O$13</definedName>
    <definedName name="_xlnm.Print_Area" localSheetId="7">'Tavola 5'!$A$1:$J$16</definedName>
    <definedName name="_xlnm.Print_Area" localSheetId="8">'Tavola 6'!$A$1:$O$30</definedName>
    <definedName name="_xlnm.Print_Area" localSheetId="9">'Tavola 7'!$A$1:$O$18</definedName>
    <definedName name="_xlnm.Print_Area" localSheetId="10">'Tavola 8'!$A$1:$O$18</definedName>
    <definedName name="_xlnm.Print_Area" localSheetId="11">'Tavola 9'!$A$1:$S$69</definedName>
    <definedName name="_xlnm.Print_Area" localSheetId="12">Tavola10!$A$1:$V$20</definedName>
    <definedName name="Ateneo_area" localSheetId="13">#REF!</definedName>
    <definedName name="Ateneo_area" localSheetId="4">#REF!</definedName>
    <definedName name="Ateneo_area" localSheetId="15">#REF!</definedName>
    <definedName name="Ateneo_area" localSheetId="5">#REF!</definedName>
    <definedName name="Ateneo_area" localSheetId="6">#REF!</definedName>
    <definedName name="Ateneo_area" localSheetId="8">#REF!</definedName>
    <definedName name="Ateneo_area" localSheetId="9">#REF!</definedName>
    <definedName name="Ateneo_area" localSheetId="10">#REF!</definedName>
    <definedName name="Ateneo_area" localSheetId="11">#REF!</definedName>
    <definedName name="Ateneo_area" localSheetId="12">#REF!</definedName>
    <definedName name="Ateneo_area">#REF!</definedName>
    <definedName name="b" localSheetId="13">'[1]Stato civile'!#REF!</definedName>
    <definedName name="b" localSheetId="4">'[1]Stato civile'!#REF!</definedName>
    <definedName name="b" localSheetId="15">'[1]Stato civile'!#REF!</definedName>
    <definedName name="b" localSheetId="5">'[1]Stato civile'!#REF!</definedName>
    <definedName name="b" localSheetId="6">'[1]Stato civile'!#REF!</definedName>
    <definedName name="b" localSheetId="8">'[1]Stato civile'!#REF!</definedName>
    <definedName name="b" localSheetId="9">'[1]Stato civile'!#REF!</definedName>
    <definedName name="b" localSheetId="10">'[1]Stato civile'!#REF!</definedName>
    <definedName name="b" localSheetId="11">'[1]Stato civile'!#REF!</definedName>
    <definedName name="b" localSheetId="12">'[1]Stato civile'!#REF!</definedName>
    <definedName name="b">'[1]Stato civile'!#REF!</definedName>
    <definedName name="CLASETA_FPS" localSheetId="13">#REF!</definedName>
    <definedName name="CLASETA_FPS" localSheetId="4">#REF!</definedName>
    <definedName name="CLASETA_FPS" localSheetId="15">#REF!</definedName>
    <definedName name="CLASETA_FPS" localSheetId="5">#REF!</definedName>
    <definedName name="CLASETA_FPS" localSheetId="6">#REF!</definedName>
    <definedName name="CLASETA_FPS" localSheetId="8">#REF!</definedName>
    <definedName name="CLASETA_FPS" localSheetId="9">#REF!</definedName>
    <definedName name="CLASETA_FPS" localSheetId="10">#REF!</definedName>
    <definedName name="CLASETA_FPS" localSheetId="11">#REF!</definedName>
    <definedName name="CLASETA_FPS" localSheetId="12">#REF!</definedName>
    <definedName name="CLASETA_FPS">#REF!</definedName>
    <definedName name="CORSI_DI_LAUREA__N._COMPLESSIVO_DI_ANNUALITA__SUPERATE_FINO_ALL_ANNO_ACCADEMICO_1995_96" localSheetId="13">#REF!</definedName>
    <definedName name="CORSI_DI_LAUREA__N._COMPLESSIVO_DI_ANNUALITA__SUPERATE_FINO_ALL_ANNO_ACCADEMICO_1995_96" localSheetId="4">#REF!</definedName>
    <definedName name="CORSI_DI_LAUREA__N._COMPLESSIVO_DI_ANNUALITA__SUPERATE_FINO_ALL_ANNO_ACCADEMICO_1995_96" localSheetId="15">#REF!</definedName>
    <definedName name="CORSI_DI_LAUREA__N._COMPLESSIVO_DI_ANNUALITA__SUPERATE_FINO_ALL_ANNO_ACCADEMICO_1995_96" localSheetId="5">#REF!</definedName>
    <definedName name="CORSI_DI_LAUREA__N._COMPLESSIVO_DI_ANNUALITA__SUPERATE_FINO_ALL_ANNO_ACCADEMICO_1995_96" localSheetId="6">#REF!</definedName>
    <definedName name="CORSI_DI_LAUREA__N._COMPLESSIVO_DI_ANNUALITA__SUPERATE_FINO_ALL_ANNO_ACCADEMICO_1995_96" localSheetId="8">#REF!</definedName>
    <definedName name="CORSI_DI_LAUREA__N._COMPLESSIVO_DI_ANNUALITA__SUPERATE_FINO_ALL_ANNO_ACCADEMICO_1995_96" localSheetId="9">#REF!</definedName>
    <definedName name="CORSI_DI_LAUREA__N._COMPLESSIVO_DI_ANNUALITA__SUPERATE_FINO_ALL_ANNO_ACCADEMICO_1995_96" localSheetId="10">#REF!</definedName>
    <definedName name="CORSI_DI_LAUREA__N._COMPLESSIVO_DI_ANNUALITA__SUPERATE_FINO_ALL_ANNO_ACCADEMICO_1995_96" localSheetId="11">#REF!</definedName>
    <definedName name="CORSI_DI_LAUREA__N._COMPLESSIVO_DI_ANNUALITA__SUPERATE_FINO_ALL_ANNO_ACCADEMICO_1995_96" localSheetId="12">#REF!</definedName>
    <definedName name="CORSI_DI_LAUREA__N._COMPLESSIVO_DI_ANNUALITA__SUPERATE_FINO_ALL_ANNO_ACCADEMICO_1995_96">#REF!</definedName>
    <definedName name="D_ACCOLTE" localSheetId="13">#REF!</definedName>
    <definedName name="D_ACCOLTE" localSheetId="15">#REF!</definedName>
    <definedName name="D_ACCOLTE" localSheetId="6">#REF!</definedName>
    <definedName name="D_ACCOLTE" localSheetId="8">#REF!</definedName>
    <definedName name="D_ACCOLTE" localSheetId="9">#REF!</definedName>
    <definedName name="D_ACCOLTE" localSheetId="10">#REF!</definedName>
    <definedName name="D_ACCOLTE" localSheetId="12">#REF!</definedName>
    <definedName name="D_ACCOLTE">#REF!</definedName>
    <definedName name="D_PERVENUTE" localSheetId="13">#REF!</definedName>
    <definedName name="D_PERVENUTE" localSheetId="15">#REF!</definedName>
    <definedName name="D_PERVENUTE" localSheetId="6">#REF!</definedName>
    <definedName name="D_PERVENUTE" localSheetId="8">#REF!</definedName>
    <definedName name="D_PERVENUTE" localSheetId="9">#REF!</definedName>
    <definedName name="D_PERVENUTE" localSheetId="10">#REF!</definedName>
    <definedName name="D_PERVENUTE" localSheetId="12">#REF!</definedName>
    <definedName name="D_PERVENUTE">#REF!</definedName>
    <definedName name="d_PERVENUTE_" localSheetId="13">#REF!</definedName>
    <definedName name="d_PERVENUTE_" localSheetId="15">#REF!</definedName>
    <definedName name="d_PERVENUTE_" localSheetId="6">#REF!</definedName>
    <definedName name="d_PERVENUTE_" localSheetId="8">#REF!</definedName>
    <definedName name="d_PERVENUTE_" localSheetId="9">#REF!</definedName>
    <definedName name="d_PERVENUTE_" localSheetId="10">#REF!</definedName>
    <definedName name="d_PERVENUTE_" localSheetId="12">#REF!</definedName>
    <definedName name="d_PERVENUTE_">#REF!</definedName>
    <definedName name="DOMANDE" localSheetId="13">#REF!</definedName>
    <definedName name="DOMANDE" localSheetId="4">#REF!</definedName>
    <definedName name="DOMANDE" localSheetId="15">#REF!</definedName>
    <definedName name="DOMANDE" localSheetId="6">#REF!</definedName>
    <definedName name="DOMANDE" localSheetId="8">#REF!</definedName>
    <definedName name="DOMANDE" localSheetId="9">#REF!</definedName>
    <definedName name="DOMANDE" localSheetId="10">#REF!</definedName>
    <definedName name="DOMANDE" localSheetId="12">#REF!</definedName>
    <definedName name="DOMANDE">#REF!</definedName>
    <definedName name="DOMANDE_PER_DATA" localSheetId="13">#REF!</definedName>
    <definedName name="DOMANDE_PER_DATA" localSheetId="15">#REF!</definedName>
    <definedName name="DOMANDE_PER_DATA" localSheetId="6">#REF!</definedName>
    <definedName name="DOMANDE_PER_DATA" localSheetId="8">#REF!</definedName>
    <definedName name="DOMANDE_PER_DATA" localSheetId="9">#REF!</definedName>
    <definedName name="DOMANDE_PER_DATA" localSheetId="10">#REF!</definedName>
    <definedName name="DOMANDE_PER_DATA" localSheetId="12">#REF!</definedName>
    <definedName name="DOMANDE_PER_DATA">#REF!</definedName>
    <definedName name="DOMANDE_PER_DATA_" localSheetId="13">#REF!</definedName>
    <definedName name="DOMANDE_PER_DATA_" localSheetId="15">#REF!</definedName>
    <definedName name="DOMANDE_PER_DATA_" localSheetId="6">#REF!</definedName>
    <definedName name="DOMANDE_PER_DATA_" localSheetId="8">#REF!</definedName>
    <definedName name="DOMANDE_PER_DATA_" localSheetId="9">#REF!</definedName>
    <definedName name="DOMANDE_PER_DATA_" localSheetId="10">#REF!</definedName>
    <definedName name="DOMANDE_PER_DATA_" localSheetId="12">#REF!</definedName>
    <definedName name="DOMANDE_PER_DATA_">#REF!</definedName>
    <definedName name="NEW" localSheetId="13">#REF!</definedName>
    <definedName name="NEW" localSheetId="4">#REF!</definedName>
    <definedName name="NEW" localSheetId="15">#REF!</definedName>
    <definedName name="NEW" localSheetId="6">#REF!</definedName>
    <definedName name="NEW" localSheetId="8">#REF!</definedName>
    <definedName name="NEW" localSheetId="9">#REF!</definedName>
    <definedName name="NEW" localSheetId="10">#REF!</definedName>
    <definedName name="NEW" localSheetId="11">#REF!</definedName>
    <definedName name="NEW" localSheetId="12">#REF!</definedName>
    <definedName name="NEW">#REF!</definedName>
    <definedName name="PAG_MESE" localSheetId="13">#REF!</definedName>
    <definedName name="PAG_MESE" localSheetId="15">#REF!</definedName>
    <definedName name="PAG_MESE" localSheetId="6">#REF!</definedName>
    <definedName name="PAG_MESE" localSheetId="8">#REF!</definedName>
    <definedName name="PAG_MESE" localSheetId="9">#REF!</definedName>
    <definedName name="PAG_MESE" localSheetId="10">#REF!</definedName>
    <definedName name="PAG_MESE" localSheetId="12">#REF!</definedName>
    <definedName name="PAG_MESE">#REF!</definedName>
    <definedName name="PIPPO" localSheetId="13">#REF!</definedName>
    <definedName name="PIPPO" localSheetId="4">#REF!</definedName>
    <definedName name="PIPPO" localSheetId="15">#REF!</definedName>
    <definedName name="PIPPO" localSheetId="6">#REF!</definedName>
    <definedName name="PIPPO" localSheetId="8">#REF!</definedName>
    <definedName name="PIPPO" localSheetId="9">#REF!</definedName>
    <definedName name="PIPPO" localSheetId="10">#REF!</definedName>
    <definedName name="PIPPO" localSheetId="11">#REF!</definedName>
    <definedName name="PIPPO" localSheetId="12">#REF!</definedName>
    <definedName name="PIPPO">#REF!</definedName>
    <definedName name="RDC_REI" localSheetId="13">#REF!</definedName>
    <definedName name="RDC_REI" localSheetId="15">#REF!</definedName>
    <definedName name="RDC_REI" localSheetId="6">#REF!</definedName>
    <definedName name="RDC_REI" localSheetId="8">#REF!</definedName>
    <definedName name="RDC_REI" localSheetId="9">#REF!</definedName>
    <definedName name="RDC_REI" localSheetId="10">#REF!</definedName>
    <definedName name="RDC_REI" localSheetId="12">#REF!</definedName>
    <definedName name="RDC_REI">#REF!</definedName>
    <definedName name="SCHEDE" localSheetId="15">#REF!</definedName>
    <definedName name="SCHEDE" localSheetId="6">#REF!</definedName>
    <definedName name="SCHEDE">#REF!</definedName>
    <definedName name="SEXISTAT1" localSheetId="13">[1]Sesso!#REF!</definedName>
    <definedName name="SEXISTAT1" localSheetId="4">[1]Sesso!#REF!</definedName>
    <definedName name="SEXISTAT1" localSheetId="15">[1]Sesso!#REF!</definedName>
    <definedName name="SEXISTAT1" localSheetId="5">[1]Sesso!#REF!</definedName>
    <definedName name="SEXISTAT1" localSheetId="6">[1]Sesso!#REF!</definedName>
    <definedName name="SEXISTAT1" localSheetId="8">[1]Sesso!#REF!</definedName>
    <definedName name="SEXISTAT1" localSheetId="9">[1]Sesso!#REF!</definedName>
    <definedName name="SEXISTAT1" localSheetId="10">[1]Sesso!#REF!</definedName>
    <definedName name="SEXISTAT1" localSheetId="11">[1]Sesso!#REF!</definedName>
    <definedName name="SEXISTAT1" localSheetId="12">[1]Sesso!#REF!</definedName>
    <definedName name="SEXISTAT1">[1]Sesso!#REF!</definedName>
    <definedName name="STATCIV2" localSheetId="13">'[1]Stato civile'!#REF!</definedName>
    <definedName name="STATCIV2" localSheetId="4">'[1]Stato civile'!#REF!</definedName>
    <definedName name="STATCIV2" localSheetId="15">'[1]Stato civile'!#REF!</definedName>
    <definedName name="STATCIV2" localSheetId="5">'[1]Stato civile'!#REF!</definedName>
    <definedName name="STATCIV2" localSheetId="6">'[1]Stato civile'!#REF!</definedName>
    <definedName name="STATCIV2" localSheetId="8">'[1]Stato civile'!#REF!</definedName>
    <definedName name="STATCIV2" localSheetId="9">'[1]Stato civile'!#REF!</definedName>
    <definedName name="STATCIV2" localSheetId="10">'[1]Stato civile'!#REF!</definedName>
    <definedName name="STATCIV2" localSheetId="11">'[1]Stato civile'!#REF!</definedName>
    <definedName name="STATCIV2" localSheetId="12">'[1]Stato civile'!#REF!</definedName>
    <definedName name="STATCIV2">'[1]Stato civile'!#REF!</definedName>
    <definedName name="SUM_REI_DECGEN2019" localSheetId="13">#REF!</definedName>
    <definedName name="SUM_REI_DECGEN2019" localSheetId="15">#REF!</definedName>
    <definedName name="SUM_REI_DECGEN2019" localSheetId="6">#REF!</definedName>
    <definedName name="SUM_REI_DECGEN2019" localSheetId="8">#REF!</definedName>
    <definedName name="SUM_REI_DECGEN2019" localSheetId="9">#REF!</definedName>
    <definedName name="SUM_REI_DECGEN2019" localSheetId="10">#REF!</definedName>
    <definedName name="SUM_REI_DECGEN2019" localSheetId="12">#REF!</definedName>
    <definedName name="SUM_REI_DECGEN2019">#REF!</definedName>
    <definedName name="SUM_REI_DECLUGLIO" localSheetId="13">#REF!</definedName>
    <definedName name="SUM_REI_DECLUGLIO" localSheetId="4">#REF!</definedName>
    <definedName name="SUM_REI_DECLUGLIO" localSheetId="15">#REF!</definedName>
    <definedName name="SUM_REI_DECLUGLIO" localSheetId="5">#REF!</definedName>
    <definedName name="SUM_REI_DECLUGLIO" localSheetId="6">#REF!</definedName>
    <definedName name="SUM_REI_DECLUGLIO" localSheetId="8">#REF!</definedName>
    <definedName name="SUM_REI_DECLUGLIO" localSheetId="9">#REF!</definedName>
    <definedName name="SUM_REI_DECLUGLIO" localSheetId="10">#REF!</definedName>
    <definedName name="SUM_REI_DECLUGLIO" localSheetId="11">#REF!</definedName>
    <definedName name="SUM_REI_DECLUGLIO" localSheetId="12">#REF!</definedName>
    <definedName name="SUM_REI_DECLUGLIO">#REF!</definedName>
    <definedName name="SUM_REI_ETA_26032018" localSheetId="13">#REF!</definedName>
    <definedName name="SUM_REI_ETA_26032018" localSheetId="4">#REF!</definedName>
    <definedName name="SUM_REI_ETA_26032018" localSheetId="15">#REF!</definedName>
    <definedName name="SUM_REI_ETA_26032018" localSheetId="5">#REF!</definedName>
    <definedName name="SUM_REI_ETA_26032018" localSheetId="6">#REF!</definedName>
    <definedName name="SUM_REI_ETA_26032018" localSheetId="8">#REF!</definedName>
    <definedName name="SUM_REI_ETA_26032018" localSheetId="9">#REF!</definedName>
    <definedName name="SUM_REI_ETA_26032018" localSheetId="10">#REF!</definedName>
    <definedName name="SUM_REI_ETA_26032018" localSheetId="11">#REF!</definedName>
    <definedName name="SUM_REI_ETA_26032018" localSheetId="12">#REF!</definedName>
    <definedName name="SUM_REI_ETA_26032018">#REF!</definedName>
    <definedName name="SUM_REI_GEN2018GIU2019" localSheetId="13">#REF!</definedName>
    <definedName name="SUM_REI_GEN2018GIU2019" localSheetId="15">#REF!</definedName>
    <definedName name="SUM_REI_GEN2018GIU2019" localSheetId="6">#REF!</definedName>
    <definedName name="SUM_REI_GEN2018GIU2019" localSheetId="8">#REF!</definedName>
    <definedName name="SUM_REI_GEN2018GIU2019" localSheetId="9">#REF!</definedName>
    <definedName name="SUM_REI_GEN2018GIU2019" localSheetId="10">#REF!</definedName>
    <definedName name="SUM_REI_GEN2018GIU2019" localSheetId="12">#REF!</definedName>
    <definedName name="SUM_REI_GEN2018GIU2019">#REF!</definedName>
    <definedName name="SUM_REI_GEN2018MAR2019" localSheetId="13">#REF!</definedName>
    <definedName name="SUM_REI_GEN2018MAR2019" localSheetId="15">#REF!</definedName>
    <definedName name="SUM_REI_GEN2018MAR2019" localSheetId="6">#REF!</definedName>
    <definedName name="SUM_REI_GEN2018MAR2019" localSheetId="8">#REF!</definedName>
    <definedName name="SUM_REI_GEN2018MAR2019" localSheetId="9">#REF!</definedName>
    <definedName name="SUM_REI_GEN2018MAR2019" localSheetId="10">#REF!</definedName>
    <definedName name="SUM_REI_GEN2018MAR2019" localSheetId="12">#REF!</definedName>
    <definedName name="SUM_REI_GEN2018MAR2019">#REF!</definedName>
    <definedName name="SUM_REI_GENDIC2018" localSheetId="13">#REF!</definedName>
    <definedName name="SUM_REI_GENDIC2018" localSheetId="4">#REF!</definedName>
    <definedName name="SUM_REI_GENDIC2018" localSheetId="15">#REF!</definedName>
    <definedName name="SUM_REI_GENDIC2018" localSheetId="5">#REF!</definedName>
    <definedName name="SUM_REI_GENDIC2018" localSheetId="6">#REF!</definedName>
    <definedName name="SUM_REI_GENDIC2018" localSheetId="8">#REF!</definedName>
    <definedName name="SUM_REI_GENDIC2018" localSheetId="9">#REF!</definedName>
    <definedName name="SUM_REI_GENDIC2018" localSheetId="10">#REF!</definedName>
    <definedName name="SUM_REI_GENDIC2018" localSheetId="11">#REF!</definedName>
    <definedName name="SUM_REI_GENDIC2018" localSheetId="12">#REF!</definedName>
    <definedName name="SUM_REI_GENDIC2018">#REF!</definedName>
    <definedName name="SUM_REI_GENGIU2018" localSheetId="13">#REF!</definedName>
    <definedName name="SUM_REI_GENGIU2018" localSheetId="4">#REF!</definedName>
    <definedName name="SUM_REI_GENGIU2018" localSheetId="15">#REF!</definedName>
    <definedName name="SUM_REI_GENGIU2018" localSheetId="5">#REF!</definedName>
    <definedName name="SUM_REI_GENGIU2018" localSheetId="6">#REF!</definedName>
    <definedName name="SUM_REI_GENGIU2018" localSheetId="8">#REF!</definedName>
    <definedName name="SUM_REI_GENGIU2018" localSheetId="9">#REF!</definedName>
    <definedName name="SUM_REI_GENGIU2018" localSheetId="10">#REF!</definedName>
    <definedName name="SUM_REI_GENGIU2018" localSheetId="11">#REF!</definedName>
    <definedName name="SUM_REI_GENGIU2018" localSheetId="12">#REF!</definedName>
    <definedName name="SUM_REI_GENGIU2018">#REF!</definedName>
    <definedName name="SUM_REI_GENMAR2019" localSheetId="13">#REF!</definedName>
    <definedName name="SUM_REI_GENMAR2019" localSheetId="4">#REF!</definedName>
    <definedName name="SUM_REI_GENMAR2019" localSheetId="15">#REF!</definedName>
    <definedName name="SUM_REI_GENMAR2019" localSheetId="5">#REF!</definedName>
    <definedName name="SUM_REI_GENMAR2019" localSheetId="6">#REF!</definedName>
    <definedName name="SUM_REI_GENMAR2019" localSheetId="8">#REF!</definedName>
    <definedName name="SUM_REI_GENMAR2019" localSheetId="9">#REF!</definedName>
    <definedName name="SUM_REI_GENMAR2019" localSheetId="10">#REF!</definedName>
    <definedName name="SUM_REI_GENMAR2019" localSheetId="11">#REF!</definedName>
    <definedName name="SUM_REI_GENMAR2019" localSheetId="12">#REF!</definedName>
    <definedName name="SUM_REI_GENMAR2019">#REF!</definedName>
    <definedName name="SUM_REI_GENSET2018" localSheetId="13">#REF!</definedName>
    <definedName name="SUM_REI_GENSET2018" localSheetId="4">#REF!</definedName>
    <definedName name="SUM_REI_GENSET2018" localSheetId="15">#REF!</definedName>
    <definedName name="SUM_REI_GENSET2018" localSheetId="5">#REF!</definedName>
    <definedName name="SUM_REI_GENSET2018" localSheetId="6">#REF!</definedName>
    <definedName name="SUM_REI_GENSET2018" localSheetId="8">#REF!</definedName>
    <definedName name="SUM_REI_GENSET2018" localSheetId="9">#REF!</definedName>
    <definedName name="SUM_REI_GENSET2018" localSheetId="10">#REF!</definedName>
    <definedName name="SUM_REI_GENSET2018" localSheetId="11">#REF!</definedName>
    <definedName name="SUM_REI_GENSET2018" localSheetId="12">#REF!</definedName>
    <definedName name="SUM_REI_GENSET2018">#REF!</definedName>
    <definedName name="SUM_REI_IIITRIM2018" localSheetId="13">#REF!</definedName>
    <definedName name="SUM_REI_IIITRIM2018" localSheetId="4">#REF!</definedName>
    <definedName name="SUM_REI_IIITRIM2018" localSheetId="15">#REF!</definedName>
    <definedName name="SUM_REI_IIITRIM2018" localSheetId="5">#REF!</definedName>
    <definedName name="SUM_REI_IIITRIM2018" localSheetId="6">#REF!</definedName>
    <definedName name="SUM_REI_IIITRIM2018" localSheetId="8">#REF!</definedName>
    <definedName name="SUM_REI_IIITRIM2018" localSheetId="9">#REF!</definedName>
    <definedName name="SUM_REI_IIITRIM2018" localSheetId="10">#REF!</definedName>
    <definedName name="SUM_REI_IIITRIM2018" localSheetId="11">#REF!</definedName>
    <definedName name="SUM_REI_IIITRIM2018" localSheetId="12">#REF!</definedName>
    <definedName name="SUM_REI_IIITRIM2018">#REF!</definedName>
    <definedName name="SUM_REI_IITRIM2018" localSheetId="13">#REF!</definedName>
    <definedName name="SUM_REI_IITRIM2018" localSheetId="4">#REF!</definedName>
    <definedName name="SUM_REI_IITRIM2018" localSheetId="15">#REF!</definedName>
    <definedName name="SUM_REI_IITRIM2018" localSheetId="5">#REF!</definedName>
    <definedName name="SUM_REI_IITRIM2018" localSheetId="6">#REF!</definedName>
    <definedName name="SUM_REI_IITRIM2018" localSheetId="8">#REF!</definedName>
    <definedName name="SUM_REI_IITRIM2018" localSheetId="9">#REF!</definedName>
    <definedName name="SUM_REI_IITRIM2018" localSheetId="10">#REF!</definedName>
    <definedName name="SUM_REI_IITRIM2018" localSheetId="11">#REF!</definedName>
    <definedName name="SUM_REI_IITRIM2018" localSheetId="12">#REF!</definedName>
    <definedName name="SUM_REI_IITRIM2018">#REF!</definedName>
    <definedName name="SUM_REI_IITRIM2019" localSheetId="13">#REF!</definedName>
    <definedName name="SUM_REI_IITRIM2019" localSheetId="15">#REF!</definedName>
    <definedName name="SUM_REI_IITRIM2019" localSheetId="6">#REF!</definedName>
    <definedName name="SUM_REI_IITRIM2019" localSheetId="8">#REF!</definedName>
    <definedName name="SUM_REI_IITRIM2019" localSheetId="9">#REF!</definedName>
    <definedName name="SUM_REI_IITRIM2019" localSheetId="10">#REF!</definedName>
    <definedName name="SUM_REI_IITRIM2019" localSheetId="12">#REF!</definedName>
    <definedName name="SUM_REI_IITRIM2019">#REF!</definedName>
    <definedName name="SUM_REI_ISEM2018" localSheetId="13">#REF!</definedName>
    <definedName name="SUM_REI_ISEM2018" localSheetId="4">#REF!</definedName>
    <definedName name="SUM_REI_ISEM2018" localSheetId="15">#REF!</definedName>
    <definedName name="SUM_REI_ISEM2018" localSheetId="5">#REF!</definedName>
    <definedName name="SUM_REI_ISEM2018" localSheetId="6">#REF!</definedName>
    <definedName name="SUM_REI_ISEM2018" localSheetId="8">#REF!</definedName>
    <definedName name="SUM_REI_ISEM2018" localSheetId="9">#REF!</definedName>
    <definedName name="SUM_REI_ISEM2018" localSheetId="10">#REF!</definedName>
    <definedName name="SUM_REI_ISEM2018" localSheetId="11">#REF!</definedName>
    <definedName name="SUM_REI_ISEM2018" localSheetId="12">#REF!</definedName>
    <definedName name="SUM_REI_ISEM2018">#REF!</definedName>
    <definedName name="SUM_REI_ITRIM2018" localSheetId="13">#REF!</definedName>
    <definedName name="SUM_REI_ITRIM2018" localSheetId="15">#REF!</definedName>
    <definedName name="SUM_REI_ITRIM2018" localSheetId="6">#REF!</definedName>
    <definedName name="SUM_REI_ITRIM2018" localSheetId="8">#REF!</definedName>
    <definedName name="SUM_REI_ITRIM2018" localSheetId="9">#REF!</definedName>
    <definedName name="SUM_REI_ITRIM2018" localSheetId="10">#REF!</definedName>
    <definedName name="SUM_REI_ITRIM2018" localSheetId="12">#REF!</definedName>
    <definedName name="SUM_REI_ITRIM2018">#REF!</definedName>
    <definedName name="SUM_REI_ITRIM2018_OLD" localSheetId="13">#REF!</definedName>
    <definedName name="SUM_REI_ITRIM2018_OLD" localSheetId="4">#REF!</definedName>
    <definedName name="SUM_REI_ITRIM2018_OLD" localSheetId="15">#REF!</definedName>
    <definedName name="SUM_REI_ITRIM2018_OLD" localSheetId="6">#REF!</definedName>
    <definedName name="SUM_REI_ITRIM2018_OLD" localSheetId="8">#REF!</definedName>
    <definedName name="SUM_REI_ITRIM2018_OLD" localSheetId="9">#REF!</definedName>
    <definedName name="SUM_REI_ITRIM2018_OLD" localSheetId="10">#REF!</definedName>
    <definedName name="SUM_REI_ITRIM2018_OLD" localSheetId="11">#REF!</definedName>
    <definedName name="SUM_REI_ITRIM2018_OLD" localSheetId="12">#REF!</definedName>
    <definedName name="SUM_REI_ITRIM2018_OLD">#REF!</definedName>
    <definedName name="SUM_REI_ITRIM2019" localSheetId="13">#REF!</definedName>
    <definedName name="SUM_REI_ITRIM2019" localSheetId="15">#REF!</definedName>
    <definedName name="SUM_REI_ITRIM2019" localSheetId="6">#REF!</definedName>
    <definedName name="SUM_REI_ITRIM2019" localSheetId="8">#REF!</definedName>
    <definedName name="SUM_REI_ITRIM2019" localSheetId="9">#REF!</definedName>
    <definedName name="SUM_REI_ITRIM2019" localSheetId="10">#REF!</definedName>
    <definedName name="SUM_REI_ITRIM2019" localSheetId="12">#REF!</definedName>
    <definedName name="SUM_REI_ITRIM2019">#REF!</definedName>
    <definedName name="SUM_REI_IVTRIM2018" localSheetId="13">#REF!</definedName>
    <definedName name="SUM_REI_IVTRIM2018" localSheetId="4">#REF!</definedName>
    <definedName name="SUM_REI_IVTRIM2018" localSheetId="15">#REF!</definedName>
    <definedName name="SUM_REI_IVTRIM2018" localSheetId="5">#REF!</definedName>
    <definedName name="SUM_REI_IVTRIM2018" localSheetId="6">#REF!</definedName>
    <definedName name="SUM_REI_IVTRIM2018" localSheetId="8">#REF!</definedName>
    <definedName name="SUM_REI_IVTRIM2018" localSheetId="9">#REF!</definedName>
    <definedName name="SUM_REI_IVTRIM2018" localSheetId="10">#REF!</definedName>
    <definedName name="SUM_REI_IVTRIM2018" localSheetId="11">#REF!</definedName>
    <definedName name="SUM_REI_IVTRIM2018" localSheetId="12">#REF!</definedName>
    <definedName name="SUM_REI_IVTRIM2018">#REF!</definedName>
    <definedName name="SUM_REI_LUGDIC2018" localSheetId="13">#REF!</definedName>
    <definedName name="SUM_REI_LUGDIC2018" localSheetId="4">#REF!</definedName>
    <definedName name="SUM_REI_LUGDIC2018" localSheetId="15">#REF!</definedName>
    <definedName name="SUM_REI_LUGDIC2018" localSheetId="5">#REF!</definedName>
    <definedName name="SUM_REI_LUGDIC2018" localSheetId="6">#REF!</definedName>
    <definedName name="SUM_REI_LUGDIC2018" localSheetId="8">#REF!</definedName>
    <definedName name="SUM_REI_LUGDIC2018" localSheetId="9">#REF!</definedName>
    <definedName name="SUM_REI_LUGDIC2018" localSheetId="10">#REF!</definedName>
    <definedName name="SUM_REI_LUGDIC2018" localSheetId="11">#REF!</definedName>
    <definedName name="SUM_REI_LUGDIC2018" localSheetId="12">#REF!</definedName>
    <definedName name="SUM_REI_LUGDIC2018">#REF!</definedName>
    <definedName name="SUM_REI_MESIPAG" localSheetId="13">#REF!</definedName>
    <definedName name="SUM_REI_MESIPAG" localSheetId="15">#REF!</definedName>
    <definedName name="SUM_REI_MESIPAG" localSheetId="6">#REF!</definedName>
    <definedName name="SUM_REI_MESIPAG" localSheetId="8">#REF!</definedName>
    <definedName name="SUM_REI_MESIPAG" localSheetId="9">#REF!</definedName>
    <definedName name="SUM_REI_MESIPAG" localSheetId="10">#REF!</definedName>
    <definedName name="SUM_REI_MESIPAG" localSheetId="12">#REF!</definedName>
    <definedName name="SUM_REI_MESIPAG">#REF!</definedName>
    <definedName name="SUM_RESI_MESIPAG" localSheetId="13">#REF!</definedName>
    <definedName name="SUM_RESI_MESIPAG" localSheetId="4">#REF!</definedName>
    <definedName name="SUM_RESI_MESIPAG" localSheetId="15">#REF!</definedName>
    <definedName name="SUM_RESI_MESIPAG" localSheetId="5">#REF!</definedName>
    <definedName name="SUM_RESI_MESIPAG" localSheetId="6">#REF!</definedName>
    <definedName name="SUM_RESI_MESIPAG" localSheetId="8">#REF!</definedName>
    <definedName name="SUM_RESI_MESIPAG" localSheetId="9">#REF!</definedName>
    <definedName name="SUM_RESI_MESIPAG" localSheetId="10">#REF!</definedName>
    <definedName name="SUM_RESI_MESIPAG" localSheetId="11">#REF!</definedName>
    <definedName name="SUM_RESI_MESIPAG" localSheetId="12">#REF!</definedName>
    <definedName name="SUM_RESI_MESIPAG">#REF!</definedName>
    <definedName name="Tavola2BIS" localSheetId="13">#REF!</definedName>
    <definedName name="Tavola2BIS" localSheetId="15">#REF!</definedName>
    <definedName name="Tavola2BIS" localSheetId="6">#REF!</definedName>
    <definedName name="Tavola2BIS" localSheetId="8">#REF!</definedName>
    <definedName name="Tavola2BIS" localSheetId="9">#REF!</definedName>
    <definedName name="Tavola2BIS" localSheetId="10">#REF!</definedName>
    <definedName name="Tavola2BIS" localSheetId="12">#REF!</definedName>
    <definedName name="Tavola2BIS">#REF!</definedName>
    <definedName name="TOT" localSheetId="13">#REF!</definedName>
    <definedName name="TOT" localSheetId="4">#REF!</definedName>
    <definedName name="TOT" localSheetId="15">#REF!</definedName>
    <definedName name="TOT" localSheetId="5">#REF!</definedName>
    <definedName name="TOT" localSheetId="6">#REF!</definedName>
    <definedName name="TOT" localSheetId="8">#REF!</definedName>
    <definedName name="TOT" localSheetId="9">#REF!</definedName>
    <definedName name="TOT" localSheetId="10">#REF!</definedName>
    <definedName name="TOT" localSheetId="11">#REF!</definedName>
    <definedName name="TOT" localSheetId="12">#REF!</definedName>
    <definedName name="TO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7" i="68" l="1"/>
  <c r="B26" i="68"/>
  <c r="B25" i="68"/>
  <c r="B13" i="63"/>
  <c r="C13" i="63"/>
  <c r="D13" i="63"/>
  <c r="F12" i="63"/>
  <c r="E13" i="63"/>
  <c r="N29" i="4"/>
  <c r="O29" i="4" s="1"/>
  <c r="N28" i="4"/>
  <c r="O28" i="4" s="1"/>
  <c r="N27" i="4"/>
  <c r="O27" i="4" s="1"/>
  <c r="A69" i="54" l="1"/>
  <c r="B29" i="68"/>
  <c r="B12" i="73"/>
  <c r="B12" i="80"/>
  <c r="A20" i="60"/>
  <c r="A18" i="53"/>
  <c r="A18" i="52"/>
  <c r="A30" i="4"/>
  <c r="A15" i="58"/>
  <c r="A13" i="64"/>
  <c r="A33" i="65"/>
  <c r="A14" i="66"/>
  <c r="A14" i="63"/>
  <c r="A26" i="69"/>
  <c r="L29" i="4"/>
  <c r="M29" i="4" s="1"/>
  <c r="J29" i="4"/>
  <c r="K29" i="4" s="1"/>
  <c r="H29" i="4"/>
  <c r="I29" i="4" s="1"/>
  <c r="F29" i="4"/>
  <c r="G29" i="4" s="1"/>
  <c r="D29" i="4"/>
  <c r="E29" i="4" s="1"/>
  <c r="B29" i="4"/>
  <c r="C29" i="4" s="1"/>
  <c r="L28" i="4"/>
  <c r="M28" i="4" s="1"/>
  <c r="J28" i="4"/>
  <c r="K28" i="4" s="1"/>
  <c r="H28" i="4"/>
  <c r="I28" i="4" s="1"/>
  <c r="F28" i="4"/>
  <c r="G28" i="4" s="1"/>
  <c r="D28" i="4"/>
  <c r="E28" i="4" s="1"/>
  <c r="B28" i="4"/>
  <c r="C28" i="4" s="1"/>
  <c r="L27" i="4"/>
  <c r="M27" i="4" s="1"/>
  <c r="J27" i="4"/>
  <c r="K27" i="4" s="1"/>
  <c r="H27" i="4"/>
  <c r="I27" i="4" s="1"/>
  <c r="F27" i="4"/>
  <c r="G27" i="4" s="1"/>
  <c r="D27" i="4"/>
  <c r="E27" i="4" s="1"/>
  <c r="B27" i="4"/>
  <c r="C27" i="4" s="1"/>
  <c r="D30" i="65"/>
  <c r="E30" i="65" s="1"/>
  <c r="C30" i="65"/>
  <c r="B30" i="65"/>
  <c r="D29" i="65"/>
  <c r="E29" i="65" s="1"/>
  <c r="C29" i="65"/>
  <c r="B29" i="65"/>
  <c r="D28" i="65"/>
  <c r="E28" i="65" s="1"/>
  <c r="C28" i="65"/>
  <c r="B28" i="65"/>
  <c r="D27" i="65"/>
  <c r="B27" i="65"/>
  <c r="F11" i="63"/>
  <c r="F10" i="63"/>
  <c r="F9" i="63"/>
  <c r="F8" i="63"/>
  <c r="F7" i="63"/>
  <c r="F6" i="63"/>
  <c r="F5" i="63"/>
  <c r="F4" i="63"/>
  <c r="F13" i="63" s="1"/>
  <c r="B21" i="68"/>
  <c r="B20" i="68"/>
  <c r="B19" i="68"/>
  <c r="B18" i="68"/>
  <c r="B17" i="68"/>
  <c r="B16" i="68"/>
  <c r="B15" i="68"/>
  <c r="B14" i="68"/>
  <c r="B13" i="68"/>
  <c r="B12" i="68"/>
  <c r="B11" i="68"/>
</calcChain>
</file>

<file path=xl/sharedStrings.xml><?xml version="1.0" encoding="utf-8"?>
<sst xmlns="http://schemas.openxmlformats.org/spreadsheetml/2006/main" count="557" uniqueCount="161">
  <si>
    <t>Nord</t>
  </si>
  <si>
    <t>Centro</t>
  </si>
  <si>
    <t>Sud e Isole</t>
  </si>
  <si>
    <t>marzo 2022</t>
  </si>
  <si>
    <t>PIEMONTE</t>
  </si>
  <si>
    <t>VALLE D'AOSTA</t>
  </si>
  <si>
    <t>LOMBARDIA</t>
  </si>
  <si>
    <t>VENETO</t>
  </si>
  <si>
    <t>LIGURIA</t>
  </si>
  <si>
    <t>EMILIA ROMAGNA</t>
  </si>
  <si>
    <t>TOSCANA</t>
  </si>
  <si>
    <t>UMBRIA</t>
  </si>
  <si>
    <t>MARCHE</t>
  </si>
  <si>
    <t>LAZIO</t>
  </si>
  <si>
    <t>ABRUZZO</t>
  </si>
  <si>
    <t>MOLISE</t>
  </si>
  <si>
    <t>CAMPANIA</t>
  </si>
  <si>
    <t>PUGLIA</t>
  </si>
  <si>
    <t>BASILICATA</t>
  </si>
  <si>
    <t>CALABRIA</t>
  </si>
  <si>
    <t>SICILIA</t>
  </si>
  <si>
    <t>SARDEGNA</t>
  </si>
  <si>
    <t xml:space="preserve">gennaio </t>
  </si>
  <si>
    <t>febbraio</t>
  </si>
  <si>
    <t>marzo</t>
  </si>
  <si>
    <t>aprile</t>
  </si>
  <si>
    <t>maggio</t>
  </si>
  <si>
    <t>aprile 2022</t>
  </si>
  <si>
    <t>maggio 2022</t>
  </si>
  <si>
    <t>1 figlio</t>
  </si>
  <si>
    <t>2 figli</t>
  </si>
  <si>
    <t>3 figli</t>
  </si>
  <si>
    <t>4 figli</t>
  </si>
  <si>
    <t>5 figli</t>
  </si>
  <si>
    <t>6 figli e più</t>
  </si>
  <si>
    <t>Classe di isee</t>
  </si>
  <si>
    <t>Numero di figli pagati 
per richiedente</t>
  </si>
  <si>
    <t>ISEE non presentato</t>
  </si>
  <si>
    <t>TOTALE</t>
  </si>
  <si>
    <t>Mese di presentazione</t>
  </si>
  <si>
    <t>canale di presentazione</t>
  </si>
  <si>
    <t>Domande presentate</t>
  </si>
  <si>
    <t>Figli per i quali è 
richiesto il beneficio*</t>
  </si>
  <si>
    <t>Mese di competenza</t>
  </si>
  <si>
    <t>Valori %</t>
  </si>
  <si>
    <t>Valori assoluti</t>
  </si>
  <si>
    <t>Importo complessivo erogato 
(milioni di euro)</t>
  </si>
  <si>
    <t>Importo medio mensile</t>
  </si>
  <si>
    <t>5.001-10.000 euro</t>
  </si>
  <si>
    <t>10.001-15.000 euro</t>
  </si>
  <si>
    <t>15.001-20.000 euro</t>
  </si>
  <si>
    <t>20.001-25.000 euro</t>
  </si>
  <si>
    <t>25.001-30.000 euro</t>
  </si>
  <si>
    <t>30.001-35.000 euro</t>
  </si>
  <si>
    <t>35.001-40.000 euro</t>
  </si>
  <si>
    <t xml:space="preserve">     &gt; 40.000 euro</t>
  </si>
  <si>
    <t>Classe di ISEE</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</si>
  <si>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</si>
  <si>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 xml:space="preserve">(*) L'unità statistica di osservazione è il codice fiscale del figlio distinto per anno di presentazione della domanda di AUU: in questa tavola se nell’arco dello stesso anno il figlio è presente in più domande, viene comunque conteggiato una volta sola. </t>
  </si>
  <si>
    <t>MINORENNI</t>
  </si>
  <si>
    <t>MAGGIORENNI 18-20</t>
  </si>
  <si>
    <t>Fino a 15.000 euro</t>
  </si>
  <si>
    <t>Totale</t>
  </si>
  <si>
    <t>di cui: fino a 5.000 euro</t>
  </si>
  <si>
    <t>N. medio di figli pagati per ciascun richiedente</t>
  </si>
  <si>
    <t>CITTADINO</t>
  </si>
  <si>
    <t>PATRONATO</t>
  </si>
  <si>
    <t>COOP.APPLICATIVA</t>
  </si>
  <si>
    <t>CONTACT CENTER</t>
  </si>
  <si>
    <t>non disponibile</t>
  </si>
  <si>
    <t>N. medio richiedenti</t>
  </si>
  <si>
    <t>FRIULI VENEZIA GIULIA</t>
  </si>
  <si>
    <t>MAGGIORENNI &gt;20</t>
  </si>
  <si>
    <t>A cura del Coordinamento Generale Statistico Attuariale - INPS</t>
  </si>
  <si>
    <t>Osservatorio statistico sull’Assegno Unico Universale</t>
  </si>
  <si>
    <t>mese di competenza: MARZO 2022</t>
  </si>
  <si>
    <t>mese di competenza: APRILE 2022</t>
  </si>
  <si>
    <t>mese di competenza: MAGGIO 2022</t>
  </si>
  <si>
    <t>giugno</t>
  </si>
  <si>
    <t>giugno 2022</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</si>
  <si>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</si>
  <si>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Importo complessivamente erogato</t>
  </si>
  <si>
    <t>Media mensile beneficiari</t>
  </si>
  <si>
    <t>* Si intende l'importo erogato complessivamente per i figli indicati dal richiedente nella domanda, senza tener conto della modalità di pagamento, che eventualmente consente ai due genitori di ricevere ciascuno la metà dell'importo.  Tuttavia se il figlio per il quale si è richiesto AUU è presente in un nucleo che fa capo all'altro genitore e che percepisce RdC, l'importo dell'AUU in questa tavola risulta conteggiato solo per la parte del genitore richiedente.</t>
  </si>
  <si>
    <t>Prov.Autonoma TRENTO</t>
  </si>
  <si>
    <t>Prov.Autonoma BOLZANO</t>
  </si>
  <si>
    <t>mese di competenza: GIUGNO 2022</t>
  </si>
  <si>
    <t>Classe di isee del richiedente*</t>
  </si>
  <si>
    <t>Nota metodologica</t>
  </si>
  <si>
    <t>Indice tavole:</t>
  </si>
  <si>
    <t>Regione/  
Area geografica</t>
  </si>
  <si>
    <t xml:space="preserve">Totale </t>
  </si>
  <si>
    <t>Regione / 
Area geografica</t>
  </si>
  <si>
    <t xml:space="preserve">
Regione </t>
  </si>
  <si>
    <t>Assenza di figli disabili nel nucleo</t>
  </si>
  <si>
    <t>Presenza di figli disabili nel nucleo</t>
  </si>
  <si>
    <t>Mese di 
competenza</t>
  </si>
  <si>
    <t>Numero medio mensilità 
per figlio</t>
  </si>
  <si>
    <t xml:space="preserve"> </t>
  </si>
  <si>
    <t>luglio</t>
  </si>
  <si>
    <t>luglio 2022</t>
  </si>
  <si>
    <t>mese di competenza: LUGLIO 2022</t>
  </si>
  <si>
    <t>agosto</t>
  </si>
  <si>
    <t>agosto 2022</t>
  </si>
  <si>
    <t>mese di competenza: AGOSTO 2022</t>
  </si>
  <si>
    <t xml:space="preserve">Sezione I - Assegno Unico Universale </t>
  </si>
  <si>
    <t>Importo complessivamente integrato</t>
  </si>
  <si>
    <t xml:space="preserve">Tavola 1.1 – Domande di AUU del 2022 per mese e canale di presentazione </t>
  </si>
  <si>
    <t>Numero medio mensilità per nucleo</t>
  </si>
  <si>
    <t xml:space="preserve">Numero nuclei </t>
  </si>
  <si>
    <t xml:space="preserve">Numero figli </t>
  </si>
  <si>
    <t>Numero 
nuclei</t>
  </si>
  <si>
    <t xml:space="preserve">Numero 
figli 
</t>
  </si>
  <si>
    <t>Importo medio mensile per richiedente*
(euro)</t>
  </si>
  <si>
    <t>Importo medio mensile per figlio
(euro)</t>
  </si>
  <si>
    <t>Importo medio 
mensile per figlio
 (euro)</t>
  </si>
  <si>
    <t>Importo 
medio 
mensile per richiedente 
(euro)</t>
  </si>
  <si>
    <t>Importo 
medio 
mensile 
per figlio 
(euro)</t>
  </si>
  <si>
    <t xml:space="preserve">I dati riportati in questa Sezione si riferiscono esclusivamente ai pagamenti di AUU effettuati sulla base delle domande presentate: rimangono escluse da queste statistiche le integrazioni di AUU ai nuclei beneficiari di Reddito di Cittadinanza, per le quali si rimanda alla Sezione II.
</t>
  </si>
  <si>
    <t xml:space="preserve">Tavola 1.4 – Richiedenti pagati e importi medi mensili di competenza dell'AUU per numero di figli </t>
  </si>
  <si>
    <t>Tavola 1.5 – Richiedenti pagati e relativi importi medi mensili di competenza dell'AUU in caso di assenza/presenza di figli disabili nel nucleo</t>
  </si>
  <si>
    <t>I dati riportati in questa sezione si riferiscono esclusivamente alle integrazioni di AUU a favore dei nuclei percettori di RdC</t>
  </si>
  <si>
    <t>Tavola 2.1 - AUU ai percettori di Reddito di Cittadinanza: nuclei e figli che hanno ricevuto l'integrazione per mese</t>
  </si>
  <si>
    <t xml:space="preserve">Tavola 2.2  - AUU ai percettori di Reddito di Cittadinanza: figli che hanno ricevuto l'integrazione nel mese per regione </t>
  </si>
  <si>
    <r>
      <t xml:space="preserve">Tavola 2.3 – AUU ai percettori di Reddito di Cittadinanza: nuclei e figli con </t>
    </r>
    <r>
      <rPr>
        <i/>
        <u/>
        <sz val="11"/>
        <color theme="1"/>
        <rFont val="Verdana"/>
        <family val="2"/>
      </rPr>
      <t>almeno una mensilità</t>
    </r>
    <r>
      <rPr>
        <i/>
        <sz val="11"/>
        <color theme="1"/>
        <rFont val="Verdana"/>
        <family val="2"/>
      </rPr>
      <t xml:space="preserve"> di RdC integrata nell'anno per regione </t>
    </r>
  </si>
  <si>
    <t xml:space="preserve">Numero 
richiedenti
</t>
  </si>
  <si>
    <t>Numero figli</t>
  </si>
  <si>
    <t>Importo medio 
mensile per figlio (euro)</t>
  </si>
  <si>
    <t>Importo medio mensile per figlio (euro)</t>
  </si>
  <si>
    <t xml:space="preserve">Numero medio figli </t>
  </si>
  <si>
    <t>Importo medio 
mensile per richiedente (euro)</t>
  </si>
  <si>
    <t>Mese</t>
  </si>
  <si>
    <r>
      <rPr>
        <sz val="12"/>
        <rFont val="Verdana"/>
        <family val="2"/>
      </rPr>
      <t>Importo complessivo dell'integrazione</t>
    </r>
    <r>
      <rPr>
        <i/>
        <sz val="12"/>
        <rFont val="Verdana"/>
        <family val="2"/>
      </rPr>
      <t xml:space="preserve">
</t>
    </r>
    <r>
      <rPr>
        <i/>
        <sz val="10"/>
        <rFont val="Verdana"/>
        <family val="2"/>
      </rPr>
      <t>(milioni di euro)</t>
    </r>
  </si>
  <si>
    <r>
      <t xml:space="preserve">Importo medio  dell'integrazione
per nucleo
</t>
    </r>
    <r>
      <rPr>
        <sz val="10"/>
        <rFont val="Verdana"/>
        <family val="2"/>
      </rPr>
      <t>(euro)</t>
    </r>
  </si>
  <si>
    <r>
      <t xml:space="preserve">Importo medio dell'integrazione per figlio
</t>
    </r>
    <r>
      <rPr>
        <sz val="10"/>
        <rFont val="Verdana"/>
        <family val="2"/>
      </rPr>
      <t>(euro)</t>
    </r>
  </si>
  <si>
    <t>Importo medio 
dell'integrazione per figlio
(euro)</t>
  </si>
  <si>
    <t>Importo medio mensile dell'integrazione  per nucleo
(euro)</t>
  </si>
  <si>
    <t>Importo medio mensile dell'integrazione  per figlio
(euro)</t>
  </si>
  <si>
    <t>Sezione II - Assegno Unico Universale ai percettori di Reddito di Cittadinanza</t>
  </si>
  <si>
    <t xml:space="preserve">* Da questa statistica risultano esclusi i richiedenti con figli non facenti capo tutti alla stessa coppia di genitori: per questa tipologia di richiedenti infatti non è  possibile desumere la classe di ISEE, poichè in caso di genitori non coniugati e non conviventi tra di loro, l'ISEE figlio differisce dall’ISEE ordinario </t>
  </si>
  <si>
    <t>Numero richiedenti pagati</t>
  </si>
  <si>
    <t>Tavola 1.3 - Richiedenti pagati, figli e relativi importi di AUU erogati per mese di competenza</t>
  </si>
  <si>
    <t>Numero richiedenti 
pagati</t>
  </si>
  <si>
    <t xml:space="preserve">Tavola 1.6 – Numero di figli pagati e relativi importi medi mensili di competenza dell'AUU per regione di residenza </t>
  </si>
  <si>
    <t>Tavola 1.9 – Numero di figli pagati e importi medi mensili di competenza dell'AUU per classe di età e classe di ISEE dei figli</t>
  </si>
  <si>
    <r>
      <t xml:space="preserve">Tavola 1.11 – Richiedenti  e figli percettori di </t>
    </r>
    <r>
      <rPr>
        <i/>
        <u/>
        <sz val="11"/>
        <color theme="1"/>
        <rFont val="Verdana"/>
        <family val="2"/>
      </rPr>
      <t>almeno una mensilità di AUU</t>
    </r>
    <r>
      <rPr>
        <i/>
        <sz val="11"/>
        <color theme="1"/>
        <rFont val="Verdana"/>
        <family val="2"/>
      </rPr>
      <t xml:space="preserve"> nell'anno di riferimento per regione </t>
    </r>
  </si>
  <si>
    <t xml:space="preserve">Tavola 1.7 – Numero di figli pagati e relativi importi medi mensili di AUU per classe di ISEE </t>
  </si>
  <si>
    <t xml:space="preserve">Tavola 1.8 – Numero di figli disabili pagati e relativi importi medi mensili di AUU per classe di ISEE </t>
  </si>
  <si>
    <t xml:space="preserve">Tavola 1.10 – Richiedenti pagati, numero medio di figli pagati e importi medi mensili di AUU erogati per classe di ISEE del richiedente </t>
  </si>
  <si>
    <t>APPENDICE STATISTICA OTTOBRE 2022</t>
  </si>
  <si>
    <r>
      <t xml:space="preserve">Nella prima Sezione della presente Appendice Statistica sono esposti i dati relativa alle domande di AUU presentate da 1^ gennaio al 30 settembre 2022 e ai pagamenti riferiti al periodo di competenza </t>
    </r>
    <r>
      <rPr>
        <b/>
        <i/>
        <sz val="12"/>
        <color theme="1"/>
        <rFont val="Calibri"/>
        <family val="2"/>
        <scheme val="minor"/>
      </rPr>
      <t>marzo-settembre 2022.</t>
    </r>
    <r>
      <rPr>
        <i/>
        <sz val="12"/>
        <color theme="1"/>
        <rFont val="Calibri"/>
        <family val="2"/>
        <scheme val="minor"/>
      </rPr>
      <t xml:space="preserve"> 
Nella seconda Sezione sono riportati i dati relativi all'integrazione di AUU del periodo marzo-settembre 2022 a favore dei nuclei percettori di RdC</t>
    </r>
    <r>
      <rPr>
        <b/>
        <i/>
        <sz val="12"/>
        <color theme="1"/>
        <rFont val="Calibri"/>
        <family val="2"/>
        <scheme val="minor"/>
      </rPr>
      <t>.</t>
    </r>
  </si>
  <si>
    <t>settembre</t>
  </si>
  <si>
    <t xml:space="preserve">Tavola 1.2 – Distribuzione regionale delle domande di AUU presentate dal 1^ gennaio al 30 settembre 2022 
e relativo numero di figli per i quali è stato chiesto il beneficio </t>
  </si>
  <si>
    <t>settembre 2022</t>
  </si>
  <si>
    <t>mese di competenza: SETTEMBRE 2022</t>
  </si>
  <si>
    <r>
      <t xml:space="preserve">Anno 2022
</t>
    </r>
    <r>
      <rPr>
        <sz val="9"/>
        <color theme="1"/>
        <rFont val="Verdana"/>
        <family val="2"/>
      </rPr>
      <t>(periodo di competenza Marzo-Settembre)</t>
    </r>
  </si>
  <si>
    <t>Anno 2022
(periodo Marzo-Settembre)</t>
  </si>
  <si>
    <t xml:space="preserve"> Lettura dati 24 ottobre 2022</t>
  </si>
  <si>
    <t>Nota: L’integrazione è determinata sottraendo dall'importo teorico spettante dell’AUU e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</si>
  <si>
    <t xml:space="preserve"> Lettura dati 2 novembre 2022</t>
  </si>
  <si>
    <t>Nota: l’integrazione è determinata sottraendo dall'importo teorico spettante dell’AUU la quota di Reddito di cittadinanza relativa ai figli che fanno parte del nucleo familiare, per i quali spetta l’AUU, calcolata sulla base della scala di equivalenza di cui all'articolo 2,comma 4, del decreto-legge n. 4/2019. L'integrazione può anche essere nulla: in tali casi il beneficiario è comunque conteggiato nella tavola.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</si>
</sst>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_-;\-* #,##0_-;_-* &quot;-&quot;??_-;_-@_-"/>
    <numFmt numFmtId="165" formatCode="0.0"/>
    <numFmt numFmtId="166" formatCode="0.0%"/>
    <numFmt numFmtId="167" formatCode="0.0000"/>
    <numFmt numFmtId="168" formatCode="_-* #,##0.0_-;\-* #,##0.0_-;_-* &quot;-&quot;??_-;_-@_-"/>
    <numFmt numFmtId="169" formatCode="_-* #,##0.0\ _€_-;\-* #,##0.0\ _€_-;_-* &quot;-&quot;?\ _€_-;_-@_-"/>
    <numFmt numFmtId="170" formatCode="#,##0.00_ ;\-#,##0.00\ "/>
    <numFmt numFmtId="171" formatCode="_-* #,##0.0000_-;\-* #,##0.0000_-;_-* &quot;-&quot;??_-;_-@_-"/>
    <numFmt numFmtId="172" formatCode="_-* #,##0.0000000_-;\-* #,##0.0000000_-;_-* &quot;-&quot;??_-;_-@_-"/>
  </numFmts>
  <fonts count="49" x14ac:knownFonts="1">
    <font>
      <sz val="11"/>
      <color theme="1"/>
      <name val="Calibri"/>
      <family val="2"/>
      <scheme val="minor"/>
    </font>
    <font>
      <sz val="11"/>
      <color theme="1"/>
      <name val="Calibri"/>
      <family val="2"/>
      <scheme val="minor"/>
    </font>
    <font>
      <b/>
      <sz val="10"/>
      <name val="Verdana"/>
      <family val="2"/>
    </font>
    <font>
      <sz val="8"/>
      <color theme="1"/>
      <name val="Verdana"/>
      <family val="2"/>
    </font>
    <font>
      <sz val="10"/>
      <name val="Verdana"/>
      <family val="2"/>
    </font>
    <font>
      <b/>
      <i/>
      <sz val="10"/>
      <name val="Verdana"/>
      <family val="2"/>
    </font>
    <font>
      <sz val="10"/>
      <name val="Arial"/>
      <family val="2"/>
    </font>
    <font>
      <i/>
      <sz val="10"/>
      <name val="Verdana"/>
      <family val="2"/>
    </font>
    <font>
      <i/>
      <sz val="10"/>
      <color theme="1"/>
      <name val="Verdana"/>
      <family val="2"/>
    </font>
    <font>
      <b/>
      <sz val="8"/>
      <color theme="1"/>
      <name val="Verdana"/>
      <family val="2"/>
    </font>
    <font>
      <sz val="8"/>
      <name val="Calibri"/>
      <family val="2"/>
      <scheme val="minor"/>
    </font>
    <font>
      <sz val="12"/>
      <color rgb="FFFF0000"/>
      <name val="Verdana"/>
      <family val="2"/>
    </font>
    <font>
      <b/>
      <sz val="12"/>
      <name val="Verdana"/>
      <family val="2"/>
    </font>
    <font>
      <sz val="12"/>
      <color theme="1"/>
      <name val="Verdana"/>
      <family val="2"/>
    </font>
    <font>
      <sz val="12"/>
      <name val="Verdana"/>
      <family val="2"/>
    </font>
    <font>
      <i/>
      <sz val="12"/>
      <name val="Verdana"/>
      <family val="2"/>
    </font>
    <font>
      <i/>
      <sz val="12"/>
      <color theme="1"/>
      <name val="Verdana"/>
      <family val="2"/>
    </font>
    <font>
      <sz val="12"/>
      <color theme="1"/>
      <name val="Calibri"/>
      <family val="2"/>
      <scheme val="minor"/>
    </font>
    <font>
      <b/>
      <i/>
      <sz val="12"/>
      <color theme="1"/>
      <name val="Verdana"/>
      <family val="2"/>
    </font>
    <font>
      <b/>
      <sz val="12"/>
      <color theme="1"/>
      <name val="Verdana"/>
      <family val="2"/>
    </font>
    <font>
      <b/>
      <i/>
      <sz val="12"/>
      <name val="Verdana"/>
      <family val="2"/>
    </font>
    <font>
      <i/>
      <sz val="11"/>
      <color theme="1"/>
      <name val="Calibri"/>
      <family val="2"/>
      <scheme val="minor"/>
    </font>
    <font>
      <i/>
      <sz val="9"/>
      <name val="Verdana"/>
      <family val="2"/>
    </font>
    <font>
      <sz val="20"/>
      <color rgb="FF0099FF"/>
      <name val="Cambria"/>
      <family val="1"/>
    </font>
    <font>
      <sz val="10"/>
      <color theme="1"/>
      <name val="Verdana"/>
      <family val="2"/>
    </font>
    <font>
      <b/>
      <sz val="18"/>
      <color theme="1"/>
      <name val="Calibri"/>
      <family val="2"/>
      <scheme val="minor"/>
    </font>
    <font>
      <i/>
      <sz val="11"/>
      <color theme="1"/>
      <name val="Verdana"/>
      <family val="2"/>
    </font>
    <font>
      <i/>
      <sz val="11"/>
      <name val="Verdana"/>
      <family val="2"/>
    </font>
    <font>
      <i/>
      <sz val="9"/>
      <color theme="1"/>
      <name val="Verdana"/>
      <family val="2"/>
    </font>
    <font>
      <sz val="11"/>
      <color theme="1"/>
      <name val="Verdana"/>
      <family val="2"/>
    </font>
    <font>
      <sz val="11"/>
      <name val="Verdana"/>
      <family val="2"/>
    </font>
    <font>
      <b/>
      <i/>
      <sz val="11"/>
      <name val="Verdana"/>
      <family val="2"/>
    </font>
    <font>
      <b/>
      <sz val="11"/>
      <name val="Verdana"/>
      <family val="2"/>
    </font>
    <font>
      <sz val="9"/>
      <name val="Verdana"/>
      <family val="2"/>
    </font>
    <font>
      <b/>
      <sz val="9"/>
      <name val="Verdana"/>
      <family val="2"/>
    </font>
    <font>
      <b/>
      <i/>
      <sz val="10"/>
      <color theme="1"/>
      <name val="Verdana"/>
      <family val="2"/>
    </font>
    <font>
      <b/>
      <sz val="10"/>
      <color theme="1"/>
      <name val="Verdana"/>
      <family val="2"/>
    </font>
    <font>
      <i/>
      <sz val="8"/>
      <color theme="1"/>
      <name val="Verdana"/>
      <family val="2"/>
    </font>
    <font>
      <i/>
      <u/>
      <sz val="11"/>
      <color theme="1"/>
      <name val="Verdana"/>
      <family val="2"/>
    </font>
    <font>
      <b/>
      <sz val="12"/>
      <color theme="1"/>
      <name val="Calibri"/>
      <family val="2"/>
      <scheme val="minor"/>
    </font>
    <font>
      <b/>
      <sz val="14"/>
      <color theme="1"/>
      <name val="Calibri"/>
      <family val="2"/>
      <scheme val="minor"/>
    </font>
    <font>
      <b/>
      <sz val="11"/>
      <color theme="1"/>
      <name val="Calibri"/>
      <family val="2"/>
      <scheme val="minor"/>
    </font>
    <font>
      <i/>
      <sz val="12"/>
      <color theme="1"/>
      <name val="Calibri"/>
      <family val="2"/>
      <scheme val="minor"/>
    </font>
    <font>
      <b/>
      <i/>
      <sz val="12"/>
      <color theme="1"/>
      <name val="Calibri"/>
      <family val="2"/>
      <scheme val="minor"/>
    </font>
    <font>
      <sz val="14"/>
      <name val="Verdana"/>
      <family val="2"/>
    </font>
    <font>
      <sz val="8"/>
      <color rgb="FFFF0000"/>
      <name val="Verdana"/>
      <family val="2"/>
    </font>
    <font>
      <sz val="9"/>
      <color theme="1"/>
      <name val="Verdana"/>
      <family val="2"/>
    </font>
    <font>
      <i/>
      <sz val="14"/>
      <color theme="1"/>
      <name val="Verdana"/>
      <family val="2"/>
    </font>
    <font>
      <b/>
      <i/>
      <sz val="12"/>
      <color rgb="FFFF0000"/>
      <name val="Verdana"/>
      <family val="2"/>
    </font>
  </fonts>
  <fills count="2">
    <fill>
      <patternFill patternType="none"/>
    </fill>
    <fill>
      <patternFill patternType="gray125"/>
    </fill>
  </fills>
  <borders count="20">
    <border>
      <left/>
      <right/>
      <top/>
      <bottom/>
      <diagonal/>
    </border>
    <border>
      <left/>
      <right/>
      <top/>
      <bottom style="double">
        <color indexed="64"/>
      </bottom>
      <diagonal/>
    </border>
    <border>
      <left/>
      <right/>
      <top style="double">
        <color indexed="64"/>
      </top>
      <bottom/>
      <diagonal/>
    </border>
    <border>
      <left/>
      <right/>
      <top/>
      <bottom style="thin">
        <color indexed="64"/>
      </bottom>
      <diagonal/>
    </border>
    <border>
      <left style="thin">
        <color indexed="64"/>
      </left>
      <right/>
      <top/>
      <bottom/>
      <diagonal/>
    </border>
    <border>
      <left/>
      <right style="thin">
        <color indexed="64"/>
      </right>
      <top style="double">
        <color indexed="64"/>
      </top>
      <bottom/>
      <diagonal/>
    </border>
    <border>
      <left/>
      <right/>
      <top style="thin">
        <color indexed="64"/>
      </top>
      <bottom style="double">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double">
        <color indexed="64"/>
      </top>
      <bottom style="double">
        <color indexed="64"/>
      </bottom>
      <diagonal/>
    </border>
    <border>
      <left/>
      <right/>
      <top style="double">
        <color indexed="64"/>
      </top>
      <bottom style="thin">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double">
        <color indexed="64"/>
      </top>
      <bottom/>
      <diagonal/>
    </border>
  </borders>
  <cellStyleXfs count="11">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1" fillId="0" borderId="0"/>
    <xf numFmtId="0" fontId="6" fillId="0" borderId="0"/>
  </cellStyleXfs>
  <cellXfs count="288">
    <xf numFmtId="0" fontId="0" fillId="0" borderId="0" xfId="0"/>
    <xf numFmtId="0" fontId="3" fillId="0" borderId="0" xfId="3" applyFont="1" applyAlignment="1">
      <alignment vertical="center"/>
    </xf>
    <xf numFmtId="164" fontId="4" fillId="0" borderId="0" xfId="1" applyNumberFormat="1" applyFont="1" applyFill="1" applyBorder="1" applyAlignment="1">
      <alignment horizontal="left" vertical="center" wrapText="1"/>
    </xf>
    <xf numFmtId="165" fontId="3" fillId="0" borderId="0" xfId="3" applyNumberFormat="1" applyFont="1" applyAlignment="1">
      <alignment vertical="center"/>
    </xf>
    <xf numFmtId="9" fontId="3" fillId="0" borderId="0" xfId="2" applyFont="1" applyAlignment="1">
      <alignment horizontal="right" vertical="center"/>
    </xf>
    <xf numFmtId="164" fontId="3" fillId="0" borderId="0" xfId="5" applyNumberFormat="1" applyFont="1" applyAlignment="1">
      <alignment vertical="center"/>
    </xf>
    <xf numFmtId="0" fontId="9" fillId="0" borderId="0" xfId="3" applyFont="1" applyAlignment="1">
      <alignment vertical="center"/>
    </xf>
    <xf numFmtId="164" fontId="9" fillId="0" borderId="0" xfId="1" applyNumberFormat="1" applyFont="1" applyAlignment="1">
      <alignment vertical="center"/>
    </xf>
    <xf numFmtId="2" fontId="11" fillId="0" borderId="0" xfId="3" applyNumberFormat="1" applyFont="1" applyAlignment="1">
      <alignment vertical="center"/>
    </xf>
    <xf numFmtId="167" fontId="3" fillId="0" borderId="0" xfId="3" applyNumberFormat="1" applyFont="1" applyAlignment="1">
      <alignment vertical="center"/>
    </xf>
    <xf numFmtId="0" fontId="13" fillId="0" borderId="0" xfId="3" applyFont="1"/>
    <xf numFmtId="0" fontId="17" fillId="0" borderId="0" xfId="0" applyFont="1"/>
    <xf numFmtId="164" fontId="15" fillId="0" borderId="0" xfId="1" applyNumberFormat="1" applyFont="1" applyBorder="1" applyAlignment="1">
      <alignment wrapText="1"/>
    </xf>
    <xf numFmtId="164" fontId="14" fillId="0" borderId="0" xfId="1" applyNumberFormat="1" applyFont="1" applyBorder="1" applyAlignment="1">
      <alignment vertical="center" wrapText="1"/>
    </xf>
    <xf numFmtId="0" fontId="7" fillId="0" borderId="0" xfId="4" applyFont="1" applyAlignment="1">
      <alignment vertical="center" wrapText="1"/>
    </xf>
    <xf numFmtId="164" fontId="8" fillId="0" borderId="0" xfId="1" applyNumberFormat="1" applyFont="1" applyBorder="1" applyAlignment="1">
      <alignment horizontal="left" vertical="center"/>
    </xf>
    <xf numFmtId="0" fontId="7" fillId="0" borderId="1" xfId="4" applyFont="1" applyBorder="1" applyAlignment="1">
      <alignment vertical="center" wrapText="1"/>
    </xf>
    <xf numFmtId="164" fontId="8" fillId="0" borderId="1" xfId="1" applyNumberFormat="1" applyFont="1" applyBorder="1" applyAlignment="1">
      <alignment horizontal="left" vertical="center"/>
    </xf>
    <xf numFmtId="164" fontId="2" fillId="0" borderId="6" xfId="1" applyNumberFormat="1" applyFont="1" applyFill="1" applyBorder="1" applyAlignment="1">
      <alignment horizontal="left" vertical="center" wrapText="1"/>
    </xf>
    <xf numFmtId="0" fontId="12" fillId="0" borderId="1" xfId="3" applyFont="1" applyBorder="1" applyAlignment="1">
      <alignment vertical="center" wrapText="1"/>
    </xf>
    <xf numFmtId="164" fontId="12" fillId="0" borderId="0" xfId="1" applyNumberFormat="1" applyFont="1" applyBorder="1" applyAlignment="1">
      <alignment vertical="center" wrapText="1"/>
    </xf>
    <xf numFmtId="166" fontId="15" fillId="0" borderId="0" xfId="2" applyNumberFormat="1" applyFont="1" applyBorder="1" applyAlignment="1">
      <alignment horizontal="center" vertical="center" wrapText="1"/>
    </xf>
    <xf numFmtId="166" fontId="15" fillId="0" borderId="8" xfId="2" applyNumberFormat="1" applyFont="1" applyBorder="1" applyAlignment="1">
      <alignment horizontal="center" vertical="center" wrapText="1"/>
    </xf>
    <xf numFmtId="0" fontId="15" fillId="0" borderId="3" xfId="4" applyFont="1" applyBorder="1" applyAlignment="1">
      <alignment vertical="center" wrapText="1"/>
    </xf>
    <xf numFmtId="0" fontId="12" fillId="0" borderId="10" xfId="4" applyFont="1" applyBorder="1" applyAlignment="1">
      <alignment vertical="center" wrapText="1"/>
    </xf>
    <xf numFmtId="164" fontId="12" fillId="0" borderId="10" xfId="1" applyNumberFormat="1" applyFont="1" applyBorder="1" applyAlignment="1">
      <alignment vertical="center" wrapText="1"/>
    </xf>
    <xf numFmtId="166" fontId="15" fillId="0" borderId="0" xfId="2" applyNumberFormat="1" applyFont="1" applyBorder="1" applyAlignment="1">
      <alignment horizontal="center" wrapText="1"/>
    </xf>
    <xf numFmtId="164" fontId="3" fillId="0" borderId="0" xfId="3" applyNumberFormat="1" applyFont="1" applyAlignment="1">
      <alignment vertical="center"/>
    </xf>
    <xf numFmtId="9" fontId="13" fillId="0" borderId="0" xfId="2" applyFont="1" applyBorder="1"/>
    <xf numFmtId="9" fontId="13" fillId="0" borderId="0" xfId="2" applyFont="1" applyBorder="1" applyAlignment="1">
      <alignment horizontal="center"/>
    </xf>
    <xf numFmtId="168" fontId="9" fillId="0" borderId="0" xfId="1" applyNumberFormat="1" applyFont="1" applyAlignment="1">
      <alignment vertical="center"/>
    </xf>
    <xf numFmtId="0" fontId="14" fillId="0" borderId="1" xfId="4" applyFont="1" applyBorder="1" applyAlignment="1">
      <alignment horizontal="right" vertical="center" wrapText="1"/>
    </xf>
    <xf numFmtId="0" fontId="12" fillId="0" borderId="1" xfId="4" applyFont="1" applyBorder="1" applyAlignment="1">
      <alignment horizontal="right" vertical="center" wrapText="1"/>
    </xf>
    <xf numFmtId="9" fontId="19" fillId="0" borderId="0" xfId="2" applyFont="1" applyBorder="1" applyAlignment="1">
      <alignment horizontal="center"/>
    </xf>
    <xf numFmtId="164" fontId="4" fillId="0" borderId="1" xfId="1" applyNumberFormat="1" applyFont="1" applyFill="1" applyBorder="1" applyAlignment="1">
      <alignment horizontal="right" vertical="center" wrapText="1"/>
    </xf>
    <xf numFmtId="164" fontId="4" fillId="0" borderId="13" xfId="1" applyNumberFormat="1" applyFont="1" applyFill="1" applyBorder="1" applyAlignment="1">
      <alignment horizontal="right" vertical="center" wrapText="1"/>
    </xf>
    <xf numFmtId="0" fontId="4" fillId="0" borderId="1" xfId="3" applyFont="1" applyBorder="1" applyAlignment="1">
      <alignment horizontal="right" vertical="center" wrapText="1"/>
    </xf>
    <xf numFmtId="164" fontId="22" fillId="0" borderId="0" xfId="1" applyNumberFormat="1" applyFont="1" applyFill="1" applyBorder="1" applyAlignment="1">
      <alignment horizontal="left" vertical="center" wrapText="1"/>
    </xf>
    <xf numFmtId="0" fontId="0" fillId="0" borderId="1" xfId="0" applyBorder="1"/>
    <xf numFmtId="0" fontId="2" fillId="0" borderId="1" xfId="3" applyFont="1" applyBorder="1" applyAlignment="1">
      <alignment vertical="center" wrapText="1"/>
    </xf>
    <xf numFmtId="0" fontId="2" fillId="0" borderId="1" xfId="3" applyFont="1" applyBorder="1" applyAlignment="1">
      <alignment vertical="top" wrapText="1"/>
    </xf>
    <xf numFmtId="0" fontId="8" fillId="0" borderId="0" xfId="0" applyFont="1" applyBorder="1" applyAlignment="1">
      <alignment horizontal="left" vertical="center" wrapText="1"/>
    </xf>
    <xf numFmtId="0" fontId="16" fillId="0" borderId="0" xfId="0" applyFont="1" applyAlignment="1">
      <alignment horizontal="left" vertical="center"/>
    </xf>
    <xf numFmtId="0" fontId="26" fillId="0" borderId="0" xfId="0" applyFont="1" applyBorder="1" applyAlignment="1">
      <alignment horizontal="left" vertical="center"/>
    </xf>
    <xf numFmtId="0" fontId="0" fillId="0" borderId="15" xfId="0" applyBorder="1"/>
    <xf numFmtId="0" fontId="0" fillId="0" borderId="16" xfId="0" applyBorder="1"/>
    <xf numFmtId="0" fontId="0" fillId="0" borderId="17" xfId="0" applyBorder="1"/>
    <xf numFmtId="0" fontId="0" fillId="0" borderId="4" xfId="0" applyBorder="1"/>
    <xf numFmtId="0" fontId="0" fillId="0" borderId="0" xfId="0" applyBorder="1"/>
    <xf numFmtId="0" fontId="0" fillId="0" borderId="8" xfId="0" applyBorder="1"/>
    <xf numFmtId="0" fontId="13" fillId="0" borderId="0" xfId="0" applyFont="1" applyBorder="1" applyAlignment="1">
      <alignment horizontal="left" vertical="center"/>
    </xf>
    <xf numFmtId="0" fontId="0" fillId="0" borderId="18" xfId="0" applyBorder="1"/>
    <xf numFmtId="0" fontId="0" fillId="0" borderId="3" xfId="0" applyBorder="1"/>
    <xf numFmtId="0" fontId="0" fillId="0" borderId="7" xfId="0" applyBorder="1"/>
    <xf numFmtId="0" fontId="26" fillId="0" borderId="1" xfId="0" applyFont="1" applyBorder="1" applyAlignment="1">
      <alignment horizontal="left" vertical="center"/>
    </xf>
    <xf numFmtId="0" fontId="18" fillId="0" borderId="0" xfId="3" applyFont="1"/>
    <xf numFmtId="0" fontId="3" fillId="0" borderId="1" xfId="3" applyFont="1" applyBorder="1" applyAlignment="1">
      <alignment vertical="center"/>
    </xf>
    <xf numFmtId="0" fontId="27" fillId="0" borderId="0" xfId="3" applyFont="1" applyAlignment="1">
      <alignment horizontal="left" vertical="center" wrapText="1"/>
    </xf>
    <xf numFmtId="168" fontId="4" fillId="0" borderId="0" xfId="1" applyNumberFormat="1" applyFont="1" applyFill="1" applyBorder="1" applyAlignment="1">
      <alignment horizontal="left" vertical="center" wrapText="1"/>
    </xf>
    <xf numFmtId="0" fontId="12" fillId="0" borderId="0" xfId="3" applyFont="1" applyAlignment="1">
      <alignment vertical="center"/>
    </xf>
    <xf numFmtId="0" fontId="12" fillId="0" borderId="0" xfId="3" applyFont="1" applyAlignment="1">
      <alignment horizontal="left" vertical="center" wrapText="1"/>
    </xf>
    <xf numFmtId="166" fontId="15" fillId="0" borderId="3" xfId="2" applyNumberFormat="1" applyFont="1" applyBorder="1" applyAlignment="1">
      <alignment horizontal="center" vertical="center" wrapText="1"/>
    </xf>
    <xf numFmtId="9" fontId="20" fillId="0" borderId="9" xfId="2" applyFont="1" applyBorder="1" applyAlignment="1">
      <alignment horizontal="center" vertical="center" wrapText="1"/>
    </xf>
    <xf numFmtId="9" fontId="20" fillId="0" borderId="10" xfId="2" applyFont="1" applyBorder="1" applyAlignment="1">
      <alignment horizontal="center" vertical="center" wrapText="1"/>
    </xf>
    <xf numFmtId="0" fontId="15" fillId="0" borderId="0" xfId="4" applyFont="1" applyAlignment="1">
      <alignment wrapText="1"/>
    </xf>
    <xf numFmtId="171" fontId="3" fillId="0" borderId="0" xfId="3" applyNumberFormat="1" applyFont="1" applyAlignment="1">
      <alignment vertical="center"/>
    </xf>
    <xf numFmtId="17" fontId="8" fillId="0" borderId="0" xfId="3" applyNumberFormat="1" applyFont="1"/>
    <xf numFmtId="0" fontId="14" fillId="0" borderId="11" xfId="3" applyFont="1" applyBorder="1" applyAlignment="1">
      <alignment vertical="center" wrapText="1"/>
    </xf>
    <xf numFmtId="0" fontId="14" fillId="0" borderId="11" xfId="3" applyFont="1" applyBorder="1" applyAlignment="1">
      <alignment horizontal="right" vertical="center" wrapText="1"/>
    </xf>
    <xf numFmtId="0" fontId="13" fillId="0" borderId="0" xfId="3" applyFont="1" applyAlignment="1">
      <alignment vertical="center"/>
    </xf>
    <xf numFmtId="164" fontId="14" fillId="0" borderId="0" xfId="1" applyNumberFormat="1" applyFont="1" applyFill="1" applyBorder="1" applyAlignment="1">
      <alignment horizontal="left" vertical="center" wrapText="1"/>
    </xf>
    <xf numFmtId="164" fontId="14" fillId="0" borderId="1" xfId="1" applyNumberFormat="1" applyFont="1" applyFill="1" applyBorder="1" applyAlignment="1">
      <alignment horizontal="left" vertical="center" wrapText="1"/>
    </xf>
    <xf numFmtId="169" fontId="19" fillId="0" borderId="0" xfId="3" applyNumberFormat="1" applyFont="1" applyAlignment="1">
      <alignment vertical="center"/>
    </xf>
    <xf numFmtId="0" fontId="30" fillId="0" borderId="1" xfId="3" applyFont="1" applyBorder="1" applyAlignment="1">
      <alignment horizontal="right" vertical="center" wrapText="1"/>
    </xf>
    <xf numFmtId="164" fontId="30" fillId="0" borderId="0" xfId="1" applyNumberFormat="1" applyFont="1" applyFill="1" applyBorder="1" applyAlignment="1">
      <alignment horizontal="left" vertical="center" wrapText="1"/>
    </xf>
    <xf numFmtId="164" fontId="32" fillId="0" borderId="6" xfId="1" applyNumberFormat="1" applyFont="1" applyFill="1" applyBorder="1" applyAlignment="1">
      <alignment horizontal="left" vertical="center" wrapText="1"/>
    </xf>
    <xf numFmtId="17" fontId="8" fillId="0" borderId="0" xfId="0" applyNumberFormat="1" applyFont="1"/>
    <xf numFmtId="168" fontId="2" fillId="0" borderId="1" xfId="3" applyNumberFormat="1" applyFont="1" applyBorder="1" applyAlignment="1">
      <alignment vertical="center" wrapText="1"/>
    </xf>
    <xf numFmtId="168" fontId="4" fillId="0" borderId="1" xfId="3" applyNumberFormat="1" applyFont="1" applyBorder="1" applyAlignment="1">
      <alignment horizontal="right" vertical="center" wrapText="1"/>
    </xf>
    <xf numFmtId="168" fontId="8" fillId="0" borderId="0" xfId="1" applyNumberFormat="1" applyFont="1" applyBorder="1" applyAlignment="1">
      <alignment horizontal="left" vertical="center"/>
    </xf>
    <xf numFmtId="168" fontId="3" fillId="0" borderId="0" xfId="3" applyNumberFormat="1" applyFont="1" applyAlignment="1">
      <alignment vertical="center"/>
    </xf>
    <xf numFmtId="168" fontId="9" fillId="0" borderId="0" xfId="3" applyNumberFormat="1" applyFont="1" applyAlignment="1">
      <alignment vertical="center"/>
    </xf>
    <xf numFmtId="168" fontId="3" fillId="0" borderId="0" xfId="2" applyNumberFormat="1" applyFont="1" applyAlignment="1">
      <alignment horizontal="right" vertical="center"/>
    </xf>
    <xf numFmtId="168" fontId="3" fillId="0" borderId="1" xfId="3" applyNumberFormat="1" applyFont="1" applyBorder="1" applyAlignment="1">
      <alignment vertical="center"/>
    </xf>
    <xf numFmtId="17" fontId="8" fillId="0" borderId="0" xfId="3" applyNumberFormat="1" applyFont="1" applyAlignment="1"/>
    <xf numFmtId="164" fontId="33" fillId="0" borderId="0" xfId="1" applyNumberFormat="1" applyFont="1" applyFill="1" applyBorder="1" applyAlignment="1">
      <alignment horizontal="left" vertical="center" wrapText="1"/>
    </xf>
    <xf numFmtId="17" fontId="8" fillId="0" borderId="0" xfId="3" applyNumberFormat="1" applyFont="1" applyAlignment="1">
      <alignment vertical="center"/>
    </xf>
    <xf numFmtId="0" fontId="29" fillId="0" borderId="0" xfId="3" applyFont="1"/>
    <xf numFmtId="0" fontId="29" fillId="0" borderId="0" xfId="3" applyFont="1" applyBorder="1"/>
    <xf numFmtId="164" fontId="20" fillId="0" borderId="3" xfId="1" applyNumberFormat="1" applyFont="1" applyFill="1" applyBorder="1" applyAlignment="1">
      <alignment horizontal="left" vertical="center" wrapText="1"/>
    </xf>
    <xf numFmtId="168" fontId="20" fillId="0" borderId="3" xfId="1" applyNumberFormat="1" applyFont="1" applyFill="1" applyBorder="1" applyAlignment="1">
      <alignment horizontal="left" vertical="center" wrapText="1"/>
    </xf>
    <xf numFmtId="164" fontId="20" fillId="0" borderId="3" xfId="1" applyNumberFormat="1" applyFont="1" applyFill="1" applyBorder="1" applyAlignment="1">
      <alignment vertical="center" wrapText="1"/>
    </xf>
    <xf numFmtId="164" fontId="7" fillId="0" borderId="0" xfId="1" applyNumberFormat="1" applyFont="1" applyFill="1" applyBorder="1" applyAlignment="1">
      <alignment horizontal="right" vertical="center" wrapText="1"/>
    </xf>
    <xf numFmtId="17" fontId="15" fillId="0" borderId="3" xfId="4" quotePrefix="1" applyNumberFormat="1" applyFont="1" applyBorder="1" applyAlignment="1">
      <alignment vertical="center"/>
    </xf>
    <xf numFmtId="17" fontId="15" fillId="0" borderId="10" xfId="4" quotePrefix="1" applyNumberFormat="1" applyFont="1" applyBorder="1" applyAlignment="1">
      <alignment vertical="center"/>
    </xf>
    <xf numFmtId="0" fontId="16" fillId="0" borderId="1" xfId="0" applyFont="1" applyBorder="1" applyAlignment="1">
      <alignment horizontal="left" vertical="center"/>
    </xf>
    <xf numFmtId="164" fontId="7" fillId="0" borderId="0" xfId="1" applyNumberFormat="1" applyFont="1" applyFill="1" applyBorder="1" applyAlignment="1">
      <alignment horizontal="left" vertical="center" wrapText="1"/>
    </xf>
    <xf numFmtId="168" fontId="2" fillId="0" borderId="6" xfId="1" applyNumberFormat="1" applyFont="1" applyFill="1" applyBorder="1" applyAlignment="1">
      <alignment horizontal="left" vertical="center" wrapText="1"/>
    </xf>
    <xf numFmtId="0" fontId="13" fillId="0" borderId="0" xfId="0" applyFont="1" applyBorder="1" applyAlignment="1">
      <alignment vertical="center"/>
    </xf>
    <xf numFmtId="17" fontId="15" fillId="0" borderId="0" xfId="4" quotePrefix="1" applyNumberFormat="1" applyFont="1" applyAlignment="1">
      <alignment horizontal="left" vertical="center"/>
    </xf>
    <xf numFmtId="170" fontId="20" fillId="0" borderId="1" xfId="1" applyNumberFormat="1" applyFont="1" applyFill="1" applyBorder="1" applyAlignment="1">
      <alignment horizontal="right" vertical="center" wrapText="1"/>
    </xf>
    <xf numFmtId="0" fontId="17" fillId="0" borderId="0" xfId="0" applyFont="1" applyAlignment="1"/>
    <xf numFmtId="0" fontId="0" fillId="0" borderId="0" xfId="0" applyAlignment="1"/>
    <xf numFmtId="170" fontId="13" fillId="0" borderId="0" xfId="0" applyNumberFormat="1" applyFont="1" applyBorder="1" applyAlignment="1">
      <alignment horizontal="right" vertical="center"/>
    </xf>
    <xf numFmtId="0" fontId="13" fillId="0" borderId="1" xfId="0" applyFont="1" applyBorder="1" applyAlignment="1">
      <alignment vertical="center" wrapText="1"/>
    </xf>
    <xf numFmtId="164" fontId="12" fillId="0" borderId="0" xfId="1" applyNumberFormat="1" applyFont="1" applyFill="1" applyBorder="1" applyAlignment="1">
      <alignment horizontal="left" vertical="center" wrapText="1"/>
    </xf>
    <xf numFmtId="164" fontId="12" fillId="0" borderId="1" xfId="1" quotePrefix="1" applyNumberFormat="1" applyFont="1" applyFill="1" applyBorder="1" applyAlignment="1">
      <alignment horizontal="left" vertical="center" wrapText="1"/>
    </xf>
    <xf numFmtId="164" fontId="13" fillId="0" borderId="0" xfId="0" applyNumberFormat="1" applyFont="1" applyAlignment="1">
      <alignment horizontal="right" vertical="center"/>
    </xf>
    <xf numFmtId="164" fontId="13" fillId="0" borderId="4" xfId="0" applyNumberFormat="1" applyFont="1" applyBorder="1" applyAlignment="1">
      <alignment horizontal="right" vertical="center"/>
    </xf>
    <xf numFmtId="164" fontId="13" fillId="0" borderId="0" xfId="0" applyNumberFormat="1" applyFont="1" applyBorder="1" applyAlignment="1">
      <alignment horizontal="right" vertical="center"/>
    </xf>
    <xf numFmtId="164" fontId="13" fillId="0" borderId="1" xfId="0" applyNumberFormat="1" applyFont="1" applyBorder="1" applyAlignment="1">
      <alignment horizontal="right" vertical="center"/>
    </xf>
    <xf numFmtId="170" fontId="13" fillId="0" borderId="1" xfId="0" applyNumberFormat="1" applyFont="1" applyBorder="1" applyAlignment="1">
      <alignment horizontal="right" vertical="center"/>
    </xf>
    <xf numFmtId="164" fontId="13" fillId="0" borderId="14" xfId="0" applyNumberFormat="1" applyFont="1" applyBorder="1" applyAlignment="1">
      <alignment horizontal="right" vertical="center"/>
    </xf>
    <xf numFmtId="164" fontId="20" fillId="0" borderId="0" xfId="1" applyNumberFormat="1" applyFont="1" applyFill="1" applyBorder="1" applyAlignment="1">
      <alignment horizontal="right" vertical="center" wrapText="1"/>
    </xf>
    <xf numFmtId="164" fontId="19" fillId="0" borderId="0" xfId="0" applyNumberFormat="1" applyFont="1" applyAlignment="1">
      <alignment horizontal="right"/>
    </xf>
    <xf numFmtId="170" fontId="19" fillId="0" borderId="0" xfId="0" applyNumberFormat="1" applyFont="1" applyBorder="1" applyAlignment="1">
      <alignment horizontal="right"/>
    </xf>
    <xf numFmtId="164" fontId="20" fillId="0" borderId="1" xfId="1" applyNumberFormat="1" applyFont="1" applyFill="1" applyBorder="1" applyAlignment="1">
      <alignment horizontal="right" vertical="center" wrapText="1"/>
    </xf>
    <xf numFmtId="164" fontId="35" fillId="0" borderId="0" xfId="1" applyNumberFormat="1" applyFont="1" applyAlignment="1">
      <alignment vertical="center"/>
    </xf>
    <xf numFmtId="0" fontId="12" fillId="0" borderId="2" xfId="3" applyFont="1" applyBorder="1" applyAlignment="1">
      <alignment vertical="center" wrapText="1"/>
    </xf>
    <xf numFmtId="0" fontId="14" fillId="0" borderId="0" xfId="4" applyFont="1" applyBorder="1" applyAlignment="1">
      <alignment horizontal="center" vertical="center" wrapText="1"/>
    </xf>
    <xf numFmtId="0" fontId="14" fillId="0" borderId="3" xfId="4" applyFont="1" applyBorder="1" applyAlignment="1">
      <alignment horizontal="center" vertical="center" wrapText="1"/>
    </xf>
    <xf numFmtId="0" fontId="12" fillId="0" borderId="10" xfId="4" applyFont="1" applyBorder="1" applyAlignment="1">
      <alignment horizontal="center" vertical="center" wrapText="1"/>
    </xf>
    <xf numFmtId="164" fontId="14" fillId="0" borderId="1" xfId="1" applyNumberFormat="1" applyFont="1" applyBorder="1" applyAlignment="1">
      <alignment horizontal="center" vertical="top" wrapText="1"/>
    </xf>
    <xf numFmtId="0" fontId="21" fillId="0" borderId="0" xfId="0" applyFont="1" applyBorder="1" applyAlignment="1">
      <alignment vertical="top"/>
    </xf>
    <xf numFmtId="17" fontId="8" fillId="0" borderId="0" xfId="0" applyNumberFormat="1" applyFont="1" applyBorder="1"/>
    <xf numFmtId="0" fontId="8" fillId="0" borderId="1" xfId="0" applyFont="1" applyBorder="1" applyAlignment="1">
      <alignment vertical="center"/>
    </xf>
    <xf numFmtId="0" fontId="16" fillId="0" borderId="1" xfId="0" applyFont="1" applyBorder="1" applyAlignment="1">
      <alignment vertical="center"/>
    </xf>
    <xf numFmtId="0" fontId="27" fillId="0" borderId="1" xfId="3" applyFont="1" applyBorder="1" applyAlignment="1">
      <alignment vertical="center"/>
    </xf>
    <xf numFmtId="164" fontId="13" fillId="0" borderId="19" xfId="0" applyNumberFormat="1" applyFont="1" applyBorder="1" applyAlignment="1">
      <alignment horizontal="right" vertical="center"/>
    </xf>
    <xf numFmtId="164" fontId="13" fillId="0" borderId="2" xfId="0" applyNumberFormat="1" applyFont="1" applyBorder="1" applyAlignment="1">
      <alignment horizontal="right" vertical="center"/>
    </xf>
    <xf numFmtId="170" fontId="13" fillId="0" borderId="13" xfId="0" applyNumberFormat="1" applyFont="1" applyBorder="1" applyAlignment="1">
      <alignment horizontal="right" vertical="center"/>
    </xf>
    <xf numFmtId="170" fontId="13" fillId="0" borderId="5" xfId="0" applyNumberFormat="1" applyFont="1" applyBorder="1" applyAlignment="1">
      <alignment horizontal="right" vertical="center"/>
    </xf>
    <xf numFmtId="170" fontId="13" fillId="0" borderId="8" xfId="0" applyNumberFormat="1" applyFont="1" applyBorder="1" applyAlignment="1">
      <alignment horizontal="right" vertical="center"/>
    </xf>
    <xf numFmtId="164" fontId="29" fillId="0" borderId="0" xfId="3" applyNumberFormat="1" applyFont="1"/>
    <xf numFmtId="164" fontId="29" fillId="0" borderId="0" xfId="3" applyNumberFormat="1" applyFont="1" applyBorder="1"/>
    <xf numFmtId="9" fontId="4" fillId="0" borderId="0" xfId="2" applyFont="1" applyFill="1" applyBorder="1" applyAlignment="1">
      <alignment horizontal="left" vertical="center" wrapText="1"/>
    </xf>
    <xf numFmtId="164" fontId="5" fillId="0" borderId="0" xfId="1" applyNumberFormat="1" applyFont="1" applyFill="1" applyBorder="1" applyAlignment="1">
      <alignment horizontal="center" vertical="center" wrapText="1"/>
    </xf>
    <xf numFmtId="164" fontId="14" fillId="0" borderId="3" xfId="1" applyNumberFormat="1" applyFont="1" applyBorder="1" applyAlignment="1">
      <alignment vertical="center" wrapText="1"/>
    </xf>
    <xf numFmtId="164" fontId="15" fillId="0" borderId="0" xfId="1" applyNumberFormat="1" applyFont="1" applyBorder="1" applyAlignment="1">
      <alignment vertical="center" wrapText="1"/>
    </xf>
    <xf numFmtId="166" fontId="15" fillId="0" borderId="16" xfId="2" applyNumberFormat="1" applyFont="1" applyBorder="1" applyAlignment="1">
      <alignment horizontal="center" vertical="center" wrapText="1"/>
    </xf>
    <xf numFmtId="164" fontId="12" fillId="0" borderId="0" xfId="1" quotePrefix="1" applyNumberFormat="1" applyFont="1" applyFill="1" applyBorder="1" applyAlignment="1">
      <alignment horizontal="left" vertical="center" wrapText="1"/>
    </xf>
    <xf numFmtId="172" fontId="3" fillId="0" borderId="0" xfId="3" applyNumberFormat="1" applyFont="1" applyAlignment="1">
      <alignment vertical="center"/>
    </xf>
    <xf numFmtId="164" fontId="4" fillId="0" borderId="0" xfId="1" applyNumberFormat="1" applyFont="1" applyFill="1" applyBorder="1" applyAlignment="1">
      <alignment horizontal="right" vertical="center" wrapText="1"/>
    </xf>
    <xf numFmtId="164" fontId="34" fillId="0" borderId="0" xfId="1" applyNumberFormat="1" applyFont="1" applyFill="1" applyBorder="1" applyAlignment="1">
      <alignment horizontal="left" vertical="center" wrapText="1"/>
    </xf>
    <xf numFmtId="0" fontId="3" fillId="0" borderId="0" xfId="3" applyFont="1" applyBorder="1" applyAlignment="1">
      <alignment vertical="center"/>
    </xf>
    <xf numFmtId="0" fontId="39" fillId="0" borderId="0" xfId="0" applyFont="1" applyBorder="1" applyAlignment="1">
      <alignment vertical="center"/>
    </xf>
    <xf numFmtId="0" fontId="40" fillId="0" borderId="0" xfId="0" applyFont="1" applyBorder="1" applyAlignment="1">
      <alignment vertical="center"/>
    </xf>
    <xf numFmtId="168" fontId="14" fillId="0" borderId="0" xfId="1" applyNumberFormat="1" applyFont="1" applyFill="1" applyBorder="1" applyAlignment="1">
      <alignment horizontal="left" vertical="center" wrapText="1"/>
    </xf>
    <xf numFmtId="168" fontId="14" fillId="0" borderId="1" xfId="1" applyNumberFormat="1" applyFont="1" applyFill="1" applyBorder="1" applyAlignment="1">
      <alignment horizontal="left" vertical="center" wrapText="1"/>
    </xf>
    <xf numFmtId="0" fontId="25" fillId="0" borderId="4"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xf>
    <xf numFmtId="164" fontId="20" fillId="0" borderId="10" xfId="1" applyNumberFormat="1" applyFont="1" applyFill="1" applyBorder="1" applyAlignment="1">
      <alignment horizontal="left" vertical="center" wrapText="1"/>
    </xf>
    <xf numFmtId="0" fontId="3" fillId="0" borderId="0" xfId="0" applyFont="1" applyAlignment="1">
      <alignment vertical="center" wrapText="1"/>
    </xf>
    <xf numFmtId="0" fontId="0" fillId="0" borderId="0" xfId="0" applyFont="1" applyBorder="1" applyAlignment="1">
      <alignment vertical="center"/>
    </xf>
    <xf numFmtId="0" fontId="0" fillId="0" borderId="0" xfId="0" applyFont="1" applyAlignment="1">
      <alignment vertical="center"/>
    </xf>
    <xf numFmtId="0" fontId="29" fillId="0" borderId="1" xfId="0" applyFont="1" applyBorder="1" applyAlignment="1">
      <alignment horizontal="right" vertical="center" wrapText="1"/>
    </xf>
    <xf numFmtId="0" fontId="29" fillId="0" borderId="14" xfId="0" applyFont="1" applyBorder="1" applyAlignment="1">
      <alignment horizontal="right" vertical="center" wrapText="1"/>
    </xf>
    <xf numFmtId="0" fontId="29" fillId="0" borderId="13" xfId="0" applyFont="1" applyBorder="1" applyAlignment="1">
      <alignment horizontal="right" vertical="center" wrapText="1"/>
    </xf>
    <xf numFmtId="0" fontId="0" fillId="0" borderId="0" xfId="0" applyFont="1" applyBorder="1"/>
    <xf numFmtId="0" fontId="0" fillId="0" borderId="0" xfId="0" applyFont="1"/>
    <xf numFmtId="17" fontId="16" fillId="0" borderId="0" xfId="0" quotePrefix="1" applyNumberFormat="1" applyFont="1" applyBorder="1" applyAlignment="1"/>
    <xf numFmtId="17" fontId="16" fillId="0" borderId="8" xfId="0" quotePrefix="1" applyNumberFormat="1" applyFont="1" applyBorder="1" applyAlignment="1"/>
    <xf numFmtId="0" fontId="41" fillId="0" borderId="0" xfId="0" applyFont="1" applyBorder="1"/>
    <xf numFmtId="0" fontId="42" fillId="0" borderId="0" xfId="0" applyFont="1" applyBorder="1" applyAlignment="1">
      <alignment vertical="center"/>
    </xf>
    <xf numFmtId="17" fontId="28" fillId="0" borderId="0" xfId="0" quotePrefix="1" applyNumberFormat="1" applyFont="1" applyBorder="1" applyAlignment="1"/>
    <xf numFmtId="17" fontId="0" fillId="0" borderId="0" xfId="0" applyNumberFormat="1"/>
    <xf numFmtId="0" fontId="17" fillId="0" borderId="8" xfId="0" applyFont="1" applyBorder="1" applyAlignment="1">
      <alignment vertical="top" wrapText="1"/>
    </xf>
    <xf numFmtId="164" fontId="44" fillId="0" borderId="0" xfId="1" applyNumberFormat="1" applyFont="1" applyFill="1" applyBorder="1" applyAlignment="1">
      <alignment horizontal="left" vertical="center" wrapText="1"/>
    </xf>
    <xf numFmtId="164" fontId="12" fillId="0" borderId="6" xfId="1" applyNumberFormat="1" applyFont="1" applyFill="1" applyBorder="1" applyAlignment="1">
      <alignment horizontal="left" vertical="center" wrapText="1"/>
    </xf>
    <xf numFmtId="164" fontId="45" fillId="0" borderId="0" xfId="3" applyNumberFormat="1" applyFont="1" applyAlignment="1">
      <alignment vertical="center"/>
    </xf>
    <xf numFmtId="164" fontId="15" fillId="0" borderId="0" xfId="1" applyNumberFormat="1" applyFont="1" applyFill="1" applyBorder="1" applyAlignment="1">
      <alignment horizontal="right" vertical="center" wrapText="1"/>
    </xf>
    <xf numFmtId="164" fontId="15" fillId="0" borderId="0" xfId="1" applyNumberFormat="1" applyFont="1" applyFill="1" applyBorder="1" applyAlignment="1">
      <alignment horizontal="left" vertical="center" wrapText="1"/>
    </xf>
    <xf numFmtId="164" fontId="14" fillId="0" borderId="3" xfId="1" applyNumberFormat="1" applyFont="1" applyFill="1" applyBorder="1" applyAlignment="1">
      <alignment horizontal="left" vertical="center" wrapText="1"/>
    </xf>
    <xf numFmtId="0" fontId="29" fillId="0" borderId="1" xfId="3" applyFont="1" applyBorder="1"/>
    <xf numFmtId="164" fontId="7" fillId="0" borderId="2" xfId="1" applyNumberFormat="1" applyFont="1" applyFill="1" applyBorder="1" applyAlignment="1">
      <alignment horizontal="left" vertical="center" wrapText="1"/>
    </xf>
    <xf numFmtId="164" fontId="35" fillId="0" borderId="2" xfId="1" applyNumberFormat="1" applyFont="1" applyBorder="1" applyAlignment="1">
      <alignment vertical="center"/>
    </xf>
    <xf numFmtId="43" fontId="37" fillId="0" borderId="2" xfId="1" applyFont="1" applyBorder="1" applyAlignment="1">
      <alignment vertical="center"/>
    </xf>
    <xf numFmtId="0" fontId="37" fillId="0" borderId="2" xfId="3" applyFont="1" applyBorder="1" applyAlignment="1">
      <alignment vertical="center"/>
    </xf>
    <xf numFmtId="0" fontId="26" fillId="0" borderId="1" xfId="0" applyFont="1" applyBorder="1" applyAlignment="1">
      <alignment vertical="center"/>
    </xf>
    <xf numFmtId="0" fontId="36" fillId="0" borderId="0" xfId="3" applyFont="1" applyBorder="1" applyAlignment="1">
      <alignment vertical="center" wrapText="1"/>
    </xf>
    <xf numFmtId="0" fontId="15" fillId="0" borderId="11" xfId="3" applyFont="1" applyBorder="1" applyAlignment="1">
      <alignment horizontal="right" vertical="center" wrapText="1"/>
    </xf>
    <xf numFmtId="0" fontId="14" fillId="0" borderId="1" xfId="3" applyFont="1" applyBorder="1" applyAlignment="1">
      <alignment horizontal="left" vertical="center" wrapText="1"/>
    </xf>
    <xf numFmtId="0" fontId="12" fillId="0" borderId="0" xfId="3" applyFont="1" applyBorder="1" applyAlignment="1">
      <alignment horizontal="left" vertical="center" wrapText="1"/>
    </xf>
    <xf numFmtId="164" fontId="27" fillId="0" borderId="0" xfId="1" applyNumberFormat="1" applyFont="1" applyFill="1" applyBorder="1" applyAlignment="1">
      <alignment horizontal="right" vertical="center" wrapText="1"/>
    </xf>
    <xf numFmtId="164" fontId="30" fillId="0" borderId="3" xfId="1" applyNumberFormat="1" applyFont="1" applyFill="1" applyBorder="1" applyAlignment="1">
      <alignment horizontal="left" vertical="center" wrapText="1"/>
    </xf>
    <xf numFmtId="0" fontId="16" fillId="0" borderId="0" xfId="0" applyFont="1" applyBorder="1" applyAlignment="1">
      <alignment horizontal="left" vertical="center"/>
    </xf>
    <xf numFmtId="0" fontId="14" fillId="0" borderId="1" xfId="3" applyFont="1" applyBorder="1" applyAlignment="1">
      <alignment horizontal="right" vertical="center" wrapText="1"/>
    </xf>
    <xf numFmtId="0" fontId="40" fillId="0" borderId="0" xfId="0" applyFont="1" applyAlignment="1">
      <alignment vertical="center"/>
    </xf>
    <xf numFmtId="0" fontId="20" fillId="0" borderId="0" xfId="0" applyFont="1"/>
    <xf numFmtId="0" fontId="14" fillId="0" borderId="0" xfId="0" applyFont="1"/>
    <xf numFmtId="164" fontId="14" fillId="0" borderId="8" xfId="1" applyNumberFormat="1" applyFont="1" applyFill="1" applyBorder="1" applyAlignment="1">
      <alignment horizontal="left" vertical="center" wrapText="1"/>
    </xf>
    <xf numFmtId="0" fontId="16" fillId="0" borderId="0" xfId="3" applyFont="1" applyAlignment="1">
      <alignment horizontal="right"/>
    </xf>
    <xf numFmtId="164" fontId="15" fillId="0" borderId="8" xfId="1" applyNumberFormat="1" applyFont="1" applyFill="1" applyBorder="1" applyAlignment="1">
      <alignment horizontal="left" vertical="center" wrapText="1"/>
    </xf>
    <xf numFmtId="164" fontId="12" fillId="0" borderId="3" xfId="1" applyNumberFormat="1" applyFont="1" applyFill="1" applyBorder="1" applyAlignment="1">
      <alignment horizontal="left" vertical="center" wrapText="1"/>
    </xf>
    <xf numFmtId="164" fontId="12" fillId="0" borderId="7" xfId="1" applyNumberFormat="1" applyFont="1" applyFill="1" applyBorder="1" applyAlignment="1">
      <alignment horizontal="left" vertical="center" wrapText="1"/>
    </xf>
    <xf numFmtId="164" fontId="14" fillId="0" borderId="0" xfId="1" applyNumberFormat="1" applyFont="1" applyFill="1" applyBorder="1" applyAlignment="1">
      <alignment horizontal="right" vertical="center" wrapText="1"/>
    </xf>
    <xf numFmtId="164" fontId="14" fillId="0" borderId="1" xfId="1" applyNumberFormat="1" applyFont="1" applyFill="1" applyBorder="1" applyAlignment="1">
      <alignment horizontal="right" vertical="center" wrapText="1"/>
    </xf>
    <xf numFmtId="0" fontId="47" fillId="0" borderId="1" xfId="0" applyFont="1" applyBorder="1" applyAlignment="1">
      <alignment horizontal="left" vertical="center"/>
    </xf>
    <xf numFmtId="17" fontId="16" fillId="0" borderId="0" xfId="3" applyNumberFormat="1" applyFont="1"/>
    <xf numFmtId="164" fontId="27" fillId="0" borderId="0" xfId="1" applyNumberFormat="1" applyFont="1" applyFill="1" applyBorder="1" applyAlignment="1">
      <alignment horizontal="left" vertical="center" wrapText="1"/>
    </xf>
    <xf numFmtId="43" fontId="32" fillId="0" borderId="6" xfId="1" applyNumberFormat="1" applyFont="1" applyFill="1" applyBorder="1" applyAlignment="1">
      <alignment horizontal="left" vertical="center" wrapText="1"/>
    </xf>
    <xf numFmtId="0" fontId="29" fillId="0" borderId="0" xfId="3" applyFont="1" applyAlignment="1">
      <alignment vertical="center"/>
    </xf>
    <xf numFmtId="9" fontId="3" fillId="0" borderId="0" xfId="2" applyFont="1" applyAlignment="1">
      <alignment vertical="center"/>
    </xf>
    <xf numFmtId="171" fontId="3" fillId="0" borderId="0" xfId="1" applyNumberFormat="1" applyFont="1" applyAlignment="1">
      <alignment vertical="center"/>
    </xf>
    <xf numFmtId="164" fontId="48" fillId="0" borderId="3" xfId="1" applyNumberFormat="1" applyFont="1" applyFill="1" applyBorder="1" applyAlignment="1">
      <alignment horizontal="left" vertical="center" wrapText="1"/>
    </xf>
    <xf numFmtId="0" fontId="16" fillId="0" borderId="0" xfId="3" applyFont="1" applyBorder="1" applyAlignment="1">
      <alignment horizontal="left" vertical="center" wrapText="1"/>
    </xf>
    <xf numFmtId="164" fontId="15" fillId="0" borderId="10" xfId="1" quotePrefix="1" applyNumberFormat="1" applyFont="1" applyFill="1" applyBorder="1" applyAlignment="1">
      <alignment vertical="center" wrapText="1"/>
    </xf>
    <xf numFmtId="164" fontId="15" fillId="0" borderId="3" xfId="1" quotePrefix="1" applyNumberFormat="1" applyFont="1" applyFill="1" applyBorder="1" applyAlignment="1">
      <alignment vertical="center" wrapText="1"/>
    </xf>
    <xf numFmtId="43" fontId="30" fillId="0" borderId="0" xfId="1" applyNumberFormat="1" applyFont="1" applyFill="1" applyBorder="1" applyAlignment="1">
      <alignment horizontal="left" vertical="center" wrapText="1"/>
    </xf>
    <xf numFmtId="43" fontId="26" fillId="0" borderId="0" xfId="1" applyNumberFormat="1" applyFont="1" applyAlignment="1">
      <alignment vertical="center"/>
    </xf>
    <xf numFmtId="43" fontId="29" fillId="0" borderId="0" xfId="1" applyNumberFormat="1" applyFont="1" applyAlignment="1">
      <alignment vertical="center"/>
    </xf>
    <xf numFmtId="17" fontId="28" fillId="0" borderId="0" xfId="0" quotePrefix="1" applyNumberFormat="1" applyFont="1" applyFill="1" applyBorder="1" applyAlignment="1"/>
    <xf numFmtId="0" fontId="0" fillId="0" borderId="0" xfId="0" applyFill="1" applyBorder="1"/>
    <xf numFmtId="0" fontId="0" fillId="0" borderId="0" xfId="0" applyBorder="1" applyAlignment="1">
      <alignment vertical="center"/>
    </xf>
    <xf numFmtId="0" fontId="42" fillId="0" borderId="0" xfId="0" applyFont="1" applyBorder="1" applyAlignment="1">
      <alignment horizontal="left" vertical="top" wrapText="1"/>
    </xf>
    <xf numFmtId="0" fontId="23" fillId="0" borderId="4" xfId="0" applyFont="1" applyBorder="1" applyAlignment="1">
      <alignment horizontal="center" vertical="center"/>
    </xf>
    <xf numFmtId="0" fontId="23" fillId="0" borderId="0" xfId="0" applyFont="1" applyBorder="1" applyAlignment="1">
      <alignment horizontal="center" vertical="center"/>
    </xf>
    <xf numFmtId="0" fontId="23" fillId="0" borderId="8" xfId="0" applyFont="1" applyBorder="1" applyAlignment="1">
      <alignment horizontal="center" vertical="center"/>
    </xf>
    <xf numFmtId="0" fontId="25" fillId="0" borderId="4" xfId="0" applyFont="1" applyBorder="1" applyAlignment="1">
      <alignment horizontal="center"/>
    </xf>
    <xf numFmtId="0" fontId="25" fillId="0" borderId="0" xfId="0" applyFont="1" applyBorder="1" applyAlignment="1">
      <alignment horizontal="center"/>
    </xf>
    <xf numFmtId="0" fontId="25" fillId="0" borderId="8" xfId="0" applyFont="1" applyBorder="1" applyAlignment="1">
      <alignment horizontal="center"/>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0" fillId="0" borderId="0" xfId="0" applyBorder="1" applyAlignment="1">
      <alignment horizontal="left" wrapText="1"/>
    </xf>
    <xf numFmtId="0" fontId="23" fillId="0" borderId="0" xfId="0" applyFont="1" applyBorder="1" applyAlignment="1">
      <alignment horizontal="left" vertical="center"/>
    </xf>
    <xf numFmtId="0" fontId="19" fillId="0" borderId="0" xfId="0" applyFont="1" applyBorder="1" applyAlignment="1">
      <alignment horizontal="left" vertical="center"/>
    </xf>
    <xf numFmtId="17" fontId="16" fillId="0" borderId="0" xfId="0" quotePrefix="1" applyNumberFormat="1" applyFont="1" applyBorder="1" applyAlignment="1">
      <alignment horizontal="center"/>
    </xf>
    <xf numFmtId="0" fontId="0" fillId="0" borderId="0" xfId="0" applyBorder="1" applyAlignment="1">
      <alignment horizontal="left" vertical="center" wrapText="1"/>
    </xf>
    <xf numFmtId="0" fontId="21" fillId="0" borderId="0" xfId="0" applyFont="1" applyAlignment="1">
      <alignment horizontal="left" vertical="top" wrapText="1"/>
    </xf>
    <xf numFmtId="0" fontId="14" fillId="0" borderId="12" xfId="3" applyFont="1" applyBorder="1" applyAlignment="1">
      <alignment horizontal="center" vertical="center" wrapText="1"/>
    </xf>
    <xf numFmtId="164" fontId="15" fillId="0" borderId="0" xfId="1" applyNumberFormat="1" applyFont="1" applyBorder="1" applyAlignment="1">
      <alignment horizontal="center" vertical="center" wrapText="1"/>
    </xf>
    <xf numFmtId="0" fontId="16" fillId="0" borderId="0" xfId="3" applyFont="1" applyAlignment="1">
      <alignment horizontal="left" vertical="center" wrapText="1"/>
    </xf>
    <xf numFmtId="0" fontId="16" fillId="0" borderId="1" xfId="0" applyFont="1" applyBorder="1" applyAlignment="1">
      <alignment horizontal="left" vertical="center" wrapText="1"/>
    </xf>
    <xf numFmtId="0" fontId="14" fillId="0" borderId="2" xfId="3" applyFont="1" applyBorder="1" applyAlignment="1">
      <alignment horizontal="center" vertical="center" wrapText="1"/>
    </xf>
    <xf numFmtId="0" fontId="14" fillId="0" borderId="5" xfId="3" applyFont="1" applyBorder="1" applyAlignment="1">
      <alignment horizontal="center" vertical="center" wrapText="1"/>
    </xf>
    <xf numFmtId="164" fontId="14" fillId="0" borderId="0" xfId="1" applyNumberFormat="1" applyFont="1" applyBorder="1" applyAlignment="1">
      <alignment horizontal="center" vertical="center" wrapText="1"/>
    </xf>
    <xf numFmtId="0" fontId="14" fillId="0" borderId="0" xfId="3" applyFont="1" applyAlignment="1">
      <alignment horizontal="left" vertical="center" wrapText="1"/>
    </xf>
    <xf numFmtId="0" fontId="14" fillId="0" borderId="1" xfId="3" applyFont="1" applyBorder="1" applyAlignment="1">
      <alignment horizontal="left" vertical="center" wrapText="1"/>
    </xf>
    <xf numFmtId="164" fontId="14" fillId="0" borderId="0" xfId="1" applyNumberFormat="1" applyFont="1" applyBorder="1" applyAlignment="1">
      <alignment horizontal="right" vertical="center" wrapText="1"/>
    </xf>
    <xf numFmtId="164" fontId="14" fillId="0" borderId="1" xfId="1" applyNumberFormat="1" applyFont="1" applyBorder="1" applyAlignment="1">
      <alignment horizontal="right" vertical="center" wrapText="1"/>
    </xf>
    <xf numFmtId="164" fontId="15" fillId="0" borderId="8" xfId="1" applyNumberFormat="1" applyFont="1" applyBorder="1" applyAlignment="1">
      <alignment horizontal="center" vertical="center" wrapText="1"/>
    </xf>
    <xf numFmtId="164" fontId="15" fillId="0" borderId="13" xfId="1" applyNumberFormat="1" applyFont="1" applyBorder="1" applyAlignment="1">
      <alignment horizontal="center" vertical="center" wrapText="1"/>
    </xf>
    <xf numFmtId="164" fontId="15" fillId="0" borderId="1" xfId="1" applyNumberFormat="1" applyFont="1" applyBorder="1" applyAlignment="1">
      <alignment horizontal="center" vertical="center" wrapText="1"/>
    </xf>
    <xf numFmtId="0" fontId="8" fillId="0" borderId="0" xfId="3" applyFont="1" applyAlignment="1">
      <alignment horizontal="left" vertical="center" wrapText="1"/>
    </xf>
    <xf numFmtId="17" fontId="31" fillId="0" borderId="0" xfId="3" quotePrefix="1" applyNumberFormat="1" applyFont="1" applyAlignment="1">
      <alignment horizontal="center" vertical="center" wrapText="1"/>
    </xf>
    <xf numFmtId="17" fontId="31" fillId="0" borderId="0" xfId="3" applyNumberFormat="1" applyFont="1" applyAlignment="1">
      <alignment horizontal="center" vertical="center" wrapText="1"/>
    </xf>
    <xf numFmtId="0" fontId="27" fillId="0" borderId="12" xfId="3" applyFont="1" applyBorder="1" applyAlignment="1">
      <alignment horizontal="center" vertical="center" wrapText="1"/>
    </xf>
    <xf numFmtId="0" fontId="26" fillId="0" borderId="2" xfId="3" applyFont="1" applyBorder="1" applyAlignment="1">
      <alignment horizontal="left" vertical="center" wrapText="1"/>
    </xf>
    <xf numFmtId="0" fontId="30" fillId="0" borderId="0" xfId="3" applyFont="1" applyAlignment="1">
      <alignment horizontal="left" vertical="center" wrapText="1"/>
    </xf>
    <xf numFmtId="0" fontId="30" fillId="0" borderId="1" xfId="3" applyFont="1" applyBorder="1" applyAlignment="1">
      <alignment horizontal="left" vertical="center" wrapText="1"/>
    </xf>
    <xf numFmtId="0" fontId="29" fillId="0" borderId="2" xfId="0" applyFont="1" applyBorder="1" applyAlignment="1">
      <alignment horizontal="center" vertical="center"/>
    </xf>
    <xf numFmtId="0" fontId="29" fillId="0" borderId="19" xfId="0" applyFont="1" applyBorder="1" applyAlignment="1">
      <alignment horizontal="center" vertical="center"/>
    </xf>
    <xf numFmtId="0" fontId="29" fillId="0" borderId="5" xfId="0" applyFont="1" applyBorder="1" applyAlignment="1">
      <alignment horizontal="center" vertical="center"/>
    </xf>
    <xf numFmtId="0" fontId="16" fillId="0" borderId="2" xfId="3" applyFont="1" applyBorder="1" applyAlignment="1">
      <alignment horizontal="left" vertical="center" wrapText="1"/>
    </xf>
    <xf numFmtId="0" fontId="27" fillId="0" borderId="0" xfId="3" applyFont="1" applyBorder="1" applyAlignment="1">
      <alignment horizontal="center" vertical="center" wrapText="1"/>
    </xf>
    <xf numFmtId="17" fontId="5" fillId="0" borderId="0" xfId="3" quotePrefix="1" applyNumberFormat="1" applyFont="1" applyBorder="1" applyAlignment="1">
      <alignment horizontal="center" vertical="center" wrapText="1"/>
    </xf>
    <xf numFmtId="17" fontId="5" fillId="0" borderId="0" xfId="3" applyNumberFormat="1" applyFont="1" applyBorder="1" applyAlignment="1">
      <alignment horizontal="center" vertical="center" wrapText="1"/>
    </xf>
    <xf numFmtId="0" fontId="4" fillId="0" borderId="0" xfId="3" applyFont="1" applyBorder="1" applyAlignment="1">
      <alignment horizontal="left" vertical="center" wrapText="1"/>
    </xf>
    <xf numFmtId="0" fontId="4" fillId="0" borderId="1" xfId="3" applyFont="1" applyBorder="1" applyAlignment="1">
      <alignment horizontal="left" vertical="center" wrapText="1"/>
    </xf>
    <xf numFmtId="0" fontId="12" fillId="0" borderId="0" xfId="3" applyFont="1" applyBorder="1" applyAlignment="1">
      <alignment horizontal="left" vertical="center" wrapText="1"/>
    </xf>
    <xf numFmtId="0" fontId="12" fillId="0" borderId="1" xfId="3" applyFont="1" applyBorder="1" applyAlignment="1">
      <alignment horizontal="left" vertical="center" wrapText="1"/>
    </xf>
    <xf numFmtId="0" fontId="15" fillId="0" borderId="0" xfId="3" applyFont="1" applyBorder="1" applyAlignment="1">
      <alignment horizontal="center" vertical="center" wrapText="1"/>
    </xf>
    <xf numFmtId="17" fontId="20" fillId="0" borderId="0" xfId="3" quotePrefix="1" applyNumberFormat="1" applyFont="1" applyBorder="1" applyAlignment="1">
      <alignment horizontal="center" vertical="center" wrapText="1"/>
    </xf>
    <xf numFmtId="17" fontId="20" fillId="0" borderId="0" xfId="3" applyNumberFormat="1" applyFont="1" applyBorder="1" applyAlignment="1">
      <alignment horizontal="center" vertical="center" wrapText="1"/>
    </xf>
    <xf numFmtId="0" fontId="12" fillId="0" borderId="0" xfId="3" applyFont="1" applyBorder="1" applyAlignment="1">
      <alignment horizontal="center" vertical="center" wrapText="1"/>
    </xf>
    <xf numFmtId="0" fontId="12" fillId="0" borderId="8" xfId="3" applyFont="1" applyBorder="1" applyAlignment="1">
      <alignment horizontal="center" vertical="center" wrapText="1"/>
    </xf>
    <xf numFmtId="164" fontId="5" fillId="0" borderId="0" xfId="1" applyNumberFormat="1" applyFont="1" applyFill="1" applyBorder="1" applyAlignment="1">
      <alignment horizontal="center" vertical="center" wrapText="1"/>
    </xf>
    <xf numFmtId="164" fontId="5" fillId="0" borderId="2" xfId="1" applyNumberFormat="1" applyFont="1" applyFill="1" applyBorder="1" applyAlignment="1">
      <alignment horizontal="center" vertical="center" wrapText="1"/>
    </xf>
    <xf numFmtId="164" fontId="7" fillId="0" borderId="0" xfId="1" applyNumberFormat="1" applyFont="1" applyFill="1" applyBorder="1" applyAlignment="1">
      <alignment horizontal="left" vertical="center" wrapText="1"/>
    </xf>
    <xf numFmtId="0" fontId="47" fillId="0" borderId="0" xfId="3" applyFont="1" applyBorder="1" applyAlignment="1">
      <alignment horizontal="left" vertical="top" wrapText="1"/>
    </xf>
    <xf numFmtId="0" fontId="7" fillId="0" borderId="0" xfId="3" applyFont="1" applyBorder="1" applyAlignment="1">
      <alignment horizontal="center" vertical="center" wrapText="1"/>
    </xf>
    <xf numFmtId="0" fontId="30" fillId="0" borderId="2" xfId="3" applyFont="1" applyBorder="1" applyAlignment="1">
      <alignment horizontal="center" vertical="center" wrapText="1"/>
    </xf>
    <xf numFmtId="0" fontId="30" fillId="0" borderId="1" xfId="3" applyFont="1" applyBorder="1" applyAlignment="1">
      <alignment horizontal="center" vertical="center" wrapText="1"/>
    </xf>
    <xf numFmtId="0" fontId="4" fillId="0" borderId="12" xfId="3" applyFont="1" applyBorder="1" applyAlignment="1">
      <alignment horizontal="center" vertical="center" wrapText="1"/>
    </xf>
    <xf numFmtId="164" fontId="15" fillId="0" borderId="10" xfId="1" quotePrefix="1" applyNumberFormat="1" applyFont="1" applyFill="1" applyBorder="1" applyAlignment="1">
      <alignment horizontal="left" vertical="center" wrapText="1"/>
    </xf>
    <xf numFmtId="164" fontId="15" fillId="0" borderId="3" xfId="1" quotePrefix="1" applyNumberFormat="1" applyFont="1" applyFill="1" applyBorder="1" applyAlignment="1">
      <alignment horizontal="left" vertical="center" wrapText="1"/>
    </xf>
    <xf numFmtId="0" fontId="3" fillId="0" borderId="0" xfId="0" applyFont="1" applyAlignment="1">
      <alignment horizontal="left" vertical="center" wrapText="1"/>
    </xf>
    <xf numFmtId="17" fontId="5" fillId="0" borderId="0" xfId="3" quotePrefix="1" applyNumberFormat="1" applyFont="1" applyAlignment="1">
      <alignment horizontal="center" vertical="center" wrapText="1"/>
    </xf>
    <xf numFmtId="17" fontId="5" fillId="0" borderId="0" xfId="3" applyNumberFormat="1" applyFont="1" applyAlignment="1">
      <alignment horizontal="center" vertical="center" wrapText="1"/>
    </xf>
    <xf numFmtId="17" fontId="5" fillId="0" borderId="2" xfId="3" quotePrefix="1" applyNumberFormat="1" applyFont="1" applyBorder="1" applyAlignment="1">
      <alignment horizontal="center" vertical="center" wrapText="1"/>
    </xf>
    <xf numFmtId="17" fontId="5" fillId="0" borderId="2" xfId="3" applyNumberFormat="1" applyFont="1" applyBorder="1" applyAlignment="1">
      <alignment horizontal="center" vertical="center" wrapText="1"/>
    </xf>
    <xf numFmtId="0" fontId="26" fillId="0" borderId="0" xfId="0" applyFont="1" applyAlignment="1">
      <alignment horizontal="left" vertical="center" wrapText="1"/>
    </xf>
    <xf numFmtId="0" fontId="4" fillId="0" borderId="0" xfId="3" applyFont="1" applyAlignment="1">
      <alignment horizontal="left" vertical="center" wrapText="1"/>
    </xf>
    <xf numFmtId="0" fontId="26" fillId="0" borderId="1" xfId="0" applyFont="1" applyBorder="1" applyAlignment="1">
      <alignment horizontal="left" vertical="center" wrapText="1"/>
    </xf>
    <xf numFmtId="0" fontId="24" fillId="0" borderId="12" xfId="3" applyFont="1" applyBorder="1" applyAlignment="1">
      <alignment horizontal="center" vertical="center" wrapText="1"/>
    </xf>
    <xf numFmtId="0" fontId="28" fillId="0" borderId="0" xfId="0" applyFont="1" applyAlignment="1">
      <alignment horizontal="left" vertical="center" wrapText="1"/>
    </xf>
  </cellXfs>
  <cellStyles count="11">
    <cellStyle name="Migliaia" xfId="1" builtinId="3"/>
    <cellStyle name="Migliaia 2 2 2" xfId="5" xr:uid="{00000000-0005-0000-0000-000001000000}"/>
    <cellStyle name="Migliaia 5" xfId="6" xr:uid="{00000000-0005-0000-0000-000002000000}"/>
    <cellStyle name="Normale" xfId="0" builtinId="0"/>
    <cellStyle name="Normale 17 3" xfId="10" xr:uid="{00000000-0005-0000-0000-000004000000}"/>
    <cellStyle name="Normale 2 2 2" xfId="4" xr:uid="{00000000-0005-0000-0000-000005000000}"/>
    <cellStyle name="Normale 8 5" xfId="3" xr:uid="{00000000-0005-0000-0000-000006000000}"/>
    <cellStyle name="Normale 8 8" xfId="9" xr:uid="{00000000-0005-0000-0000-000007000000}"/>
    <cellStyle name="Percentuale" xfId="2" builtinId="5"/>
    <cellStyle name="Percentuale 4 2" xfId="8" xr:uid="{00000000-0005-0000-0000-000009000000}"/>
    <cellStyle name="Percentuale 6"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165100</xdr:rowOff>
    </xdr:from>
    <xdr:to>
      <xdr:col>9</xdr:col>
      <xdr:colOff>450850</xdr:colOff>
      <xdr:row>42</xdr:row>
      <xdr:rowOff>158750</xdr:rowOff>
    </xdr:to>
    <xdr:sp macro="" textlink="">
      <xdr:nvSpPr>
        <xdr:cNvPr id="2" name="CasellaDiTesto 1">
          <a:extLst>
            <a:ext uri="{FF2B5EF4-FFF2-40B4-BE49-F238E27FC236}">
              <a16:creationId xmlns:a16="http://schemas.microsoft.com/office/drawing/2014/main" id="{97C165FA-C9D8-482E-B2C5-18A249D3CDDA}"/>
            </a:ext>
          </a:extLst>
        </xdr:cNvPr>
        <xdr:cNvSpPr txBox="1"/>
      </xdr:nvSpPr>
      <xdr:spPr>
        <a:xfrm>
          <a:off x="0" y="355600"/>
          <a:ext cx="5994400" cy="78041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200">
            <a:solidFill>
              <a:schemeClr val="dk1"/>
            </a:solidFill>
            <a:effectLst/>
            <a:latin typeface="Verdana" panose="020B0604030504040204" pitchFamily="34" charset="0"/>
            <a:ea typeface="Verdana" panose="020B0604030504040204" pitchFamily="34" charset="0"/>
            <a:cs typeface="+mn-cs"/>
          </a:endParaRPr>
        </a:p>
        <a:p>
          <a:r>
            <a:rPr lang="it-IT" sz="1000">
              <a:solidFill>
                <a:schemeClr val="dk1"/>
              </a:solidFill>
              <a:effectLst/>
              <a:latin typeface="Verdana" panose="020B0604030504040204" pitchFamily="34" charset="0"/>
              <a:ea typeface="Verdana" panose="020B0604030504040204" pitchFamily="34" charset="0"/>
              <a:cs typeface="+mn-cs"/>
            </a:rPr>
            <a:t>Le statistiche dell'Osservatorio sono state elaborate sulla base dei dati presenti negli archivi </a:t>
          </a:r>
          <a:r>
            <a:rPr lang="it-IT" sz="1000">
              <a:solidFill>
                <a:sysClr val="windowText" lastClr="000000"/>
              </a:solidFill>
              <a:effectLst/>
              <a:latin typeface="Verdana" panose="020B0604030504040204" pitchFamily="34" charset="0"/>
              <a:ea typeface="Verdana" panose="020B0604030504040204" pitchFamily="34" charset="0"/>
              <a:cs typeface="+mn-cs"/>
            </a:rPr>
            <a:t>amministrativi relativi alle domande di Assegno Unico e ai pagamenti effettuati, o comunque già disposti per il pagamento. Son</a:t>
          </a:r>
          <a:r>
            <a:rPr lang="it-IT" sz="1000" baseline="0">
              <a:solidFill>
                <a:sysClr val="windowText" lastClr="000000"/>
              </a:solidFill>
              <a:effectLst/>
              <a:latin typeface="Verdana" panose="020B0604030504040204" pitchFamily="34" charset="0"/>
              <a:ea typeface="Verdana" panose="020B0604030504040204" pitchFamily="34" charset="0"/>
              <a:cs typeface="+mn-cs"/>
            </a:rPr>
            <a:t>o inoltre esposti in una sezione a parte, i dati relativi alle somme erogate a titolo di integrazione dell'AUU a favore dei nuclei percettori del Reddito di cittadinanza.</a:t>
          </a:r>
          <a:endParaRPr lang="it-IT" sz="1000" strike="sngStrike">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a:solidFill>
                <a:sysClr val="windowText" lastClr="000000"/>
              </a:solidFill>
              <a:effectLst/>
              <a:latin typeface="Verdana" panose="020B0604030504040204" pitchFamily="34" charset="0"/>
              <a:ea typeface="Verdana" panose="020B0604030504040204" pitchFamily="34" charset="0"/>
              <a:cs typeface="+mn-cs"/>
            </a:rPr>
            <a:t>I dati presentati sono caratterizzati da un processo di elaborazione che prevede una serie di controlli allo scopo di individuare e superare incongruenze, anomalie ed errori sistematici o casuali che possono manifestarsi negli archivi amministrativi. </a:t>
          </a:r>
        </a:p>
        <a:p>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L'aggiornamento dell'Osservatorio avviene con cadenza mensile: in virtù della caratteristica propria degli archivi amministrativi di avere una movimentazione continua, l'aggiornamento riguarda tutti i dati pubblicati, cioè anche quelli riferiti ai mesi precedenti la pubblicazione.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Unità statistiche: </a:t>
          </a:r>
        </a:p>
        <a:p>
          <a:r>
            <a:rPr lang="it-IT" sz="1000">
              <a:solidFill>
                <a:sysClr val="windowText" lastClr="000000"/>
              </a:solidFill>
              <a:effectLst/>
              <a:latin typeface="Verdana" panose="020B0604030504040204" pitchFamily="34" charset="0"/>
              <a:ea typeface="Verdana" panose="020B0604030504040204" pitchFamily="34" charset="0"/>
              <a:cs typeface="+mn-cs"/>
            </a:rPr>
            <a:t>- Richiedente l'AUU (che può essere anche il figlio maggiorenne)</a:t>
          </a:r>
        </a:p>
        <a:p>
          <a:r>
            <a:rPr lang="it-IT" sz="1000">
              <a:solidFill>
                <a:sysClr val="windowText" lastClr="000000"/>
              </a:solidFill>
              <a:effectLst/>
              <a:latin typeface="Verdana" panose="020B0604030504040204" pitchFamily="34" charset="0"/>
              <a:ea typeface="Verdana" panose="020B0604030504040204" pitchFamily="34" charset="0"/>
              <a:cs typeface="+mn-cs"/>
            </a:rPr>
            <a:t>- Figli per i quali si richiede l'AUU (che comprende i figli maggiorenni che presentano la propria domanda autonomamente)</a:t>
          </a:r>
        </a:p>
        <a:p>
          <a:r>
            <a:rPr lang="it-IT" sz="1000">
              <a:solidFill>
                <a:sysClr val="windowText" lastClr="000000"/>
              </a:solidFill>
              <a:effectLst/>
              <a:latin typeface="Verdana" panose="020B0604030504040204" pitchFamily="34" charset="0"/>
              <a:ea typeface="Verdana" panose="020B0604030504040204" pitchFamily="34" charset="0"/>
              <a:cs typeface="+mn-cs"/>
            </a:rPr>
            <a:t>-Nuclei percettori di RdC</a:t>
          </a:r>
          <a:r>
            <a:rPr lang="it-IT" sz="1000" baseline="0">
              <a:solidFill>
                <a:sysClr val="windowText" lastClr="000000"/>
              </a:solidFill>
              <a:effectLst/>
              <a:latin typeface="Verdana" panose="020B0604030504040204" pitchFamily="34" charset="0"/>
              <a:ea typeface="Verdana" panose="020B0604030504040204" pitchFamily="34" charset="0"/>
              <a:cs typeface="+mn-cs"/>
            </a:rPr>
            <a:t> con diritto all'integrazione di AUU</a:t>
          </a:r>
        </a:p>
        <a:p>
          <a:r>
            <a:rPr lang="it-IT" sz="1000" baseline="0">
              <a:solidFill>
                <a:sysClr val="windowText" lastClr="000000"/>
              </a:solidFill>
              <a:effectLst/>
              <a:latin typeface="Verdana" panose="020B0604030504040204" pitchFamily="34" charset="0"/>
              <a:ea typeface="Verdana" panose="020B0604030504040204" pitchFamily="34" charset="0"/>
              <a:cs typeface="+mn-cs"/>
            </a:rPr>
            <a:t>-Figli presenti in nuclei percettori di RdC con diritto all'integrazione di AUU</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Fonti dei dati:</a:t>
          </a:r>
        </a:p>
        <a:p>
          <a:r>
            <a:rPr lang="it-IT" sz="1000">
              <a:solidFill>
                <a:sysClr val="windowText" lastClr="000000"/>
              </a:solidFill>
              <a:effectLst/>
              <a:latin typeface="Verdana" panose="020B0604030504040204" pitchFamily="34" charset="0"/>
              <a:ea typeface="Verdana" panose="020B0604030504040204" pitchFamily="34" charset="0"/>
              <a:cs typeface="+mn-cs"/>
            </a:rPr>
            <a:t>La fonte dei dati è rappresentata dagli archivi amministrativi delle domande e dei pagamenti di AUU, e dall'archivio amministrativo relativo al</a:t>
          </a:r>
          <a:r>
            <a:rPr lang="it-IT" sz="1000" baseline="0">
              <a:solidFill>
                <a:sysClr val="windowText" lastClr="000000"/>
              </a:solidFill>
              <a:effectLst/>
              <a:latin typeface="Verdana" panose="020B0604030504040204" pitchFamily="34" charset="0"/>
              <a:ea typeface="Verdana" panose="020B0604030504040204" pitchFamily="34" charset="0"/>
              <a:cs typeface="+mn-cs"/>
            </a:rPr>
            <a:t> Reddito di Cittadinanza</a:t>
          </a:r>
          <a:endParaRPr lang="it-IT" sz="1000">
            <a:solidFill>
              <a:sysClr val="windowText" lastClr="000000"/>
            </a:solidFill>
            <a:effectLst/>
            <a:latin typeface="Verdana" panose="020B0604030504040204" pitchFamily="34" charset="0"/>
            <a:ea typeface="Verdana" panose="020B0604030504040204" pitchFamily="34" charset="0"/>
            <a:cs typeface="+mn-cs"/>
          </a:endParaRPr>
        </a:p>
        <a:p>
          <a:r>
            <a:rPr lang="it-IT" sz="1000">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analisi: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domande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richiedenti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Numero figli con AUU</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Numero figli appartenenti a nuclei percettori di RdC con integrazione AUU</a:t>
          </a:r>
        </a:p>
        <a:p>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dell'assegno</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Importo medio mensile dell'integrazione AUU su RdC</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figli</a:t>
          </a:r>
        </a:p>
        <a:p>
          <a:r>
            <a:rPr lang="it-IT" sz="1000">
              <a:solidFill>
                <a:sysClr val="windowText" lastClr="000000"/>
              </a:solidFill>
              <a:effectLst/>
              <a:latin typeface="Verdana" panose="020B0604030504040204" pitchFamily="34" charset="0"/>
              <a:ea typeface="Verdana" panose="020B0604030504040204" pitchFamily="34" charset="0"/>
              <a:cs typeface="+mn-cs"/>
            </a:rPr>
            <a:t>Numero medio di mensilità pagate nell'anno</a:t>
          </a:r>
        </a:p>
        <a:p>
          <a:r>
            <a:rPr lang="it-IT" sz="1000" b="1">
              <a:solidFill>
                <a:sysClr val="windowText" lastClr="000000"/>
              </a:solidFill>
              <a:effectLst/>
              <a:latin typeface="Verdana" panose="020B0604030504040204" pitchFamily="34" charset="0"/>
              <a:ea typeface="Verdana" panose="020B0604030504040204" pitchFamily="34" charset="0"/>
              <a:cs typeface="+mn-cs"/>
            </a:rPr>
            <a:t> </a:t>
          </a:r>
        </a:p>
        <a:p>
          <a:r>
            <a:rPr lang="it-IT" sz="1000" b="1">
              <a:solidFill>
                <a:sysClr val="windowText" lastClr="000000"/>
              </a:solidFill>
              <a:effectLst/>
              <a:latin typeface="Verdana" panose="020B0604030504040204" pitchFamily="34" charset="0"/>
              <a:ea typeface="Verdana" panose="020B0604030504040204" pitchFamily="34" charset="0"/>
              <a:cs typeface="+mn-cs"/>
            </a:rPr>
            <a:t>Variabili di classificazione:</a:t>
          </a:r>
        </a:p>
        <a:p>
          <a:r>
            <a:rPr lang="it-IT" sz="1000">
              <a:solidFill>
                <a:sysClr val="windowText" lastClr="000000"/>
              </a:solidFill>
              <a:effectLst/>
              <a:latin typeface="Verdana" panose="020B0604030504040204" pitchFamily="34" charset="0"/>
              <a:ea typeface="Verdana" panose="020B0604030504040204" pitchFamily="34" charset="0"/>
              <a:cs typeface="+mn-cs"/>
            </a:rPr>
            <a:t>Anno e mese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Canale di presentazione della domanda</a:t>
          </a:r>
        </a:p>
        <a:p>
          <a:pPr marL="0" marR="0" lvl="0" indent="0" defTabSz="914400" eaLnBrk="1" fontAlgn="auto" latinLnBrk="0" hangingPunct="1">
            <a:lnSpc>
              <a:spcPct val="100000"/>
            </a:lnSpc>
            <a:spcBef>
              <a:spcPts val="0"/>
            </a:spcBef>
            <a:spcAft>
              <a:spcPts val="0"/>
            </a:spcAft>
            <a:buClrTx/>
            <a:buSzTx/>
            <a:buFontTx/>
            <a:buNone/>
            <a:tabLst/>
            <a:defRPr/>
          </a:pPr>
          <a:r>
            <a:rPr lang="it-IT" sz="1000">
              <a:solidFill>
                <a:sysClr val="windowText" lastClr="000000"/>
              </a:solidFill>
              <a:effectLst/>
              <a:latin typeface="Verdana" panose="020B0604030504040204" pitchFamily="34" charset="0"/>
              <a:ea typeface="Verdana" panose="020B0604030504040204" pitchFamily="34" charset="0"/>
              <a:cs typeface="+mn-cs"/>
            </a:rPr>
            <a:t>Anno e mese di competenza del pagamento</a:t>
          </a:r>
        </a:p>
        <a:p>
          <a:r>
            <a:rPr lang="it-IT" sz="1000">
              <a:solidFill>
                <a:sysClr val="windowText" lastClr="000000"/>
              </a:solidFill>
              <a:effectLst/>
              <a:latin typeface="Verdana" panose="020B0604030504040204" pitchFamily="34" charset="0"/>
              <a:ea typeface="Verdana" panose="020B0604030504040204" pitchFamily="34" charset="0"/>
              <a:cs typeface="+mn-cs"/>
            </a:rPr>
            <a:t>Regione di residenza del richiedente</a:t>
          </a:r>
        </a:p>
        <a:p>
          <a:r>
            <a:rPr lang="it-IT" sz="1000">
              <a:solidFill>
                <a:sysClr val="windowText" lastClr="000000"/>
              </a:solidFill>
              <a:effectLst/>
              <a:latin typeface="Verdana" panose="020B0604030504040204" pitchFamily="34" charset="0"/>
              <a:ea typeface="Verdana" panose="020B0604030504040204" pitchFamily="34" charset="0"/>
              <a:cs typeface="+mn-cs"/>
            </a:rPr>
            <a:t>Numero di figli per richiedente pagato</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ISEE </a:t>
          </a:r>
        </a:p>
        <a:p>
          <a:r>
            <a:rPr lang="it-IT" sz="1000">
              <a:solidFill>
                <a:sysClr val="windowText" lastClr="000000"/>
              </a:solidFill>
              <a:effectLst/>
              <a:latin typeface="Verdana" panose="020B0604030504040204" pitchFamily="34" charset="0"/>
              <a:ea typeface="Verdana" panose="020B0604030504040204" pitchFamily="34" charset="0"/>
              <a:cs typeface="+mn-cs"/>
            </a:rPr>
            <a:t>Classe di età del figlio</a:t>
          </a:r>
        </a:p>
        <a:p>
          <a:r>
            <a:rPr lang="it-IT" sz="1000">
              <a:solidFill>
                <a:sysClr val="windowText" lastClr="000000"/>
              </a:solidFill>
              <a:effectLst/>
              <a:latin typeface="Verdana" panose="020B0604030504040204" pitchFamily="34" charset="0"/>
              <a:ea typeface="Verdana" panose="020B0604030504040204" pitchFamily="34" charset="0"/>
              <a:cs typeface="+mn-cs"/>
            </a:rPr>
            <a:t>Presenza o meno di figli disabili nel nucleo</a:t>
          </a:r>
        </a:p>
        <a:p>
          <a:r>
            <a:rPr lang="it-IT" sz="1200">
              <a:solidFill>
                <a:sysClr val="windowText" lastClr="000000"/>
              </a:solidFill>
              <a:effectLst/>
              <a:latin typeface="Verdana" panose="020B0604030504040204" pitchFamily="34" charset="0"/>
              <a:ea typeface="Verdana" panose="020B0604030504040204" pitchFamily="34" charset="0"/>
              <a:cs typeface="+mn-cs"/>
            </a:rPr>
            <a:t> </a:t>
          </a:r>
        </a:p>
        <a:p>
          <a:br>
            <a:rPr lang="it-IT" sz="1200" b="1">
              <a:solidFill>
                <a:sysClr val="windowText" lastClr="000000"/>
              </a:solidFill>
              <a:effectLst/>
              <a:latin typeface="Verdana" panose="020B0604030504040204" pitchFamily="34" charset="0"/>
              <a:ea typeface="Verdana" panose="020B0604030504040204" pitchFamily="34" charset="0"/>
              <a:cs typeface="+mn-cs"/>
            </a:rPr>
          </a:br>
          <a:r>
            <a:rPr lang="it-IT" sz="1200" b="1">
              <a:solidFill>
                <a:sysClr val="windowText" lastClr="000000"/>
              </a:solidFill>
              <a:effectLst/>
              <a:latin typeface="Verdana" panose="020B0604030504040204" pitchFamily="34" charset="0"/>
              <a:ea typeface="Verdana" panose="020B0604030504040204" pitchFamily="34" charset="0"/>
              <a:cs typeface="+mn-cs"/>
            </a:rPr>
            <a:t> </a:t>
          </a:r>
          <a:endParaRPr lang="it-IT" sz="1200">
            <a:solidFill>
              <a:sysClr val="windowText" lastClr="000000"/>
            </a:solidFill>
            <a:effectLst/>
            <a:latin typeface="Verdana" panose="020B0604030504040204" pitchFamily="34" charset="0"/>
            <a:ea typeface="Verdana" panose="020B0604030504040204" pitchFamily="34" charset="0"/>
            <a:cs typeface="+mn-cs"/>
          </a:endParaRPr>
        </a:p>
        <a:p>
          <a:endParaRPr lang="it-IT" sz="1200">
            <a:latin typeface="Verdana" panose="020B0604030504040204" pitchFamily="34" charset="0"/>
            <a:ea typeface="Verdana" panose="020B060403050404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t-intra\data\piani%20di%20spoglio_e_doc\05_pds_III_pop\DCIS\SAN\SAN_A_burgio_DEF\DCIS_OSPDISTPSICHRES_ospedaliz_disturbi_psichici_luogo_residenza_DEF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ttura"/>
      <sheetName val="Territorio"/>
      <sheetName val="Tipo dato"/>
      <sheetName val="tipo di patologia"/>
      <sheetName val="Regime di ricovero"/>
      <sheetName val="Sesso"/>
      <sheetName val="Classe di età"/>
      <sheetName val="Stato civile"/>
      <sheetName val="Aggregati clinici di codice"/>
      <sheetName val="Anno"/>
      <sheetName val="Misura"/>
      <sheetName val="flag, note, file aggiuntivi"/>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7B97D-C3A4-4806-AD63-EBCBC226F434}">
  <sheetPr>
    <tabColor theme="2" tint="-9.9978637043366805E-2"/>
    <pageSetUpPr fitToPage="1"/>
  </sheetPr>
  <dimension ref="B1:K33"/>
  <sheetViews>
    <sheetView showGridLines="0" tabSelected="1" zoomScale="88" zoomScaleNormal="88" workbookViewId="0"/>
  </sheetViews>
  <sheetFormatPr defaultRowHeight="14.5" x14ac:dyDescent="0.35"/>
  <cols>
    <col min="1" max="1" width="1.54296875" customWidth="1"/>
    <col min="2" max="2" width="10.1796875" customWidth="1"/>
    <col min="12" max="12" width="5" customWidth="1"/>
  </cols>
  <sheetData>
    <row r="1" spans="2:11" x14ac:dyDescent="0.35">
      <c r="B1" t="s">
        <v>98</v>
      </c>
    </row>
    <row r="9" spans="2:11" x14ac:dyDescent="0.35">
      <c r="B9" s="44" t="s">
        <v>98</v>
      </c>
      <c r="C9" s="45"/>
      <c r="D9" s="45"/>
      <c r="E9" s="45"/>
      <c r="F9" s="45"/>
      <c r="G9" s="45"/>
      <c r="H9" s="45"/>
      <c r="I9" s="45"/>
      <c r="J9" s="45"/>
      <c r="K9" s="46"/>
    </row>
    <row r="10" spans="2:11" ht="25" x14ac:dyDescent="0.35">
      <c r="B10" s="216" t="s">
        <v>74</v>
      </c>
      <c r="C10" s="217"/>
      <c r="D10" s="217"/>
      <c r="E10" s="217"/>
      <c r="F10" s="217"/>
      <c r="G10" s="217"/>
      <c r="H10" s="217"/>
      <c r="I10" s="217"/>
      <c r="J10" s="217"/>
      <c r="K10" s="218"/>
    </row>
    <row r="11" spans="2:11" x14ac:dyDescent="0.35">
      <c r="B11" s="47"/>
      <c r="C11" s="48"/>
      <c r="D11" s="48"/>
      <c r="E11" s="48"/>
      <c r="F11" s="48"/>
      <c r="G11" s="48"/>
      <c r="H11" s="48"/>
      <c r="I11" s="48"/>
      <c r="J11" s="48"/>
      <c r="K11" s="49"/>
    </row>
    <row r="12" spans="2:11" x14ac:dyDescent="0.35">
      <c r="B12" s="47"/>
      <c r="C12" s="48"/>
      <c r="D12" s="48"/>
      <c r="E12" s="48"/>
      <c r="F12" s="48"/>
      <c r="G12" s="48"/>
      <c r="H12" s="48"/>
      <c r="I12" s="48"/>
      <c r="J12" s="48"/>
      <c r="K12" s="49"/>
    </row>
    <row r="13" spans="2:11" x14ac:dyDescent="0.35">
      <c r="B13" s="47"/>
      <c r="C13" s="48"/>
      <c r="D13" s="48"/>
      <c r="E13" s="48"/>
      <c r="F13" s="48"/>
      <c r="G13" s="48"/>
      <c r="H13" s="48"/>
      <c r="I13" s="48"/>
      <c r="J13" s="48"/>
      <c r="K13" s="49"/>
    </row>
    <row r="14" spans="2:11" x14ac:dyDescent="0.35">
      <c r="B14" s="222" t="s">
        <v>73</v>
      </c>
      <c r="C14" s="223"/>
      <c r="D14" s="223"/>
      <c r="E14" s="223"/>
      <c r="F14" s="223"/>
      <c r="G14" s="223"/>
      <c r="H14" s="223"/>
      <c r="I14" s="223"/>
      <c r="J14" s="223"/>
      <c r="K14" s="224"/>
    </row>
    <row r="15" spans="2:11" ht="15" x14ac:dyDescent="0.35">
      <c r="B15" s="47"/>
      <c r="C15" s="50"/>
      <c r="D15" s="48"/>
      <c r="E15" s="48"/>
      <c r="F15" s="48"/>
      <c r="G15" s="48"/>
      <c r="H15" s="48"/>
      <c r="I15" s="48"/>
      <c r="J15" s="48"/>
      <c r="K15" s="49"/>
    </row>
    <row r="16" spans="2:11" x14ac:dyDescent="0.35">
      <c r="B16" s="47"/>
      <c r="C16" s="48"/>
      <c r="D16" s="48"/>
      <c r="E16" s="48"/>
      <c r="F16" s="48"/>
      <c r="G16" s="48"/>
      <c r="H16" s="48"/>
      <c r="I16" s="48"/>
      <c r="J16" s="48"/>
      <c r="K16" s="49"/>
    </row>
    <row r="17" spans="2:11" x14ac:dyDescent="0.35">
      <c r="B17" s="47"/>
      <c r="C17" s="48"/>
      <c r="D17" s="48"/>
      <c r="E17" s="48"/>
      <c r="F17" s="48"/>
      <c r="G17" s="48"/>
      <c r="H17" s="48"/>
      <c r="I17" s="48"/>
      <c r="J17" s="48"/>
      <c r="K17" s="49"/>
    </row>
    <row r="18" spans="2:11" x14ac:dyDescent="0.35">
      <c r="B18" s="47"/>
      <c r="C18" s="48"/>
      <c r="D18" s="48"/>
      <c r="E18" s="48"/>
      <c r="F18" s="48"/>
      <c r="G18" s="48"/>
      <c r="H18" s="48"/>
      <c r="I18" s="48"/>
      <c r="J18" s="48"/>
      <c r="K18" s="49"/>
    </row>
    <row r="19" spans="2:11" x14ac:dyDescent="0.35">
      <c r="B19" s="47"/>
      <c r="C19" s="48"/>
      <c r="D19" s="48"/>
      <c r="E19" s="48"/>
      <c r="F19" s="48"/>
      <c r="G19" s="48"/>
      <c r="H19" s="48"/>
      <c r="I19" s="48"/>
      <c r="J19" s="48"/>
      <c r="K19" s="49"/>
    </row>
    <row r="20" spans="2:11" ht="23.5" x14ac:dyDescent="0.55000000000000004">
      <c r="B20" s="219" t="s">
        <v>149</v>
      </c>
      <c r="C20" s="220"/>
      <c r="D20" s="220"/>
      <c r="E20" s="220"/>
      <c r="F20" s="220"/>
      <c r="G20" s="220"/>
      <c r="H20" s="220"/>
      <c r="I20" s="220"/>
      <c r="J20" s="220"/>
      <c r="K20" s="221"/>
    </row>
    <row r="21" spans="2:11" ht="23.5" x14ac:dyDescent="0.55000000000000004">
      <c r="B21" s="149"/>
      <c r="C21" s="150"/>
      <c r="D21" s="150"/>
      <c r="E21" s="150"/>
      <c r="F21" s="150"/>
      <c r="G21" s="150"/>
      <c r="H21" s="150"/>
      <c r="I21" s="150"/>
      <c r="J21" s="150"/>
      <c r="K21" s="151"/>
    </row>
    <row r="22" spans="2:11" ht="23.5" x14ac:dyDescent="0.55000000000000004">
      <c r="B22" s="149"/>
      <c r="C22" s="150"/>
      <c r="D22" s="150"/>
      <c r="E22" s="150"/>
      <c r="F22" s="150"/>
      <c r="G22" s="150"/>
      <c r="H22" s="150"/>
      <c r="I22" s="150"/>
      <c r="J22" s="150"/>
      <c r="K22" s="151"/>
    </row>
    <row r="23" spans="2:11" ht="23.5" x14ac:dyDescent="0.55000000000000004">
      <c r="B23" s="149"/>
      <c r="C23" s="150"/>
      <c r="D23" s="150"/>
      <c r="E23" s="150"/>
      <c r="F23" s="150"/>
      <c r="G23" s="150"/>
      <c r="H23" s="150"/>
      <c r="I23" s="150"/>
      <c r="J23" s="150"/>
      <c r="K23" s="151"/>
    </row>
    <row r="24" spans="2:11" ht="23.5" x14ac:dyDescent="0.55000000000000004">
      <c r="B24" s="149"/>
      <c r="C24" s="150"/>
      <c r="D24" s="150"/>
      <c r="E24" s="150"/>
      <c r="F24" s="150"/>
      <c r="G24" s="150"/>
      <c r="H24" s="150"/>
      <c r="I24" s="150"/>
      <c r="J24" s="150"/>
      <c r="K24" s="151"/>
    </row>
    <row r="25" spans="2:11" ht="12.5" customHeight="1" x14ac:dyDescent="0.35">
      <c r="B25" s="47"/>
      <c r="C25" s="48"/>
      <c r="D25" s="48"/>
      <c r="E25" s="48"/>
      <c r="F25" s="48"/>
      <c r="G25" s="48"/>
      <c r="H25" s="48"/>
      <c r="I25" s="48"/>
      <c r="J25" s="48"/>
      <c r="K25" s="49"/>
    </row>
    <row r="26" spans="2:11" ht="147.5" customHeight="1" x14ac:dyDescent="0.35">
      <c r="B26" s="47"/>
      <c r="C26" s="215" t="s">
        <v>150</v>
      </c>
      <c r="D26" s="215"/>
      <c r="E26" s="215"/>
      <c r="F26" s="215"/>
      <c r="G26" s="215"/>
      <c r="H26" s="215"/>
      <c r="I26" s="215"/>
      <c r="J26" s="215"/>
      <c r="K26" s="167"/>
    </row>
    <row r="27" spans="2:11" x14ac:dyDescent="0.35">
      <c r="B27" s="47"/>
      <c r="C27" s="48"/>
      <c r="D27" s="48"/>
      <c r="E27" s="48"/>
      <c r="F27" s="48"/>
      <c r="G27" s="48"/>
      <c r="H27" s="48"/>
      <c r="I27" s="48"/>
      <c r="J27" s="48"/>
      <c r="K27" s="49"/>
    </row>
    <row r="28" spans="2:11" x14ac:dyDescent="0.35">
      <c r="B28" s="47"/>
      <c r="C28" s="48"/>
      <c r="D28" s="48"/>
      <c r="E28" s="48"/>
      <c r="F28" s="48"/>
      <c r="G28" s="48"/>
      <c r="H28" s="48"/>
      <c r="I28" s="48"/>
      <c r="J28" s="48"/>
      <c r="K28" s="49"/>
    </row>
    <row r="29" spans="2:11" x14ac:dyDescent="0.35">
      <c r="B29" s="47"/>
      <c r="C29" s="48"/>
      <c r="D29" s="48"/>
      <c r="E29" s="48"/>
      <c r="F29" s="48"/>
      <c r="G29" s="48"/>
      <c r="H29" s="48"/>
      <c r="I29" s="48"/>
      <c r="J29" s="48"/>
      <c r="K29" s="49"/>
    </row>
    <row r="30" spans="2:11" x14ac:dyDescent="0.35">
      <c r="B30" s="47"/>
      <c r="C30" s="48"/>
      <c r="D30" s="48"/>
      <c r="E30" s="48"/>
      <c r="F30" s="48"/>
      <c r="G30" s="48"/>
      <c r="H30" s="48"/>
      <c r="I30" s="48"/>
      <c r="J30" s="48"/>
      <c r="K30" s="49"/>
    </row>
    <row r="31" spans="2:11" x14ac:dyDescent="0.35">
      <c r="B31" s="47"/>
      <c r="C31" s="48"/>
      <c r="D31" s="48"/>
      <c r="E31" s="48"/>
      <c r="F31" s="48"/>
      <c r="G31" s="48"/>
      <c r="H31" s="48"/>
      <c r="I31" s="48"/>
      <c r="J31" s="48"/>
      <c r="K31" s="49"/>
    </row>
    <row r="32" spans="2:11" x14ac:dyDescent="0.35">
      <c r="B32" s="47"/>
      <c r="C32" s="48"/>
      <c r="D32" s="48"/>
      <c r="E32" s="48"/>
      <c r="F32" s="48"/>
      <c r="G32" s="48"/>
      <c r="H32" s="48"/>
      <c r="I32" s="48"/>
      <c r="J32" s="48"/>
      <c r="K32" s="49"/>
    </row>
    <row r="33" spans="2:11" x14ac:dyDescent="0.35">
      <c r="B33" s="51"/>
      <c r="C33" s="52"/>
      <c r="D33" s="52"/>
      <c r="E33" s="52"/>
      <c r="F33" s="52"/>
      <c r="G33" s="52"/>
      <c r="H33" s="52"/>
      <c r="I33" s="52"/>
      <c r="J33" s="52"/>
      <c r="K33" s="53"/>
    </row>
  </sheetData>
  <mergeCells count="4">
    <mergeCell ref="C26:J26"/>
    <mergeCell ref="B10:K10"/>
    <mergeCell ref="B20:K20"/>
    <mergeCell ref="B14:K14"/>
  </mergeCells>
  <pageMargins left="0.70866141732283472" right="0.70866141732283472" top="0.94488188976377963" bottom="0.74803149606299213" header="0.31496062992125984" footer="0.31496062992125984"/>
  <pageSetup paperSize="9" scale="9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1B5C3-D161-4562-B7EA-256B86A01478}">
  <sheetPr>
    <tabColor rgb="FF00B0F0"/>
    <pageSetUpPr fitToPage="1"/>
  </sheetPr>
  <dimension ref="A1:P40"/>
  <sheetViews>
    <sheetView showGridLines="0" zoomScale="59" zoomScaleNormal="59" workbookViewId="0"/>
  </sheetViews>
  <sheetFormatPr defaultColWidth="13.26953125" defaultRowHeight="10" x14ac:dyDescent="0.35"/>
  <cols>
    <col min="1" max="1" width="29" style="1" customWidth="1"/>
    <col min="2" max="2" width="15.36328125" style="1" bestFit="1" customWidth="1"/>
    <col min="3" max="3" width="16.7265625" style="1" customWidth="1"/>
    <col min="4" max="4" width="15.36328125" style="1" bestFit="1" customWidth="1"/>
    <col min="5" max="5" width="16" style="1" customWidth="1"/>
    <col min="6" max="6" width="15.36328125" style="1" bestFit="1" customWidth="1"/>
    <col min="7" max="7" width="16.7265625" style="1" customWidth="1"/>
    <col min="8" max="8" width="15.36328125" style="1" bestFit="1" customWidth="1"/>
    <col min="9" max="9" width="16.36328125" style="1" customWidth="1"/>
    <col min="10" max="10" width="16" style="1" customWidth="1"/>
    <col min="11" max="11" width="16.54296875" style="1" customWidth="1"/>
    <col min="12" max="12" width="15.1796875" style="1" customWidth="1"/>
    <col min="13" max="13" width="16.36328125" style="1" customWidth="1"/>
    <col min="14" max="15" width="15.453125" style="1" customWidth="1"/>
    <col min="16" max="16384" width="13.26953125" style="1"/>
  </cols>
  <sheetData>
    <row r="1" spans="1:16" ht="69.5" customHeight="1" thickBot="1" x14ac:dyDescent="0.4">
      <c r="A1" s="95" t="s">
        <v>146</v>
      </c>
      <c r="B1" s="39"/>
      <c r="C1" s="39"/>
      <c r="D1" s="39"/>
      <c r="E1" s="39"/>
      <c r="F1" s="39"/>
      <c r="G1" s="39"/>
      <c r="H1" s="56"/>
      <c r="I1" s="56"/>
      <c r="J1" s="56"/>
      <c r="K1" s="56"/>
      <c r="L1" s="56"/>
      <c r="M1" s="56"/>
      <c r="N1" s="56"/>
      <c r="O1" s="56"/>
    </row>
    <row r="2" spans="1:16" ht="31.5" customHeight="1" thickTop="1" x14ac:dyDescent="0.35">
      <c r="A2" s="43"/>
      <c r="B2" s="263" t="s">
        <v>43</v>
      </c>
      <c r="C2" s="263"/>
      <c r="D2" s="263"/>
      <c r="E2" s="263"/>
      <c r="F2" s="263"/>
      <c r="G2" s="263"/>
      <c r="H2" s="263"/>
      <c r="I2" s="263"/>
      <c r="J2" s="263"/>
      <c r="K2" s="263"/>
      <c r="L2" s="263"/>
      <c r="M2" s="263"/>
      <c r="N2" s="263"/>
      <c r="O2" s="263"/>
    </row>
    <row r="3" spans="1:16" ht="33" customHeight="1" x14ac:dyDescent="0.35">
      <c r="A3" s="261" t="s">
        <v>35</v>
      </c>
      <c r="B3" s="257" t="s">
        <v>3</v>
      </c>
      <c r="C3" s="258"/>
      <c r="D3" s="257" t="s">
        <v>27</v>
      </c>
      <c r="E3" s="258"/>
      <c r="F3" s="257" t="s">
        <v>28</v>
      </c>
      <c r="G3" s="258"/>
      <c r="H3" s="257" t="s">
        <v>79</v>
      </c>
      <c r="I3" s="258"/>
      <c r="J3" s="257" t="s">
        <v>100</v>
      </c>
      <c r="K3" s="258"/>
      <c r="L3" s="257" t="s">
        <v>103</v>
      </c>
      <c r="M3" s="258"/>
      <c r="N3" s="257" t="s">
        <v>153</v>
      </c>
      <c r="O3" s="258"/>
    </row>
    <row r="4" spans="1:16" ht="62" customHeight="1" thickBot="1" x14ac:dyDescent="0.4">
      <c r="A4" s="262"/>
      <c r="B4" s="36" t="s">
        <v>110</v>
      </c>
      <c r="C4" s="36" t="s">
        <v>115</v>
      </c>
      <c r="D4" s="36" t="s">
        <v>110</v>
      </c>
      <c r="E4" s="36" t="s">
        <v>115</v>
      </c>
      <c r="F4" s="36" t="s">
        <v>110</v>
      </c>
      <c r="G4" s="36" t="s">
        <v>115</v>
      </c>
      <c r="H4" s="36" t="s">
        <v>110</v>
      </c>
      <c r="I4" s="36" t="s">
        <v>115</v>
      </c>
      <c r="J4" s="36" t="s">
        <v>110</v>
      </c>
      <c r="K4" s="36" t="s">
        <v>115</v>
      </c>
      <c r="L4" s="36" t="s">
        <v>110</v>
      </c>
      <c r="M4" s="36" t="s">
        <v>115</v>
      </c>
      <c r="N4" s="36" t="s">
        <v>110</v>
      </c>
      <c r="O4" s="36" t="s">
        <v>115</v>
      </c>
    </row>
    <row r="5" spans="1:16" ht="27.5" customHeight="1" thickTop="1" x14ac:dyDescent="0.35">
      <c r="A5" s="70" t="s">
        <v>61</v>
      </c>
      <c r="B5" s="70">
        <v>3855804</v>
      </c>
      <c r="C5" s="70">
        <v>195</v>
      </c>
      <c r="D5" s="70">
        <v>3858736</v>
      </c>
      <c r="E5" s="70">
        <v>194</v>
      </c>
      <c r="F5" s="70">
        <v>3936987</v>
      </c>
      <c r="G5" s="70">
        <v>194</v>
      </c>
      <c r="H5" s="70">
        <v>3925470</v>
      </c>
      <c r="I5" s="70">
        <v>194</v>
      </c>
      <c r="J5" s="70">
        <v>3860729</v>
      </c>
      <c r="K5" s="70">
        <v>195</v>
      </c>
      <c r="L5" s="70">
        <v>3896621</v>
      </c>
      <c r="M5" s="70">
        <v>195</v>
      </c>
      <c r="N5" s="70">
        <v>3899161</v>
      </c>
      <c r="O5" s="70">
        <v>195</v>
      </c>
      <c r="P5" s="203"/>
    </row>
    <row r="6" spans="1:16" ht="27.5" customHeight="1" x14ac:dyDescent="0.35">
      <c r="A6" s="171" t="s">
        <v>63</v>
      </c>
      <c r="B6" s="172">
        <v>892188</v>
      </c>
      <c r="C6" s="172">
        <v>194</v>
      </c>
      <c r="D6" s="172">
        <v>890047</v>
      </c>
      <c r="E6" s="172">
        <v>193</v>
      </c>
      <c r="F6" s="172">
        <v>955735</v>
      </c>
      <c r="G6" s="172">
        <v>193</v>
      </c>
      <c r="H6" s="172">
        <v>949148</v>
      </c>
      <c r="I6" s="172">
        <v>193</v>
      </c>
      <c r="J6" s="172">
        <v>888076</v>
      </c>
      <c r="K6" s="172">
        <v>195</v>
      </c>
      <c r="L6" s="172">
        <v>905500</v>
      </c>
      <c r="M6" s="172">
        <v>195</v>
      </c>
      <c r="N6" s="172">
        <v>903443</v>
      </c>
      <c r="O6" s="172">
        <v>196</v>
      </c>
    </row>
    <row r="7" spans="1:16" ht="27.5" customHeight="1" x14ac:dyDescent="0.35">
      <c r="A7" s="171" t="s">
        <v>48</v>
      </c>
      <c r="B7" s="172">
        <v>1685769</v>
      </c>
      <c r="C7" s="172">
        <v>196</v>
      </c>
      <c r="D7" s="172">
        <v>1686958</v>
      </c>
      <c r="E7" s="172">
        <v>196</v>
      </c>
      <c r="F7" s="172">
        <v>1696933</v>
      </c>
      <c r="G7" s="172">
        <v>196</v>
      </c>
      <c r="H7" s="172">
        <v>1693824</v>
      </c>
      <c r="I7" s="172">
        <v>196</v>
      </c>
      <c r="J7" s="172">
        <v>1688445</v>
      </c>
      <c r="K7" s="172">
        <v>196</v>
      </c>
      <c r="L7" s="172">
        <v>1699378</v>
      </c>
      <c r="M7" s="172">
        <v>196</v>
      </c>
      <c r="N7" s="172">
        <v>1701833</v>
      </c>
      <c r="O7" s="172">
        <v>197</v>
      </c>
    </row>
    <row r="8" spans="1:16" ht="27.5" customHeight="1" x14ac:dyDescent="0.35">
      <c r="A8" s="171" t="s">
        <v>49</v>
      </c>
      <c r="B8" s="172">
        <v>1277847</v>
      </c>
      <c r="C8" s="172">
        <v>194</v>
      </c>
      <c r="D8" s="172">
        <v>1281731</v>
      </c>
      <c r="E8" s="172">
        <v>193</v>
      </c>
      <c r="F8" s="172">
        <v>1284319</v>
      </c>
      <c r="G8" s="172">
        <v>193</v>
      </c>
      <c r="H8" s="172">
        <v>1282498</v>
      </c>
      <c r="I8" s="172">
        <v>193</v>
      </c>
      <c r="J8" s="172">
        <v>1284208</v>
      </c>
      <c r="K8" s="172">
        <v>193</v>
      </c>
      <c r="L8" s="172">
        <v>1291743</v>
      </c>
      <c r="M8" s="172">
        <v>193</v>
      </c>
      <c r="N8" s="172">
        <v>1293885</v>
      </c>
      <c r="O8" s="172">
        <v>193</v>
      </c>
    </row>
    <row r="9" spans="1:16" ht="27.5" customHeight="1" x14ac:dyDescent="0.35">
      <c r="A9" s="70" t="s">
        <v>50</v>
      </c>
      <c r="B9" s="70">
        <v>959065</v>
      </c>
      <c r="C9" s="70">
        <v>180</v>
      </c>
      <c r="D9" s="70">
        <v>962541</v>
      </c>
      <c r="E9" s="70">
        <v>179</v>
      </c>
      <c r="F9" s="70">
        <v>964473</v>
      </c>
      <c r="G9" s="70">
        <v>179</v>
      </c>
      <c r="H9" s="70">
        <v>963240</v>
      </c>
      <c r="I9" s="70">
        <v>179</v>
      </c>
      <c r="J9" s="70">
        <v>964938</v>
      </c>
      <c r="K9" s="70">
        <v>179</v>
      </c>
      <c r="L9" s="70">
        <v>970978</v>
      </c>
      <c r="M9" s="70">
        <v>179</v>
      </c>
      <c r="N9" s="70">
        <v>973041</v>
      </c>
      <c r="O9" s="70">
        <v>180</v>
      </c>
    </row>
    <row r="10" spans="1:16" ht="27.5" customHeight="1" x14ac:dyDescent="0.35">
      <c r="A10" s="70" t="s">
        <v>51</v>
      </c>
      <c r="B10" s="70">
        <v>668708</v>
      </c>
      <c r="C10" s="70">
        <v>153</v>
      </c>
      <c r="D10" s="70">
        <v>671243</v>
      </c>
      <c r="E10" s="70">
        <v>152</v>
      </c>
      <c r="F10" s="70">
        <v>672754</v>
      </c>
      <c r="G10" s="70">
        <v>152</v>
      </c>
      <c r="H10" s="70">
        <v>671482</v>
      </c>
      <c r="I10" s="70">
        <v>152</v>
      </c>
      <c r="J10" s="70">
        <v>672760</v>
      </c>
      <c r="K10" s="70">
        <v>152</v>
      </c>
      <c r="L10" s="70">
        <v>677442</v>
      </c>
      <c r="M10" s="70">
        <v>152</v>
      </c>
      <c r="N10" s="70">
        <v>679438</v>
      </c>
      <c r="O10" s="70">
        <v>152</v>
      </c>
    </row>
    <row r="11" spans="1:16" ht="27.5" customHeight="1" x14ac:dyDescent="0.35">
      <c r="A11" s="70" t="s">
        <v>52</v>
      </c>
      <c r="B11" s="70">
        <v>439092</v>
      </c>
      <c r="C11" s="70">
        <v>120</v>
      </c>
      <c r="D11" s="70">
        <v>440359</v>
      </c>
      <c r="E11" s="70">
        <v>120</v>
      </c>
      <c r="F11" s="70">
        <v>441816</v>
      </c>
      <c r="G11" s="70">
        <v>120</v>
      </c>
      <c r="H11" s="70">
        <v>441015</v>
      </c>
      <c r="I11" s="70">
        <v>119</v>
      </c>
      <c r="J11" s="70">
        <v>441557</v>
      </c>
      <c r="K11" s="70">
        <v>119</v>
      </c>
      <c r="L11" s="70">
        <v>444577</v>
      </c>
      <c r="M11" s="70">
        <v>119</v>
      </c>
      <c r="N11" s="70">
        <v>445973</v>
      </c>
      <c r="O11" s="70">
        <v>120</v>
      </c>
    </row>
    <row r="12" spans="1:16" ht="27.5" customHeight="1" x14ac:dyDescent="0.35">
      <c r="A12" s="70" t="s">
        <v>53</v>
      </c>
      <c r="B12" s="70">
        <v>275564</v>
      </c>
      <c r="C12" s="70">
        <v>92</v>
      </c>
      <c r="D12" s="70">
        <v>275134</v>
      </c>
      <c r="E12" s="70">
        <v>92</v>
      </c>
      <c r="F12" s="70">
        <v>280588</v>
      </c>
      <c r="G12" s="70">
        <v>91</v>
      </c>
      <c r="H12" s="70">
        <v>281491</v>
      </c>
      <c r="I12" s="70">
        <v>91</v>
      </c>
      <c r="J12" s="70">
        <v>283247</v>
      </c>
      <c r="K12" s="70">
        <v>91</v>
      </c>
      <c r="L12" s="70">
        <v>285660</v>
      </c>
      <c r="M12" s="70">
        <v>91</v>
      </c>
      <c r="N12" s="70">
        <v>286702</v>
      </c>
      <c r="O12" s="70">
        <v>91</v>
      </c>
    </row>
    <row r="13" spans="1:16" ht="27.5" customHeight="1" x14ac:dyDescent="0.35">
      <c r="A13" s="70" t="s">
        <v>54</v>
      </c>
      <c r="B13" s="70">
        <v>172184</v>
      </c>
      <c r="C13" s="70">
        <v>64</v>
      </c>
      <c r="D13" s="70">
        <v>171525</v>
      </c>
      <c r="E13" s="70">
        <v>63</v>
      </c>
      <c r="F13" s="70">
        <v>175759</v>
      </c>
      <c r="G13" s="70">
        <v>63</v>
      </c>
      <c r="H13" s="70">
        <v>176580</v>
      </c>
      <c r="I13" s="70">
        <v>63</v>
      </c>
      <c r="J13" s="70">
        <v>177983</v>
      </c>
      <c r="K13" s="70">
        <v>63</v>
      </c>
      <c r="L13" s="70">
        <v>179652</v>
      </c>
      <c r="M13" s="70">
        <v>63</v>
      </c>
      <c r="N13" s="70">
        <v>180783</v>
      </c>
      <c r="O13" s="70">
        <v>63</v>
      </c>
    </row>
    <row r="14" spans="1:16" ht="27.5" customHeight="1" x14ac:dyDescent="0.35">
      <c r="A14" s="70" t="s">
        <v>55</v>
      </c>
      <c r="B14" s="70">
        <v>272059</v>
      </c>
      <c r="C14" s="70">
        <v>48</v>
      </c>
      <c r="D14" s="70">
        <v>271518</v>
      </c>
      <c r="E14" s="70">
        <v>48</v>
      </c>
      <c r="F14" s="70">
        <v>288406</v>
      </c>
      <c r="G14" s="70">
        <v>48</v>
      </c>
      <c r="H14" s="70">
        <v>293279</v>
      </c>
      <c r="I14" s="70">
        <v>48</v>
      </c>
      <c r="J14" s="70">
        <v>299489</v>
      </c>
      <c r="K14" s="70">
        <v>48</v>
      </c>
      <c r="L14" s="70">
        <v>305290</v>
      </c>
      <c r="M14" s="70">
        <v>48</v>
      </c>
      <c r="N14" s="70">
        <v>310226</v>
      </c>
      <c r="O14" s="70">
        <v>48</v>
      </c>
    </row>
    <row r="15" spans="1:16" ht="27.5" customHeight="1" x14ac:dyDescent="0.35">
      <c r="A15" s="173" t="s">
        <v>37</v>
      </c>
      <c r="B15" s="70">
        <v>1731046</v>
      </c>
      <c r="C15" s="70">
        <v>50</v>
      </c>
      <c r="D15" s="70">
        <v>1702554</v>
      </c>
      <c r="E15" s="70">
        <v>50</v>
      </c>
      <c r="F15" s="70">
        <v>1672725</v>
      </c>
      <c r="G15" s="70">
        <v>49</v>
      </c>
      <c r="H15" s="70">
        <v>1662930</v>
      </c>
      <c r="I15" s="70">
        <v>50</v>
      </c>
      <c r="J15" s="70">
        <v>1634031</v>
      </c>
      <c r="K15" s="70">
        <v>49</v>
      </c>
      <c r="L15" s="70">
        <v>1631889</v>
      </c>
      <c r="M15" s="70">
        <v>49</v>
      </c>
      <c r="N15" s="70">
        <v>1616123</v>
      </c>
      <c r="O15" s="70">
        <v>49</v>
      </c>
      <c r="P15" s="204"/>
    </row>
    <row r="16" spans="1:16" ht="27.5" customHeight="1" thickBot="1" x14ac:dyDescent="0.4">
      <c r="A16" s="169" t="s">
        <v>62</v>
      </c>
      <c r="B16" s="169">
        <v>8373522</v>
      </c>
      <c r="C16" s="169">
        <v>145</v>
      </c>
      <c r="D16" s="169">
        <v>8353610</v>
      </c>
      <c r="E16" s="169">
        <v>145</v>
      </c>
      <c r="F16" s="169">
        <v>8433508</v>
      </c>
      <c r="G16" s="169">
        <v>146</v>
      </c>
      <c r="H16" s="169">
        <v>8415487</v>
      </c>
      <c r="I16" s="169">
        <v>145</v>
      </c>
      <c r="J16" s="169">
        <v>8334734</v>
      </c>
      <c r="K16" s="169">
        <v>145</v>
      </c>
      <c r="L16" s="169">
        <v>8392109</v>
      </c>
      <c r="M16" s="169">
        <v>146</v>
      </c>
      <c r="N16" s="169">
        <v>8391447</v>
      </c>
      <c r="O16" s="169">
        <v>146</v>
      </c>
    </row>
    <row r="17" spans="1:13" ht="21.75" customHeight="1" thickTop="1" x14ac:dyDescent="0.35">
      <c r="A17" s="2"/>
      <c r="B17" s="2"/>
      <c r="C17" s="2"/>
      <c r="D17" s="2"/>
      <c r="E17" s="58"/>
      <c r="F17" s="2"/>
      <c r="G17" s="2"/>
      <c r="H17" s="9"/>
      <c r="I17" s="9"/>
      <c r="J17" s="9"/>
      <c r="K17" s="9"/>
      <c r="L17" s="9"/>
      <c r="M17" s="9"/>
    </row>
    <row r="18" spans="1:13" ht="21.75" customHeight="1" x14ac:dyDescent="0.35">
      <c r="A18" s="86" t="str">
        <f>+INDICE!B10</f>
        <v xml:space="preserve"> Lettura dati 24 ottobre 2022</v>
      </c>
      <c r="B18" s="2"/>
      <c r="C18" s="2"/>
      <c r="D18" s="2"/>
      <c r="E18" s="2"/>
      <c r="F18" s="2"/>
      <c r="G18" s="2"/>
      <c r="H18" s="9"/>
      <c r="I18" s="9"/>
      <c r="J18" s="9"/>
      <c r="K18" s="9"/>
      <c r="L18" s="9"/>
      <c r="M18" s="9"/>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135"/>
      <c r="C21" s="2"/>
      <c r="D21" s="135"/>
      <c r="E21" s="2"/>
      <c r="F21" s="135"/>
      <c r="G21" s="2"/>
      <c r="H21" s="135"/>
      <c r="J21" s="135"/>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5"/>
    </row>
    <row r="27" spans="1:13" x14ac:dyDescent="0.35">
      <c r="B27" s="5"/>
    </row>
    <row r="28" spans="1:13" x14ac:dyDescent="0.35">
      <c r="B28" s="5"/>
    </row>
    <row r="29" spans="1:13" x14ac:dyDescent="0.35">
      <c r="B29" s="5"/>
    </row>
    <row r="30" spans="1:13" x14ac:dyDescent="0.35">
      <c r="B30" s="5"/>
    </row>
    <row r="31" spans="1:13" x14ac:dyDescent="0.35">
      <c r="B31" s="5"/>
    </row>
    <row r="32" spans="1:1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sheetData>
  <mergeCells count="9">
    <mergeCell ref="A3:A4"/>
    <mergeCell ref="B3:C3"/>
    <mergeCell ref="D3:E3"/>
    <mergeCell ref="F3:G3"/>
    <mergeCell ref="B2:O2"/>
    <mergeCell ref="N3:O3"/>
    <mergeCell ref="L3:M3"/>
    <mergeCell ref="J3:K3"/>
    <mergeCell ref="H3:I3"/>
  </mergeCells>
  <pageMargins left="0.70866141732283472" right="0.70866141732283472" top="0.94488188976377963" bottom="0.74803149606299213" header="0.31496062992125984" footer="0.31496062992125984"/>
  <pageSetup paperSize="9" scale="52" orientation="landscape" r:id="rId1"/>
  <headerFooter>
    <oddHeader>&amp;COSSERVATORIO ASSEGNO UNICO UNIVERSALE</oddHeader>
    <oddFooter>&amp;CINPS - COORDINAMENTO GENERALE STATISTICO ATTUARIALE</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F6A2F-AE20-4AAB-8C6D-0D186C27FBE9}">
  <sheetPr>
    <tabColor rgb="FF00B0F0"/>
    <pageSetUpPr fitToPage="1"/>
  </sheetPr>
  <dimension ref="A1:O40"/>
  <sheetViews>
    <sheetView showGridLines="0" zoomScale="51" zoomScaleNormal="51" zoomScaleSheetLayoutView="62" workbookViewId="0"/>
  </sheetViews>
  <sheetFormatPr defaultColWidth="13.26953125" defaultRowHeight="10" x14ac:dyDescent="0.35"/>
  <cols>
    <col min="1" max="1" width="23.7265625" style="1" customWidth="1"/>
    <col min="2" max="2" width="14.26953125" style="1" bestFit="1" customWidth="1"/>
    <col min="3" max="3" width="18.08984375" style="1" customWidth="1"/>
    <col min="4" max="4" width="14.453125" style="1" customWidth="1"/>
    <col min="5" max="5" width="17.7265625" style="1" bestFit="1" customWidth="1"/>
    <col min="6" max="6" width="14.453125" style="1" customWidth="1"/>
    <col min="7" max="7" width="17.7265625" style="1" bestFit="1" customWidth="1"/>
    <col min="8" max="8" width="13.54296875" style="1" customWidth="1"/>
    <col min="9" max="9" width="17.7265625" style="1" bestFit="1" customWidth="1"/>
    <col min="10" max="10" width="13.26953125" style="1" customWidth="1"/>
    <col min="11" max="11" width="17.7265625" style="1" bestFit="1" customWidth="1"/>
    <col min="12" max="12" width="15.1796875" style="1" customWidth="1"/>
    <col min="13" max="13" width="17.7265625" style="1" bestFit="1" customWidth="1"/>
    <col min="14" max="14" width="13.26953125" style="1"/>
    <col min="15" max="15" width="17.36328125" style="1" customWidth="1"/>
    <col min="16" max="16384" width="13.26953125" style="1"/>
  </cols>
  <sheetData>
    <row r="1" spans="1:15" ht="69.5" customHeight="1" thickBot="1" x14ac:dyDescent="0.4">
      <c r="A1" s="95" t="s">
        <v>147</v>
      </c>
      <c r="B1" s="39"/>
      <c r="C1" s="39"/>
      <c r="D1" s="39"/>
      <c r="E1" s="39"/>
      <c r="F1" s="39"/>
      <c r="G1" s="39"/>
      <c r="H1" s="39"/>
      <c r="I1" s="39"/>
      <c r="J1" s="39"/>
      <c r="K1" s="39"/>
      <c r="L1" s="39"/>
      <c r="M1" s="39"/>
      <c r="N1" s="56"/>
      <c r="O1" s="56"/>
    </row>
    <row r="2" spans="1:15" ht="60" customHeight="1" thickTop="1" x14ac:dyDescent="0.35">
      <c r="A2" s="186"/>
      <c r="B2" s="263" t="s">
        <v>43</v>
      </c>
      <c r="C2" s="263"/>
      <c r="D2" s="263"/>
      <c r="E2" s="263"/>
      <c r="F2" s="263"/>
      <c r="G2" s="263"/>
      <c r="H2" s="263"/>
      <c r="I2" s="263"/>
      <c r="J2" s="263"/>
      <c r="K2" s="263"/>
      <c r="L2" s="263"/>
      <c r="M2" s="263"/>
      <c r="N2" s="263"/>
      <c r="O2" s="263"/>
    </row>
    <row r="3" spans="1:15" ht="33" customHeight="1" x14ac:dyDescent="0.35">
      <c r="A3" s="261" t="s">
        <v>35</v>
      </c>
      <c r="B3" s="264" t="s">
        <v>3</v>
      </c>
      <c r="C3" s="265"/>
      <c r="D3" s="264" t="s">
        <v>27</v>
      </c>
      <c r="E3" s="265"/>
      <c r="F3" s="264" t="s">
        <v>28</v>
      </c>
      <c r="G3" s="265"/>
      <c r="H3" s="264" t="s">
        <v>79</v>
      </c>
      <c r="I3" s="265"/>
      <c r="J3" s="264" t="s">
        <v>100</v>
      </c>
      <c r="K3" s="265"/>
      <c r="L3" s="264" t="s">
        <v>103</v>
      </c>
      <c r="M3" s="265"/>
      <c r="N3" s="264" t="s">
        <v>153</v>
      </c>
      <c r="O3" s="265"/>
    </row>
    <row r="4" spans="1:15" ht="66" customHeight="1" thickBot="1" x14ac:dyDescent="0.4">
      <c r="A4" s="262"/>
      <c r="B4" s="187" t="s">
        <v>110</v>
      </c>
      <c r="C4" s="187" t="s">
        <v>115</v>
      </c>
      <c r="D4" s="187" t="s">
        <v>110</v>
      </c>
      <c r="E4" s="187" t="s">
        <v>115</v>
      </c>
      <c r="F4" s="187" t="s">
        <v>110</v>
      </c>
      <c r="G4" s="187" t="s">
        <v>115</v>
      </c>
      <c r="H4" s="187" t="s">
        <v>110</v>
      </c>
      <c r="I4" s="187" t="s">
        <v>115</v>
      </c>
      <c r="J4" s="187" t="s">
        <v>110</v>
      </c>
      <c r="K4" s="187" t="s">
        <v>115</v>
      </c>
      <c r="L4" s="187" t="s">
        <v>110</v>
      </c>
      <c r="M4" s="187" t="s">
        <v>115</v>
      </c>
      <c r="N4" s="187" t="s">
        <v>110</v>
      </c>
      <c r="O4" s="187" t="s">
        <v>115</v>
      </c>
    </row>
    <row r="5" spans="1:15" ht="27.5" customHeight="1" thickTop="1" x14ac:dyDescent="0.35">
      <c r="A5" s="74" t="s">
        <v>61</v>
      </c>
      <c r="B5" s="70">
        <v>167094</v>
      </c>
      <c r="C5" s="70">
        <v>242</v>
      </c>
      <c r="D5" s="70">
        <v>167139</v>
      </c>
      <c r="E5" s="70">
        <v>242</v>
      </c>
      <c r="F5" s="70">
        <v>174456</v>
      </c>
      <c r="G5" s="70">
        <v>242</v>
      </c>
      <c r="H5" s="70">
        <v>175452</v>
      </c>
      <c r="I5" s="70">
        <v>243</v>
      </c>
      <c r="J5" s="70">
        <v>172531</v>
      </c>
      <c r="K5" s="70">
        <v>243</v>
      </c>
      <c r="L5" s="70">
        <v>175190</v>
      </c>
      <c r="M5" s="70">
        <v>243</v>
      </c>
      <c r="N5" s="70">
        <v>175921</v>
      </c>
      <c r="O5" s="70">
        <v>263</v>
      </c>
    </row>
    <row r="6" spans="1:15" ht="27.5" customHeight="1" x14ac:dyDescent="0.35">
      <c r="A6" s="184" t="s">
        <v>63</v>
      </c>
      <c r="B6" s="172">
        <v>43634</v>
      </c>
      <c r="C6" s="172">
        <v>238</v>
      </c>
      <c r="D6" s="172">
        <v>43668</v>
      </c>
      <c r="E6" s="172">
        <v>237</v>
      </c>
      <c r="F6" s="172">
        <v>48963</v>
      </c>
      <c r="G6" s="172">
        <v>239</v>
      </c>
      <c r="H6" s="172">
        <v>49026</v>
      </c>
      <c r="I6" s="172">
        <v>240</v>
      </c>
      <c r="J6" s="172">
        <v>45482</v>
      </c>
      <c r="K6" s="172">
        <v>241</v>
      </c>
      <c r="L6" s="172">
        <v>46503</v>
      </c>
      <c r="M6" s="172">
        <v>240</v>
      </c>
      <c r="N6" s="172">
        <v>46501</v>
      </c>
      <c r="O6" s="172">
        <v>260</v>
      </c>
    </row>
    <row r="7" spans="1:15" ht="27.5" customHeight="1" x14ac:dyDescent="0.35">
      <c r="A7" s="184" t="s">
        <v>48</v>
      </c>
      <c r="B7" s="172">
        <v>73684</v>
      </c>
      <c r="C7" s="172">
        <v>246</v>
      </c>
      <c r="D7" s="172">
        <v>73641</v>
      </c>
      <c r="E7" s="172">
        <v>246</v>
      </c>
      <c r="F7" s="172">
        <v>74943</v>
      </c>
      <c r="G7" s="172">
        <v>246</v>
      </c>
      <c r="H7" s="172">
        <v>75520</v>
      </c>
      <c r="I7" s="172">
        <v>246</v>
      </c>
      <c r="J7" s="172">
        <v>75823</v>
      </c>
      <c r="K7" s="172">
        <v>246</v>
      </c>
      <c r="L7" s="172">
        <v>76870</v>
      </c>
      <c r="M7" s="172">
        <v>246</v>
      </c>
      <c r="N7" s="172">
        <v>77327</v>
      </c>
      <c r="O7" s="172">
        <v>265</v>
      </c>
    </row>
    <row r="8" spans="1:15" ht="27.5" customHeight="1" x14ac:dyDescent="0.35">
      <c r="A8" s="184" t="s">
        <v>49</v>
      </c>
      <c r="B8" s="172">
        <v>49776</v>
      </c>
      <c r="C8" s="172">
        <v>240</v>
      </c>
      <c r="D8" s="172">
        <v>49830</v>
      </c>
      <c r="E8" s="172">
        <v>240</v>
      </c>
      <c r="F8" s="172">
        <v>50550</v>
      </c>
      <c r="G8" s="172">
        <v>241</v>
      </c>
      <c r="H8" s="172">
        <v>50906</v>
      </c>
      <c r="I8" s="172">
        <v>241</v>
      </c>
      <c r="J8" s="172">
        <v>51226</v>
      </c>
      <c r="K8" s="172">
        <v>241</v>
      </c>
      <c r="L8" s="172">
        <v>51817</v>
      </c>
      <c r="M8" s="172">
        <v>240</v>
      </c>
      <c r="N8" s="172">
        <v>52093</v>
      </c>
      <c r="O8" s="172">
        <v>262</v>
      </c>
    </row>
    <row r="9" spans="1:15" ht="27.5" customHeight="1" x14ac:dyDescent="0.35">
      <c r="A9" s="74" t="s">
        <v>50</v>
      </c>
      <c r="B9" s="70">
        <v>32338</v>
      </c>
      <c r="C9" s="70">
        <v>224</v>
      </c>
      <c r="D9" s="70">
        <v>32258</v>
      </c>
      <c r="E9" s="70">
        <v>224</v>
      </c>
      <c r="F9" s="70">
        <v>32771</v>
      </c>
      <c r="G9" s="70">
        <v>224</v>
      </c>
      <c r="H9" s="70">
        <v>32968</v>
      </c>
      <c r="I9" s="70">
        <v>224</v>
      </c>
      <c r="J9" s="70">
        <v>33217</v>
      </c>
      <c r="K9" s="70">
        <v>224</v>
      </c>
      <c r="L9" s="70">
        <v>33570</v>
      </c>
      <c r="M9" s="70">
        <v>223</v>
      </c>
      <c r="N9" s="70">
        <v>33793</v>
      </c>
      <c r="O9" s="70">
        <v>248</v>
      </c>
    </row>
    <row r="10" spans="1:15" ht="27.5" customHeight="1" x14ac:dyDescent="0.35">
      <c r="A10" s="74" t="s">
        <v>51</v>
      </c>
      <c r="B10" s="70">
        <v>20483</v>
      </c>
      <c r="C10" s="70">
        <v>199</v>
      </c>
      <c r="D10" s="70">
        <v>20427</v>
      </c>
      <c r="E10" s="70">
        <v>198</v>
      </c>
      <c r="F10" s="70">
        <v>20687</v>
      </c>
      <c r="G10" s="70">
        <v>199</v>
      </c>
      <c r="H10" s="70">
        <v>20784</v>
      </c>
      <c r="I10" s="70">
        <v>199</v>
      </c>
      <c r="J10" s="70">
        <v>20951</v>
      </c>
      <c r="K10" s="70">
        <v>199</v>
      </c>
      <c r="L10" s="70">
        <v>21172</v>
      </c>
      <c r="M10" s="70">
        <v>198</v>
      </c>
      <c r="N10" s="70">
        <v>21357</v>
      </c>
      <c r="O10" s="70">
        <v>222</v>
      </c>
    </row>
    <row r="11" spans="1:15" ht="27.5" customHeight="1" x14ac:dyDescent="0.35">
      <c r="A11" s="74" t="s">
        <v>52</v>
      </c>
      <c r="B11" s="70">
        <v>12563</v>
      </c>
      <c r="C11" s="70">
        <v>162</v>
      </c>
      <c r="D11" s="70">
        <v>12490</v>
      </c>
      <c r="E11" s="70">
        <v>161</v>
      </c>
      <c r="F11" s="70">
        <v>12738</v>
      </c>
      <c r="G11" s="70">
        <v>162</v>
      </c>
      <c r="H11" s="70">
        <v>12823</v>
      </c>
      <c r="I11" s="70">
        <v>162</v>
      </c>
      <c r="J11" s="70">
        <v>12926</v>
      </c>
      <c r="K11" s="70">
        <v>162</v>
      </c>
      <c r="L11" s="70">
        <v>13077</v>
      </c>
      <c r="M11" s="70">
        <v>161</v>
      </c>
      <c r="N11" s="70">
        <v>13177</v>
      </c>
      <c r="O11" s="70">
        <v>184</v>
      </c>
    </row>
    <row r="12" spans="1:15" ht="27.5" customHeight="1" x14ac:dyDescent="0.35">
      <c r="A12" s="74" t="s">
        <v>53</v>
      </c>
      <c r="B12" s="70">
        <v>7532</v>
      </c>
      <c r="C12" s="70">
        <v>138</v>
      </c>
      <c r="D12" s="70">
        <v>7384</v>
      </c>
      <c r="E12" s="70">
        <v>139</v>
      </c>
      <c r="F12" s="70">
        <v>7664</v>
      </c>
      <c r="G12" s="70">
        <v>137</v>
      </c>
      <c r="H12" s="70">
        <v>7738</v>
      </c>
      <c r="I12" s="70">
        <v>137</v>
      </c>
      <c r="J12" s="70">
        <v>7822</v>
      </c>
      <c r="K12" s="70">
        <v>137</v>
      </c>
      <c r="L12" s="70">
        <v>7946</v>
      </c>
      <c r="M12" s="70">
        <v>136</v>
      </c>
      <c r="N12" s="70">
        <v>8012</v>
      </c>
      <c r="O12" s="70">
        <v>156</v>
      </c>
    </row>
    <row r="13" spans="1:15" ht="27.5" customHeight="1" x14ac:dyDescent="0.35">
      <c r="A13" s="74" t="s">
        <v>54</v>
      </c>
      <c r="B13" s="70">
        <v>4871</v>
      </c>
      <c r="C13" s="70">
        <v>113</v>
      </c>
      <c r="D13" s="70">
        <v>4781</v>
      </c>
      <c r="E13" s="70">
        <v>113</v>
      </c>
      <c r="F13" s="70">
        <v>5005</v>
      </c>
      <c r="G13" s="70">
        <v>112</v>
      </c>
      <c r="H13" s="70">
        <v>5062</v>
      </c>
      <c r="I13" s="70">
        <v>111</v>
      </c>
      <c r="J13" s="70">
        <v>5143</v>
      </c>
      <c r="K13" s="70">
        <v>111</v>
      </c>
      <c r="L13" s="70">
        <v>5203</v>
      </c>
      <c r="M13" s="70">
        <v>110</v>
      </c>
      <c r="N13" s="70">
        <v>5254</v>
      </c>
      <c r="O13" s="70">
        <v>126</v>
      </c>
    </row>
    <row r="14" spans="1:15" ht="27.5" customHeight="1" x14ac:dyDescent="0.35">
      <c r="A14" s="74" t="s">
        <v>55</v>
      </c>
      <c r="B14" s="70">
        <v>8243</v>
      </c>
      <c r="C14" s="70">
        <v>95</v>
      </c>
      <c r="D14" s="70">
        <v>8147</v>
      </c>
      <c r="E14" s="70">
        <v>95</v>
      </c>
      <c r="F14" s="70">
        <v>8697</v>
      </c>
      <c r="G14" s="70">
        <v>94</v>
      </c>
      <c r="H14" s="70">
        <v>8895</v>
      </c>
      <c r="I14" s="70">
        <v>95</v>
      </c>
      <c r="J14" s="70">
        <v>9119</v>
      </c>
      <c r="K14" s="70">
        <v>95</v>
      </c>
      <c r="L14" s="70">
        <v>9366</v>
      </c>
      <c r="M14" s="70">
        <v>94</v>
      </c>
      <c r="N14" s="70">
        <v>9508</v>
      </c>
      <c r="O14" s="70">
        <v>108</v>
      </c>
    </row>
    <row r="15" spans="1:15" ht="27.5" customHeight="1" x14ac:dyDescent="0.35">
      <c r="A15" s="185" t="s">
        <v>37</v>
      </c>
      <c r="B15" s="70">
        <v>48257</v>
      </c>
      <c r="C15" s="70">
        <v>104</v>
      </c>
      <c r="D15" s="70">
        <v>48478</v>
      </c>
      <c r="E15" s="70">
        <v>107</v>
      </c>
      <c r="F15" s="70">
        <v>45058</v>
      </c>
      <c r="G15" s="70">
        <v>101</v>
      </c>
      <c r="H15" s="70">
        <v>44216</v>
      </c>
      <c r="I15" s="70">
        <v>99</v>
      </c>
      <c r="J15" s="70">
        <v>42924</v>
      </c>
      <c r="K15" s="70">
        <v>99</v>
      </c>
      <c r="L15" s="70">
        <v>43069</v>
      </c>
      <c r="M15" s="70">
        <v>98</v>
      </c>
      <c r="N15" s="70">
        <v>42819</v>
      </c>
      <c r="O15" s="70">
        <v>110</v>
      </c>
    </row>
    <row r="16" spans="1:15" s="69" customFormat="1" ht="27.5" customHeight="1" thickBot="1" x14ac:dyDescent="0.4">
      <c r="A16" s="169" t="s">
        <v>62</v>
      </c>
      <c r="B16" s="169">
        <v>301381</v>
      </c>
      <c r="C16" s="169">
        <v>203</v>
      </c>
      <c r="D16" s="169">
        <v>301104</v>
      </c>
      <c r="E16" s="169">
        <v>203</v>
      </c>
      <c r="F16" s="169">
        <v>307076</v>
      </c>
      <c r="G16" s="169">
        <v>204</v>
      </c>
      <c r="H16" s="169">
        <v>307938</v>
      </c>
      <c r="I16" s="169">
        <v>205</v>
      </c>
      <c r="J16" s="169">
        <v>304633</v>
      </c>
      <c r="K16" s="169">
        <v>205</v>
      </c>
      <c r="L16" s="169">
        <v>308593</v>
      </c>
      <c r="M16" s="169">
        <v>204</v>
      </c>
      <c r="N16" s="169">
        <v>309841</v>
      </c>
      <c r="O16" s="169">
        <v>224</v>
      </c>
    </row>
    <row r="17" spans="1:13" ht="21.75" customHeight="1" thickTop="1" x14ac:dyDescent="0.35">
      <c r="A17" s="2"/>
      <c r="B17" s="2"/>
      <c r="C17" s="2"/>
      <c r="D17" s="2"/>
      <c r="E17" s="58"/>
      <c r="F17" s="2"/>
      <c r="G17" s="2"/>
      <c r="H17" s="9"/>
      <c r="I17" s="9"/>
      <c r="J17" s="9"/>
      <c r="K17" s="9"/>
      <c r="L17" s="9"/>
      <c r="M17" s="9"/>
    </row>
    <row r="18" spans="1:13" ht="21.75" customHeight="1" x14ac:dyDescent="0.35">
      <c r="A18" s="86" t="str">
        <f>+INDICE!B10</f>
        <v xml:space="preserve"> Lettura dati 24 ottobre 2022</v>
      </c>
      <c r="B18" s="2"/>
      <c r="C18" s="2"/>
      <c r="D18" s="2"/>
      <c r="E18" s="2"/>
      <c r="F18" s="2"/>
      <c r="G18" s="2"/>
      <c r="H18" s="9"/>
      <c r="I18" s="9"/>
      <c r="J18" s="9"/>
      <c r="K18" s="9"/>
      <c r="L18" s="9"/>
      <c r="M18" s="9"/>
    </row>
    <row r="19" spans="1:13" ht="13.5" x14ac:dyDescent="0.35">
      <c r="A19" s="2"/>
      <c r="B19" s="2"/>
      <c r="C19" s="2"/>
      <c r="D19" s="2"/>
      <c r="E19" s="2"/>
      <c r="F19" s="2"/>
      <c r="G19" s="2"/>
    </row>
    <row r="20" spans="1:13" ht="13.5" x14ac:dyDescent="0.35">
      <c r="A20" s="2"/>
      <c r="B20" s="2"/>
      <c r="C20" s="2"/>
      <c r="D20" s="2"/>
      <c r="E20" s="2"/>
      <c r="F20" s="2"/>
      <c r="G20" s="2"/>
    </row>
    <row r="21" spans="1:13" ht="13.5" x14ac:dyDescent="0.35">
      <c r="A21" s="2"/>
      <c r="B21" s="2"/>
      <c r="C21" s="2"/>
      <c r="D21" s="2"/>
      <c r="E21" s="2"/>
      <c r="F21" s="2"/>
      <c r="G21" s="2"/>
    </row>
    <row r="22" spans="1:13" ht="13.5" x14ac:dyDescent="0.35">
      <c r="A22" s="2"/>
      <c r="B22" s="2"/>
      <c r="C22" s="2"/>
      <c r="D22" s="2"/>
      <c r="E22" s="2"/>
      <c r="F22" s="2"/>
      <c r="G22" s="2"/>
    </row>
    <row r="23" spans="1:13" ht="13.5" x14ac:dyDescent="0.35">
      <c r="A23" s="2"/>
      <c r="B23" s="2"/>
      <c r="C23" s="2"/>
      <c r="D23" s="2"/>
      <c r="E23" s="2"/>
      <c r="F23" s="2"/>
      <c r="G23" s="2"/>
    </row>
    <row r="24" spans="1:13" ht="13.5" x14ac:dyDescent="0.35">
      <c r="A24" s="2"/>
      <c r="B24" s="2"/>
      <c r="C24" s="2"/>
      <c r="D24" s="2"/>
      <c r="E24" s="2"/>
      <c r="F24" s="2"/>
      <c r="G24" s="2"/>
    </row>
    <row r="25" spans="1:13" ht="13.5" x14ac:dyDescent="0.35">
      <c r="A25" s="2"/>
      <c r="B25" s="2"/>
      <c r="C25" s="2"/>
      <c r="D25" s="2"/>
      <c r="E25" s="2"/>
      <c r="F25" s="2"/>
      <c r="G25" s="2"/>
    </row>
    <row r="26" spans="1:13" x14ac:dyDescent="0.35">
      <c r="B26" s="5"/>
    </row>
    <row r="27" spans="1:13" x14ac:dyDescent="0.35">
      <c r="B27" s="5"/>
    </row>
    <row r="28" spans="1:13" x14ac:dyDescent="0.35">
      <c r="B28" s="5"/>
    </row>
    <row r="29" spans="1:13" x14ac:dyDescent="0.35">
      <c r="B29" s="5"/>
    </row>
    <row r="30" spans="1:13" x14ac:dyDescent="0.35">
      <c r="B30" s="5"/>
    </row>
    <row r="31" spans="1:13" x14ac:dyDescent="0.35">
      <c r="B31" s="5"/>
    </row>
    <row r="32" spans="1:1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sheetData>
  <mergeCells count="9">
    <mergeCell ref="A3:A4"/>
    <mergeCell ref="B3:C3"/>
    <mergeCell ref="D3:E3"/>
    <mergeCell ref="F3:G3"/>
    <mergeCell ref="B2:O2"/>
    <mergeCell ref="N3:O3"/>
    <mergeCell ref="L3:M3"/>
    <mergeCell ref="J3:K3"/>
    <mergeCell ref="H3:I3"/>
  </mergeCells>
  <pageMargins left="0.70866141732283472" right="0.70866141732283472" top="0.94488188976377963" bottom="0.74803149606299213" header="0.31496062992125984" footer="0.31496062992125984"/>
  <pageSetup paperSize="9" scale="53" orientation="landscape" r:id="rId1"/>
  <headerFooter>
    <oddHeader>&amp;COSSERVATORIO ASSEGNO UNICO UNIVERSALE</oddHeader>
    <oddFooter>&amp;CINPS - COORDINAMENTO GENERALE STATISTICO ATTUARIALE</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FCB21E-A533-45F6-9490-74B84807ADDD}">
  <sheetPr>
    <tabColor rgb="FF00B0F0"/>
    <pageSetUpPr fitToPage="1"/>
  </sheetPr>
  <dimension ref="A1:S69"/>
  <sheetViews>
    <sheetView showGridLines="0" view="pageBreakPreview" zoomScale="62" zoomScaleNormal="65" zoomScaleSheetLayoutView="62" workbookViewId="0"/>
  </sheetViews>
  <sheetFormatPr defaultColWidth="9.453125" defaultRowHeight="13.5" x14ac:dyDescent="0.25"/>
  <cols>
    <col min="1" max="1" width="29.7265625" style="87" customWidth="1"/>
    <col min="2" max="2" width="15.7265625" style="87" customWidth="1"/>
    <col min="3" max="3" width="12.81640625" style="87" customWidth="1"/>
    <col min="4" max="4" width="15.36328125" style="87" customWidth="1"/>
    <col min="5" max="5" width="13.36328125" style="87" customWidth="1"/>
    <col min="6" max="6" width="16.26953125" style="87" customWidth="1"/>
    <col min="7" max="7" width="11.453125" style="87" customWidth="1"/>
    <col min="8" max="8" width="15.36328125" style="87" bestFit="1" customWidth="1"/>
    <col min="9" max="9" width="12.90625" style="87" customWidth="1"/>
    <col min="10" max="10" width="6.1796875" style="87" customWidth="1"/>
    <col min="11" max="11" width="29" style="87" customWidth="1"/>
    <col min="12" max="12" width="15.36328125" style="87" bestFit="1" customWidth="1"/>
    <col min="13" max="13" width="11.26953125" style="87" customWidth="1"/>
    <col min="14" max="14" width="16.1796875" style="87" customWidth="1"/>
    <col min="15" max="15" width="12.26953125" style="87" customWidth="1"/>
    <col min="16" max="16" width="14.90625" style="87" customWidth="1"/>
    <col min="17" max="17" width="12.36328125" style="87" customWidth="1"/>
    <col min="18" max="18" width="15.36328125" style="87" bestFit="1" customWidth="1"/>
    <col min="19" max="19" width="12.36328125" style="87" customWidth="1"/>
    <col min="20" max="16384" width="9.453125" style="87"/>
  </cols>
  <sheetData>
    <row r="1" spans="1:19" ht="44.5" customHeight="1" thickBot="1" x14ac:dyDescent="0.3">
      <c r="A1" s="198" t="s">
        <v>144</v>
      </c>
      <c r="B1" s="40"/>
      <c r="C1" s="40"/>
      <c r="D1" s="40"/>
      <c r="E1" s="40"/>
      <c r="F1" s="40"/>
      <c r="G1" s="40"/>
      <c r="H1" s="40"/>
      <c r="I1" s="40"/>
      <c r="J1" s="142"/>
      <c r="K1" s="40"/>
      <c r="L1" s="174"/>
      <c r="M1" s="174"/>
      <c r="N1" s="174"/>
      <c r="O1" s="174"/>
      <c r="P1" s="174"/>
      <c r="Q1" s="174"/>
      <c r="R1" s="174"/>
      <c r="S1" s="40"/>
    </row>
    <row r="2" spans="1:19" s="69" customFormat="1" ht="24" customHeight="1" thickTop="1" x14ac:dyDescent="0.35">
      <c r="A2" s="183"/>
      <c r="B2" s="266" t="s">
        <v>59</v>
      </c>
      <c r="C2" s="267"/>
      <c r="D2" s="266" t="s">
        <v>60</v>
      </c>
      <c r="E2" s="267"/>
      <c r="F2" s="266" t="s">
        <v>72</v>
      </c>
      <c r="G2" s="267"/>
      <c r="H2" s="266" t="s">
        <v>38</v>
      </c>
      <c r="I2" s="266"/>
      <c r="J2" s="196"/>
      <c r="K2" s="183"/>
      <c r="L2" s="266" t="s">
        <v>59</v>
      </c>
      <c r="M2" s="267"/>
      <c r="N2" s="266" t="s">
        <v>60</v>
      </c>
      <c r="O2" s="267"/>
      <c r="P2" s="266" t="s">
        <v>72</v>
      </c>
      <c r="Q2" s="267"/>
      <c r="R2" s="266" t="s">
        <v>38</v>
      </c>
      <c r="S2" s="266"/>
    </row>
    <row r="3" spans="1:19" s="10" customFormat="1" ht="64" customHeight="1" thickBot="1" x14ac:dyDescent="0.35">
      <c r="A3" s="182" t="s">
        <v>56</v>
      </c>
      <c r="B3" s="197" t="s">
        <v>126</v>
      </c>
      <c r="C3" s="35" t="s">
        <v>128</v>
      </c>
      <c r="D3" s="197" t="s">
        <v>126</v>
      </c>
      <c r="E3" s="35" t="s">
        <v>128</v>
      </c>
      <c r="F3" s="197" t="s">
        <v>126</v>
      </c>
      <c r="G3" s="35" t="s">
        <v>128</v>
      </c>
      <c r="H3" s="197" t="s">
        <v>126</v>
      </c>
      <c r="I3" s="34" t="s">
        <v>128</v>
      </c>
      <c r="J3" s="196"/>
      <c r="K3" s="182" t="s">
        <v>56</v>
      </c>
      <c r="L3" s="197" t="s">
        <v>126</v>
      </c>
      <c r="M3" s="35" t="s">
        <v>128</v>
      </c>
      <c r="N3" s="197" t="s">
        <v>126</v>
      </c>
      <c r="O3" s="35" t="s">
        <v>128</v>
      </c>
      <c r="P3" s="197" t="s">
        <v>126</v>
      </c>
      <c r="Q3" s="35" t="s">
        <v>128</v>
      </c>
      <c r="R3" s="197" t="s">
        <v>126</v>
      </c>
      <c r="S3" s="34" t="s">
        <v>128</v>
      </c>
    </row>
    <row r="4" spans="1:19" ht="24" customHeight="1" thickTop="1" x14ac:dyDescent="0.25">
      <c r="A4" s="268" t="s">
        <v>75</v>
      </c>
      <c r="B4" s="268"/>
      <c r="C4" s="268"/>
      <c r="D4" s="268"/>
      <c r="E4" s="268"/>
      <c r="F4" s="268"/>
      <c r="G4" s="268"/>
      <c r="H4" s="268"/>
      <c r="I4" s="268"/>
      <c r="J4" s="136"/>
      <c r="K4" s="269" t="s">
        <v>104</v>
      </c>
      <c r="L4" s="269"/>
      <c r="M4" s="269"/>
      <c r="N4" s="269"/>
      <c r="O4" s="269"/>
      <c r="P4" s="269"/>
      <c r="Q4" s="269"/>
      <c r="R4" s="269"/>
      <c r="S4" s="269"/>
    </row>
    <row r="5" spans="1:19" s="10" customFormat="1" ht="16.5" customHeight="1" x14ac:dyDescent="0.3">
      <c r="A5" s="10" t="s">
        <v>61</v>
      </c>
      <c r="B5" s="70">
        <v>3450485</v>
      </c>
      <c r="C5" s="191">
        <v>203</v>
      </c>
      <c r="D5" s="70">
        <v>364992</v>
      </c>
      <c r="E5" s="191">
        <v>128</v>
      </c>
      <c r="F5" s="70">
        <v>40327</v>
      </c>
      <c r="G5" s="191">
        <v>126</v>
      </c>
      <c r="H5" s="70">
        <v>3855804</v>
      </c>
      <c r="I5" s="70">
        <v>195</v>
      </c>
      <c r="J5" s="70"/>
      <c r="K5" s="10" t="s">
        <v>61</v>
      </c>
      <c r="L5" s="70">
        <v>3469257</v>
      </c>
      <c r="M5" s="191">
        <v>203</v>
      </c>
      <c r="N5" s="70">
        <v>385711</v>
      </c>
      <c r="O5" s="191">
        <v>130</v>
      </c>
      <c r="P5" s="70">
        <v>41653</v>
      </c>
      <c r="Q5" s="191">
        <v>128</v>
      </c>
      <c r="R5" s="70">
        <v>3896621</v>
      </c>
      <c r="S5" s="70">
        <v>195</v>
      </c>
    </row>
    <row r="6" spans="1:19" s="10" customFormat="1" ht="15" x14ac:dyDescent="0.3">
      <c r="A6" s="192" t="s">
        <v>63</v>
      </c>
      <c r="B6" s="172">
        <v>802209</v>
      </c>
      <c r="C6" s="193">
        <v>201</v>
      </c>
      <c r="D6" s="172">
        <v>79013</v>
      </c>
      <c r="E6" s="193">
        <v>130</v>
      </c>
      <c r="F6" s="172">
        <v>10966</v>
      </c>
      <c r="G6" s="193">
        <v>124</v>
      </c>
      <c r="H6" s="172">
        <v>892188</v>
      </c>
      <c r="I6" s="172">
        <v>194</v>
      </c>
      <c r="J6" s="172"/>
      <c r="K6" s="192" t="s">
        <v>63</v>
      </c>
      <c r="L6" s="172">
        <v>811696</v>
      </c>
      <c r="M6" s="193">
        <v>203</v>
      </c>
      <c r="N6" s="172">
        <v>82572</v>
      </c>
      <c r="O6" s="193">
        <v>132</v>
      </c>
      <c r="P6" s="172">
        <v>11232</v>
      </c>
      <c r="Q6" s="193">
        <v>128</v>
      </c>
      <c r="R6" s="172">
        <v>905500</v>
      </c>
      <c r="S6" s="172">
        <v>195</v>
      </c>
    </row>
    <row r="7" spans="1:19" s="10" customFormat="1" ht="15" x14ac:dyDescent="0.3">
      <c r="A7" s="192" t="s">
        <v>48</v>
      </c>
      <c r="B7" s="172">
        <v>1509836</v>
      </c>
      <c r="C7" s="193">
        <v>204</v>
      </c>
      <c r="D7" s="172">
        <v>158929</v>
      </c>
      <c r="E7" s="193">
        <v>135</v>
      </c>
      <c r="F7" s="172">
        <v>17004</v>
      </c>
      <c r="G7" s="193">
        <v>133</v>
      </c>
      <c r="H7" s="172">
        <v>1685769</v>
      </c>
      <c r="I7" s="172">
        <v>196</v>
      </c>
      <c r="J7" s="172"/>
      <c r="K7" s="192" t="s">
        <v>48</v>
      </c>
      <c r="L7" s="172">
        <v>1514391</v>
      </c>
      <c r="M7" s="193">
        <v>203</v>
      </c>
      <c r="N7" s="172">
        <v>167429</v>
      </c>
      <c r="O7" s="193">
        <v>137</v>
      </c>
      <c r="P7" s="172">
        <v>17558</v>
      </c>
      <c r="Q7" s="193">
        <v>135</v>
      </c>
      <c r="R7" s="172">
        <v>1699378</v>
      </c>
      <c r="S7" s="172">
        <v>196</v>
      </c>
    </row>
    <row r="8" spans="1:19" s="10" customFormat="1" ht="15" x14ac:dyDescent="0.3">
      <c r="A8" s="192" t="s">
        <v>49</v>
      </c>
      <c r="B8" s="172">
        <v>1138440</v>
      </c>
      <c r="C8" s="193">
        <v>203</v>
      </c>
      <c r="D8" s="172">
        <v>127050</v>
      </c>
      <c r="E8" s="193">
        <v>118</v>
      </c>
      <c r="F8" s="172">
        <v>12357</v>
      </c>
      <c r="G8" s="193">
        <v>118</v>
      </c>
      <c r="H8" s="172">
        <v>1277847</v>
      </c>
      <c r="I8" s="172">
        <v>194</v>
      </c>
      <c r="J8" s="172"/>
      <c r="K8" s="192" t="s">
        <v>49</v>
      </c>
      <c r="L8" s="172">
        <v>1143170</v>
      </c>
      <c r="M8" s="193">
        <v>203</v>
      </c>
      <c r="N8" s="172">
        <v>135710</v>
      </c>
      <c r="O8" s="193">
        <v>119</v>
      </c>
      <c r="P8" s="172">
        <v>12863</v>
      </c>
      <c r="Q8" s="193">
        <v>120</v>
      </c>
      <c r="R8" s="172">
        <v>1291743</v>
      </c>
      <c r="S8" s="172">
        <v>193</v>
      </c>
    </row>
    <row r="9" spans="1:19" s="10" customFormat="1" ht="15" x14ac:dyDescent="0.3">
      <c r="A9" s="10" t="s">
        <v>50</v>
      </c>
      <c r="B9" s="70">
        <v>850179</v>
      </c>
      <c r="C9" s="191">
        <v>190</v>
      </c>
      <c r="D9" s="70">
        <v>100117</v>
      </c>
      <c r="E9" s="191">
        <v>104</v>
      </c>
      <c r="F9" s="70">
        <v>8769</v>
      </c>
      <c r="G9" s="191">
        <v>108</v>
      </c>
      <c r="H9" s="70">
        <v>959065</v>
      </c>
      <c r="I9" s="70">
        <v>180</v>
      </c>
      <c r="J9" s="70"/>
      <c r="K9" s="10" t="s">
        <v>50</v>
      </c>
      <c r="L9" s="70">
        <v>854563</v>
      </c>
      <c r="M9" s="191">
        <v>189</v>
      </c>
      <c r="N9" s="70">
        <v>107177</v>
      </c>
      <c r="O9" s="191">
        <v>105</v>
      </c>
      <c r="P9" s="70">
        <v>9238</v>
      </c>
      <c r="Q9" s="191">
        <v>109</v>
      </c>
      <c r="R9" s="70">
        <v>970978</v>
      </c>
      <c r="S9" s="70">
        <v>179</v>
      </c>
    </row>
    <row r="10" spans="1:19" s="10" customFormat="1" ht="15" x14ac:dyDescent="0.3">
      <c r="A10" s="10" t="s">
        <v>51</v>
      </c>
      <c r="B10" s="70">
        <v>586909</v>
      </c>
      <c r="C10" s="191">
        <v>161</v>
      </c>
      <c r="D10" s="70">
        <v>75906</v>
      </c>
      <c r="E10" s="191">
        <v>93</v>
      </c>
      <c r="F10" s="70">
        <v>5893</v>
      </c>
      <c r="G10" s="191">
        <v>97</v>
      </c>
      <c r="H10" s="70">
        <v>668708</v>
      </c>
      <c r="I10" s="70">
        <v>153</v>
      </c>
      <c r="J10" s="70"/>
      <c r="K10" s="10" t="s">
        <v>51</v>
      </c>
      <c r="L10" s="70">
        <v>590156</v>
      </c>
      <c r="M10" s="191">
        <v>161</v>
      </c>
      <c r="N10" s="70">
        <v>81160</v>
      </c>
      <c r="O10" s="191">
        <v>93</v>
      </c>
      <c r="P10" s="70">
        <v>6126</v>
      </c>
      <c r="Q10" s="191">
        <v>98</v>
      </c>
      <c r="R10" s="70">
        <v>677442</v>
      </c>
      <c r="S10" s="70">
        <v>152</v>
      </c>
    </row>
    <row r="11" spans="1:19" s="10" customFormat="1" ht="15" x14ac:dyDescent="0.3">
      <c r="A11" s="10" t="s">
        <v>52</v>
      </c>
      <c r="B11" s="70">
        <v>380998</v>
      </c>
      <c r="C11" s="191">
        <v>130</v>
      </c>
      <c r="D11" s="70">
        <v>54087</v>
      </c>
      <c r="E11" s="191">
        <v>57</v>
      </c>
      <c r="F11" s="70">
        <v>4007</v>
      </c>
      <c r="G11" s="191">
        <v>56</v>
      </c>
      <c r="H11" s="70">
        <v>439092</v>
      </c>
      <c r="I11" s="70">
        <v>120</v>
      </c>
      <c r="J11" s="70"/>
      <c r="K11" s="10" t="s">
        <v>52</v>
      </c>
      <c r="L11" s="70">
        <v>382534</v>
      </c>
      <c r="M11" s="191">
        <v>129</v>
      </c>
      <c r="N11" s="70">
        <v>57862</v>
      </c>
      <c r="O11" s="191">
        <v>57</v>
      </c>
      <c r="P11" s="70">
        <v>4181</v>
      </c>
      <c r="Q11" s="191">
        <v>56</v>
      </c>
      <c r="R11" s="70">
        <v>444577</v>
      </c>
      <c r="S11" s="70">
        <v>119</v>
      </c>
    </row>
    <row r="12" spans="1:19" s="10" customFormat="1" ht="15" x14ac:dyDescent="0.3">
      <c r="A12" s="10" t="s">
        <v>53</v>
      </c>
      <c r="B12" s="70">
        <v>237430</v>
      </c>
      <c r="C12" s="191">
        <v>99</v>
      </c>
      <c r="D12" s="70">
        <v>35706</v>
      </c>
      <c r="E12" s="191">
        <v>45</v>
      </c>
      <c r="F12" s="70">
        <v>2428</v>
      </c>
      <c r="G12" s="191">
        <v>44</v>
      </c>
      <c r="H12" s="70">
        <v>275564</v>
      </c>
      <c r="I12" s="70">
        <v>92</v>
      </c>
      <c r="J12" s="70"/>
      <c r="K12" s="10" t="s">
        <v>53</v>
      </c>
      <c r="L12" s="70">
        <v>242702</v>
      </c>
      <c r="M12" s="191">
        <v>99</v>
      </c>
      <c r="N12" s="70">
        <v>40327</v>
      </c>
      <c r="O12" s="191">
        <v>45</v>
      </c>
      <c r="P12" s="70">
        <v>2631</v>
      </c>
      <c r="Q12" s="191">
        <v>44</v>
      </c>
      <c r="R12" s="70">
        <v>285660</v>
      </c>
      <c r="S12" s="70">
        <v>91</v>
      </c>
    </row>
    <row r="13" spans="1:19" s="10" customFormat="1" ht="14.5" customHeight="1" x14ac:dyDescent="0.3">
      <c r="A13" s="10" t="s">
        <v>54</v>
      </c>
      <c r="B13" s="70">
        <v>145971</v>
      </c>
      <c r="C13" s="191">
        <v>69</v>
      </c>
      <c r="D13" s="70">
        <v>24545</v>
      </c>
      <c r="E13" s="191">
        <v>33</v>
      </c>
      <c r="F13" s="70">
        <v>1668</v>
      </c>
      <c r="G13" s="191">
        <v>32</v>
      </c>
      <c r="H13" s="70">
        <v>172184</v>
      </c>
      <c r="I13" s="70">
        <v>64</v>
      </c>
      <c r="J13" s="70"/>
      <c r="K13" s="10" t="s">
        <v>54</v>
      </c>
      <c r="L13" s="70">
        <v>150040</v>
      </c>
      <c r="M13" s="191">
        <v>69</v>
      </c>
      <c r="N13" s="70">
        <v>27761</v>
      </c>
      <c r="O13" s="191">
        <v>33</v>
      </c>
      <c r="P13" s="70">
        <v>1851</v>
      </c>
      <c r="Q13" s="191">
        <v>32</v>
      </c>
      <c r="R13" s="70">
        <v>179652</v>
      </c>
      <c r="S13" s="70">
        <v>63</v>
      </c>
    </row>
    <row r="14" spans="1:19" s="10" customFormat="1" ht="15" x14ac:dyDescent="0.3">
      <c r="A14" s="10" t="s">
        <v>55</v>
      </c>
      <c r="B14" s="70">
        <v>220960</v>
      </c>
      <c r="C14" s="191">
        <v>53</v>
      </c>
      <c r="D14" s="70">
        <v>47822</v>
      </c>
      <c r="E14" s="191">
        <v>27</v>
      </c>
      <c r="F14" s="70">
        <v>3277</v>
      </c>
      <c r="G14" s="191">
        <v>25</v>
      </c>
      <c r="H14" s="70">
        <v>272059</v>
      </c>
      <c r="I14" s="70">
        <v>48</v>
      </c>
      <c r="J14" s="70"/>
      <c r="K14" s="10" t="s">
        <v>55</v>
      </c>
      <c r="L14" s="70">
        <v>242868</v>
      </c>
      <c r="M14" s="191">
        <v>53</v>
      </c>
      <c r="N14" s="70">
        <v>58708</v>
      </c>
      <c r="O14" s="191">
        <v>26</v>
      </c>
      <c r="P14" s="70">
        <v>3714</v>
      </c>
      <c r="Q14" s="191">
        <v>25</v>
      </c>
      <c r="R14" s="70">
        <v>305290</v>
      </c>
      <c r="S14" s="70">
        <v>48</v>
      </c>
    </row>
    <row r="15" spans="1:19" s="10" customFormat="1" ht="15" x14ac:dyDescent="0.3">
      <c r="A15" s="10" t="s">
        <v>37</v>
      </c>
      <c r="B15" s="70">
        <v>1478069</v>
      </c>
      <c r="C15" s="191">
        <v>54</v>
      </c>
      <c r="D15" s="70">
        <v>236543</v>
      </c>
      <c r="E15" s="191">
        <v>27</v>
      </c>
      <c r="F15" s="70">
        <v>16434</v>
      </c>
      <c r="G15" s="191">
        <v>26</v>
      </c>
      <c r="H15" s="70">
        <v>1731046</v>
      </c>
      <c r="I15" s="70">
        <v>50</v>
      </c>
      <c r="J15" s="70"/>
      <c r="K15" s="10" t="s">
        <v>37</v>
      </c>
      <c r="L15" s="70">
        <v>1396421</v>
      </c>
      <c r="M15" s="191">
        <v>53</v>
      </c>
      <c r="N15" s="70">
        <v>220086</v>
      </c>
      <c r="O15" s="191">
        <v>26</v>
      </c>
      <c r="P15" s="70">
        <v>15382</v>
      </c>
      <c r="Q15" s="191">
        <v>26</v>
      </c>
      <c r="R15" s="70">
        <v>1631889</v>
      </c>
      <c r="S15" s="70">
        <v>49</v>
      </c>
    </row>
    <row r="16" spans="1:19" s="10" customFormat="1" ht="15" x14ac:dyDescent="0.3">
      <c r="A16" s="194" t="s">
        <v>91</v>
      </c>
      <c r="B16" s="194">
        <v>7351001</v>
      </c>
      <c r="C16" s="195">
        <v>154</v>
      </c>
      <c r="D16" s="194">
        <v>939718</v>
      </c>
      <c r="E16" s="195">
        <v>82</v>
      </c>
      <c r="F16" s="194">
        <v>82803</v>
      </c>
      <c r="G16" s="195">
        <v>90</v>
      </c>
      <c r="H16" s="194">
        <v>8373522</v>
      </c>
      <c r="I16" s="194">
        <v>145</v>
      </c>
      <c r="J16" s="105"/>
      <c r="K16" s="194" t="s">
        <v>91</v>
      </c>
      <c r="L16" s="194">
        <v>7328541</v>
      </c>
      <c r="M16" s="195">
        <v>154</v>
      </c>
      <c r="N16" s="194">
        <v>978792</v>
      </c>
      <c r="O16" s="195">
        <v>84</v>
      </c>
      <c r="P16" s="194">
        <v>84776</v>
      </c>
      <c r="Q16" s="195">
        <v>93</v>
      </c>
      <c r="R16" s="194">
        <v>8392109</v>
      </c>
      <c r="S16" s="194">
        <v>146</v>
      </c>
    </row>
    <row r="17" spans="1:19" ht="27" customHeight="1" x14ac:dyDescent="0.25">
      <c r="A17" s="268" t="s">
        <v>76</v>
      </c>
      <c r="B17" s="268"/>
      <c r="C17" s="268"/>
      <c r="D17" s="268"/>
      <c r="E17" s="268"/>
      <c r="F17" s="268"/>
      <c r="G17" s="268"/>
      <c r="H17" s="268"/>
      <c r="I17" s="268"/>
      <c r="J17" s="136"/>
      <c r="K17" s="268" t="s">
        <v>154</v>
      </c>
      <c r="L17" s="268"/>
      <c r="M17" s="268"/>
      <c r="N17" s="268"/>
      <c r="O17" s="268"/>
      <c r="P17" s="268"/>
      <c r="Q17" s="268"/>
      <c r="R17" s="268"/>
      <c r="S17" s="268"/>
    </row>
    <row r="18" spans="1:19" ht="15" x14ac:dyDescent="0.3">
      <c r="A18" s="10" t="s">
        <v>61</v>
      </c>
      <c r="B18" s="70">
        <v>3447889</v>
      </c>
      <c r="C18" s="191">
        <v>202</v>
      </c>
      <c r="D18" s="70">
        <v>370435</v>
      </c>
      <c r="E18" s="191">
        <v>129</v>
      </c>
      <c r="F18" s="70">
        <v>40412</v>
      </c>
      <c r="G18" s="191">
        <v>127</v>
      </c>
      <c r="H18" s="70">
        <v>3858736</v>
      </c>
      <c r="I18" s="70">
        <v>194</v>
      </c>
      <c r="J18" s="2"/>
      <c r="K18" s="10" t="s">
        <v>61</v>
      </c>
      <c r="L18" s="70">
        <v>3467906</v>
      </c>
      <c r="M18" s="191">
        <v>203</v>
      </c>
      <c r="N18" s="70">
        <v>389173</v>
      </c>
      <c r="O18" s="191">
        <v>133</v>
      </c>
      <c r="P18" s="70">
        <v>42082</v>
      </c>
      <c r="Q18" s="191">
        <v>186</v>
      </c>
      <c r="R18" s="70">
        <v>3899161</v>
      </c>
      <c r="S18" s="70">
        <v>195</v>
      </c>
    </row>
    <row r="19" spans="1:19" ht="15" x14ac:dyDescent="0.3">
      <c r="A19" s="192" t="s">
        <v>63</v>
      </c>
      <c r="B19" s="172">
        <v>799602</v>
      </c>
      <c r="C19" s="193">
        <v>200</v>
      </c>
      <c r="D19" s="172">
        <v>79449</v>
      </c>
      <c r="E19" s="193">
        <v>131</v>
      </c>
      <c r="F19" s="172">
        <v>10996</v>
      </c>
      <c r="G19" s="193">
        <v>126</v>
      </c>
      <c r="H19" s="172">
        <v>890047</v>
      </c>
      <c r="I19" s="172">
        <v>193</v>
      </c>
      <c r="J19" s="37"/>
      <c r="K19" s="192" t="s">
        <v>63</v>
      </c>
      <c r="L19" s="172">
        <v>809492</v>
      </c>
      <c r="M19" s="193">
        <v>202</v>
      </c>
      <c r="N19" s="172">
        <v>82666</v>
      </c>
      <c r="O19" s="193">
        <v>137</v>
      </c>
      <c r="P19" s="172">
        <v>11285</v>
      </c>
      <c r="Q19" s="193">
        <v>182</v>
      </c>
      <c r="R19" s="172">
        <v>903443</v>
      </c>
      <c r="S19" s="172">
        <v>196</v>
      </c>
    </row>
    <row r="20" spans="1:19" ht="15" x14ac:dyDescent="0.3">
      <c r="A20" s="192" t="s">
        <v>48</v>
      </c>
      <c r="B20" s="172">
        <v>1508630</v>
      </c>
      <c r="C20" s="193">
        <v>203</v>
      </c>
      <c r="D20" s="172">
        <v>161320</v>
      </c>
      <c r="E20" s="193">
        <v>136</v>
      </c>
      <c r="F20" s="172">
        <v>17008</v>
      </c>
      <c r="G20" s="193">
        <v>134</v>
      </c>
      <c r="H20" s="172">
        <v>1686958</v>
      </c>
      <c r="I20" s="172">
        <v>196</v>
      </c>
      <c r="J20" s="37"/>
      <c r="K20" s="192" t="s">
        <v>48</v>
      </c>
      <c r="L20" s="172">
        <v>1515053</v>
      </c>
      <c r="M20" s="193">
        <v>203</v>
      </c>
      <c r="N20" s="172">
        <v>169002</v>
      </c>
      <c r="O20" s="193">
        <v>140</v>
      </c>
      <c r="P20" s="172">
        <v>17778</v>
      </c>
      <c r="Q20" s="193">
        <v>191</v>
      </c>
      <c r="R20" s="172">
        <v>1701833</v>
      </c>
      <c r="S20" s="172">
        <v>197</v>
      </c>
    </row>
    <row r="21" spans="1:19" ht="15" x14ac:dyDescent="0.3">
      <c r="A21" s="192" t="s">
        <v>49</v>
      </c>
      <c r="B21" s="172">
        <v>1139657</v>
      </c>
      <c r="C21" s="193">
        <v>202</v>
      </c>
      <c r="D21" s="172">
        <v>129666</v>
      </c>
      <c r="E21" s="193">
        <v>118</v>
      </c>
      <c r="F21" s="172">
        <v>12408</v>
      </c>
      <c r="G21" s="193">
        <v>119</v>
      </c>
      <c r="H21" s="172">
        <v>1281731</v>
      </c>
      <c r="I21" s="172">
        <v>193</v>
      </c>
      <c r="J21" s="37"/>
      <c r="K21" s="192" t="s">
        <v>49</v>
      </c>
      <c r="L21" s="172">
        <v>1143361</v>
      </c>
      <c r="M21" s="193">
        <v>202</v>
      </c>
      <c r="N21" s="172">
        <v>137505</v>
      </c>
      <c r="O21" s="193">
        <v>122</v>
      </c>
      <c r="P21" s="172">
        <v>13019</v>
      </c>
      <c r="Q21" s="193">
        <v>184</v>
      </c>
      <c r="R21" s="172">
        <v>1293885</v>
      </c>
      <c r="S21" s="172">
        <v>193</v>
      </c>
    </row>
    <row r="22" spans="1:19" ht="15" x14ac:dyDescent="0.3">
      <c r="A22" s="10" t="s">
        <v>50</v>
      </c>
      <c r="B22" s="70">
        <v>851516</v>
      </c>
      <c r="C22" s="191">
        <v>189</v>
      </c>
      <c r="D22" s="70">
        <v>102228</v>
      </c>
      <c r="E22" s="191">
        <v>104</v>
      </c>
      <c r="F22" s="70">
        <v>8797</v>
      </c>
      <c r="G22" s="191">
        <v>108</v>
      </c>
      <c r="H22" s="70">
        <v>962541</v>
      </c>
      <c r="I22" s="70">
        <v>179</v>
      </c>
      <c r="J22" s="85"/>
      <c r="K22" s="10" t="s">
        <v>50</v>
      </c>
      <c r="L22" s="70">
        <v>855076</v>
      </c>
      <c r="M22" s="191">
        <v>189</v>
      </c>
      <c r="N22" s="70">
        <v>108617</v>
      </c>
      <c r="O22" s="191">
        <v>107</v>
      </c>
      <c r="P22" s="70">
        <v>9348</v>
      </c>
      <c r="Q22" s="191">
        <v>175</v>
      </c>
      <c r="R22" s="70">
        <v>973041</v>
      </c>
      <c r="S22" s="70">
        <v>180</v>
      </c>
    </row>
    <row r="23" spans="1:19" ht="15" x14ac:dyDescent="0.3">
      <c r="A23" s="10" t="s">
        <v>51</v>
      </c>
      <c r="B23" s="70">
        <v>587671</v>
      </c>
      <c r="C23" s="191">
        <v>160</v>
      </c>
      <c r="D23" s="70">
        <v>77642</v>
      </c>
      <c r="E23" s="191">
        <v>93</v>
      </c>
      <c r="F23" s="70">
        <v>5930</v>
      </c>
      <c r="G23" s="191">
        <v>97</v>
      </c>
      <c r="H23" s="70">
        <v>671243</v>
      </c>
      <c r="I23" s="70">
        <v>152</v>
      </c>
      <c r="J23" s="85"/>
      <c r="K23" s="10" t="s">
        <v>51</v>
      </c>
      <c r="L23" s="70">
        <v>590812</v>
      </c>
      <c r="M23" s="191">
        <v>160</v>
      </c>
      <c r="N23" s="70">
        <v>82402</v>
      </c>
      <c r="O23" s="191">
        <v>95</v>
      </c>
      <c r="P23" s="70">
        <v>6224</v>
      </c>
      <c r="Q23" s="191">
        <v>157</v>
      </c>
      <c r="R23" s="70">
        <v>679438</v>
      </c>
      <c r="S23" s="70">
        <v>152</v>
      </c>
    </row>
    <row r="24" spans="1:19" ht="15" x14ac:dyDescent="0.3">
      <c r="A24" s="10" t="s">
        <v>52</v>
      </c>
      <c r="B24" s="70">
        <v>381349</v>
      </c>
      <c r="C24" s="191">
        <v>129</v>
      </c>
      <c r="D24" s="70">
        <v>55008</v>
      </c>
      <c r="E24" s="191">
        <v>57</v>
      </c>
      <c r="F24" s="70">
        <v>4002</v>
      </c>
      <c r="G24" s="191">
        <v>56</v>
      </c>
      <c r="H24" s="70">
        <v>440359</v>
      </c>
      <c r="I24" s="70">
        <v>120</v>
      </c>
      <c r="J24" s="85"/>
      <c r="K24" s="10" t="s">
        <v>52</v>
      </c>
      <c r="L24" s="70">
        <v>383002</v>
      </c>
      <c r="M24" s="191">
        <v>129</v>
      </c>
      <c r="N24" s="70">
        <v>58705</v>
      </c>
      <c r="O24" s="191">
        <v>58</v>
      </c>
      <c r="P24" s="70">
        <v>4266</v>
      </c>
      <c r="Q24" s="191">
        <v>113</v>
      </c>
      <c r="R24" s="70">
        <v>445973</v>
      </c>
      <c r="S24" s="70">
        <v>120</v>
      </c>
    </row>
    <row r="25" spans="1:19" ht="14.5" customHeight="1" x14ac:dyDescent="0.3">
      <c r="A25" s="10" t="s">
        <v>53</v>
      </c>
      <c r="B25" s="70">
        <v>236895</v>
      </c>
      <c r="C25" s="191">
        <v>99</v>
      </c>
      <c r="D25" s="70">
        <v>35925</v>
      </c>
      <c r="E25" s="191">
        <v>45</v>
      </c>
      <c r="F25" s="70">
        <v>2314</v>
      </c>
      <c r="G25" s="191">
        <v>44</v>
      </c>
      <c r="H25" s="70">
        <v>275134</v>
      </c>
      <c r="I25" s="70">
        <v>92</v>
      </c>
      <c r="J25" s="85"/>
      <c r="K25" s="10" t="s">
        <v>53</v>
      </c>
      <c r="L25" s="70">
        <v>243055</v>
      </c>
      <c r="M25" s="191">
        <v>99</v>
      </c>
      <c r="N25" s="70">
        <v>40979</v>
      </c>
      <c r="O25" s="191">
        <v>46</v>
      </c>
      <c r="P25" s="70">
        <v>2668</v>
      </c>
      <c r="Q25" s="191">
        <v>88</v>
      </c>
      <c r="R25" s="70">
        <v>286702</v>
      </c>
      <c r="S25" s="70">
        <v>91</v>
      </c>
    </row>
    <row r="26" spans="1:19" ht="15" x14ac:dyDescent="0.3">
      <c r="A26" s="10" t="s">
        <v>54</v>
      </c>
      <c r="B26" s="70">
        <v>145233</v>
      </c>
      <c r="C26" s="191">
        <v>69</v>
      </c>
      <c r="D26" s="70">
        <v>24683</v>
      </c>
      <c r="E26" s="191">
        <v>33</v>
      </c>
      <c r="F26" s="70">
        <v>1609</v>
      </c>
      <c r="G26" s="191">
        <v>32</v>
      </c>
      <c r="H26" s="70">
        <v>171525</v>
      </c>
      <c r="I26" s="70">
        <v>63</v>
      </c>
      <c r="J26" s="85"/>
      <c r="K26" s="10" t="s">
        <v>54</v>
      </c>
      <c r="L26" s="70">
        <v>150503</v>
      </c>
      <c r="M26" s="191">
        <v>69</v>
      </c>
      <c r="N26" s="70">
        <v>28403</v>
      </c>
      <c r="O26" s="191">
        <v>34</v>
      </c>
      <c r="P26" s="70">
        <v>1877</v>
      </c>
      <c r="Q26" s="191">
        <v>63</v>
      </c>
      <c r="R26" s="70">
        <v>180783</v>
      </c>
      <c r="S26" s="70">
        <v>63</v>
      </c>
    </row>
    <row r="27" spans="1:19" ht="15" x14ac:dyDescent="0.3">
      <c r="A27" s="10" t="s">
        <v>55</v>
      </c>
      <c r="B27" s="70">
        <v>218866</v>
      </c>
      <c r="C27" s="191">
        <v>53</v>
      </c>
      <c r="D27" s="70">
        <v>49438</v>
      </c>
      <c r="E27" s="191">
        <v>26</v>
      </c>
      <c r="F27" s="70">
        <v>3214</v>
      </c>
      <c r="G27" s="191">
        <v>25</v>
      </c>
      <c r="H27" s="70">
        <v>271518</v>
      </c>
      <c r="I27" s="70">
        <v>48</v>
      </c>
      <c r="J27" s="85"/>
      <c r="K27" s="10" t="s">
        <v>55</v>
      </c>
      <c r="L27" s="70">
        <v>244971</v>
      </c>
      <c r="M27" s="191">
        <v>53</v>
      </c>
      <c r="N27" s="70">
        <v>61466</v>
      </c>
      <c r="O27" s="191">
        <v>27</v>
      </c>
      <c r="P27" s="70">
        <v>3789</v>
      </c>
      <c r="Q27" s="191">
        <v>50</v>
      </c>
      <c r="R27" s="70">
        <v>310226</v>
      </c>
      <c r="S27" s="70">
        <v>48</v>
      </c>
    </row>
    <row r="28" spans="1:19" ht="15" x14ac:dyDescent="0.3">
      <c r="A28" s="10" t="s">
        <v>37</v>
      </c>
      <c r="B28" s="70">
        <v>1451193</v>
      </c>
      <c r="C28" s="191">
        <v>54</v>
      </c>
      <c r="D28" s="70">
        <v>235069</v>
      </c>
      <c r="E28" s="191">
        <v>27</v>
      </c>
      <c r="F28" s="70">
        <v>16292</v>
      </c>
      <c r="G28" s="191">
        <v>26</v>
      </c>
      <c r="H28" s="70">
        <v>1702554</v>
      </c>
      <c r="I28" s="70">
        <v>50</v>
      </c>
      <c r="J28" s="85"/>
      <c r="K28" s="10" t="s">
        <v>37</v>
      </c>
      <c r="L28" s="70">
        <v>1387358</v>
      </c>
      <c r="M28" s="191">
        <v>53</v>
      </c>
      <c r="N28" s="70">
        <v>213411</v>
      </c>
      <c r="O28" s="191">
        <v>27</v>
      </c>
      <c r="P28" s="70">
        <v>15354</v>
      </c>
      <c r="Q28" s="191">
        <v>50</v>
      </c>
      <c r="R28" s="70">
        <v>1616123</v>
      </c>
      <c r="S28" s="70">
        <v>49</v>
      </c>
    </row>
    <row r="29" spans="1:19" ht="15" x14ac:dyDescent="0.25">
      <c r="A29" s="194" t="s">
        <v>91</v>
      </c>
      <c r="B29" s="194">
        <v>7320612</v>
      </c>
      <c r="C29" s="195">
        <v>154</v>
      </c>
      <c r="D29" s="194">
        <v>950428</v>
      </c>
      <c r="E29" s="195">
        <v>83</v>
      </c>
      <c r="F29" s="194">
        <v>82570</v>
      </c>
      <c r="G29" s="195">
        <v>91</v>
      </c>
      <c r="H29" s="194">
        <v>8353610</v>
      </c>
      <c r="I29" s="194">
        <v>145</v>
      </c>
      <c r="J29" s="143"/>
      <c r="K29" s="194" t="s">
        <v>91</v>
      </c>
      <c r="L29" s="194">
        <v>7322683</v>
      </c>
      <c r="M29" s="195">
        <v>154</v>
      </c>
      <c r="N29" s="194">
        <v>983156</v>
      </c>
      <c r="O29" s="195">
        <v>86</v>
      </c>
      <c r="P29" s="194">
        <v>85608</v>
      </c>
      <c r="Q29" s="195">
        <v>143</v>
      </c>
      <c r="R29" s="194">
        <v>8391447</v>
      </c>
      <c r="S29" s="194">
        <v>146</v>
      </c>
    </row>
    <row r="30" spans="1:19" ht="20.5" customHeight="1" x14ac:dyDescent="0.25">
      <c r="A30" s="268" t="s">
        <v>77</v>
      </c>
      <c r="B30" s="268"/>
      <c r="C30" s="268"/>
      <c r="D30" s="268"/>
      <c r="E30" s="268"/>
      <c r="F30" s="268"/>
      <c r="G30" s="268"/>
      <c r="H30" s="268"/>
      <c r="I30" s="268"/>
      <c r="J30" s="136"/>
    </row>
    <row r="31" spans="1:19" ht="15" x14ac:dyDescent="0.3">
      <c r="A31" s="10" t="s">
        <v>61</v>
      </c>
      <c r="B31" s="70">
        <v>3513339</v>
      </c>
      <c r="C31" s="191">
        <v>202</v>
      </c>
      <c r="D31" s="70">
        <v>382506</v>
      </c>
      <c r="E31" s="191">
        <v>129</v>
      </c>
      <c r="F31" s="70">
        <v>41142</v>
      </c>
      <c r="G31" s="191">
        <v>127</v>
      </c>
      <c r="H31" s="70">
        <v>3936987</v>
      </c>
      <c r="I31" s="70">
        <v>194</v>
      </c>
      <c r="J31" s="2"/>
    </row>
    <row r="32" spans="1:19" ht="15" x14ac:dyDescent="0.3">
      <c r="A32" s="192" t="s">
        <v>63</v>
      </c>
      <c r="B32" s="172">
        <v>856575</v>
      </c>
      <c r="C32" s="193">
        <v>201</v>
      </c>
      <c r="D32" s="172">
        <v>87519</v>
      </c>
      <c r="E32" s="193">
        <v>130</v>
      </c>
      <c r="F32" s="172">
        <v>11641</v>
      </c>
      <c r="G32" s="193">
        <v>125</v>
      </c>
      <c r="H32" s="172">
        <v>955735</v>
      </c>
      <c r="I32" s="172">
        <v>193</v>
      </c>
      <c r="J32" s="37"/>
    </row>
    <row r="33" spans="1:11" ht="15" x14ac:dyDescent="0.3">
      <c r="A33" s="192" t="s">
        <v>48</v>
      </c>
      <c r="B33" s="172">
        <v>1515996</v>
      </c>
      <c r="C33" s="193">
        <v>203</v>
      </c>
      <c r="D33" s="172">
        <v>163860</v>
      </c>
      <c r="E33" s="193">
        <v>136</v>
      </c>
      <c r="F33" s="172">
        <v>17077</v>
      </c>
      <c r="G33" s="193">
        <v>134</v>
      </c>
      <c r="H33" s="172">
        <v>1696933</v>
      </c>
      <c r="I33" s="172">
        <v>196</v>
      </c>
      <c r="J33" s="37"/>
    </row>
    <row r="34" spans="1:11" ht="15" x14ac:dyDescent="0.3">
      <c r="A34" s="192" t="s">
        <v>49</v>
      </c>
      <c r="B34" s="172">
        <v>1140768</v>
      </c>
      <c r="C34" s="193">
        <v>203</v>
      </c>
      <c r="D34" s="172">
        <v>131127</v>
      </c>
      <c r="E34" s="193">
        <v>119</v>
      </c>
      <c r="F34" s="172">
        <v>12424</v>
      </c>
      <c r="G34" s="193">
        <v>120</v>
      </c>
      <c r="H34" s="172">
        <v>1284319</v>
      </c>
      <c r="I34" s="172">
        <v>193</v>
      </c>
      <c r="J34" s="37"/>
    </row>
    <row r="35" spans="1:11" ht="15" x14ac:dyDescent="0.3">
      <c r="A35" s="10" t="s">
        <v>50</v>
      </c>
      <c r="B35" s="70">
        <v>852146</v>
      </c>
      <c r="C35" s="191">
        <v>189</v>
      </c>
      <c r="D35" s="70">
        <v>103437</v>
      </c>
      <c r="E35" s="191">
        <v>104</v>
      </c>
      <c r="F35" s="70">
        <v>8890</v>
      </c>
      <c r="G35" s="191">
        <v>109</v>
      </c>
      <c r="H35" s="70">
        <v>964473</v>
      </c>
      <c r="I35" s="70">
        <v>179</v>
      </c>
      <c r="J35" s="85"/>
    </row>
    <row r="36" spans="1:11" ht="15" x14ac:dyDescent="0.3">
      <c r="A36" s="10" t="s">
        <v>51</v>
      </c>
      <c r="B36" s="70">
        <v>588340</v>
      </c>
      <c r="C36" s="191">
        <v>161</v>
      </c>
      <c r="D36" s="70">
        <v>78472</v>
      </c>
      <c r="E36" s="191">
        <v>93</v>
      </c>
      <c r="F36" s="70">
        <v>5942</v>
      </c>
      <c r="G36" s="191">
        <v>97</v>
      </c>
      <c r="H36" s="70">
        <v>672754</v>
      </c>
      <c r="I36" s="70">
        <v>152</v>
      </c>
      <c r="J36" s="85"/>
    </row>
    <row r="37" spans="1:11" ht="15" x14ac:dyDescent="0.3">
      <c r="A37" s="10" t="s">
        <v>52</v>
      </c>
      <c r="B37" s="70">
        <v>381912</v>
      </c>
      <c r="C37" s="191">
        <v>129</v>
      </c>
      <c r="D37" s="70">
        <v>55864</v>
      </c>
      <c r="E37" s="191">
        <v>57</v>
      </c>
      <c r="F37" s="70">
        <v>4040</v>
      </c>
      <c r="G37" s="191">
        <v>56</v>
      </c>
      <c r="H37" s="70">
        <v>441816</v>
      </c>
      <c r="I37" s="70">
        <v>120</v>
      </c>
      <c r="J37" s="85"/>
    </row>
    <row r="38" spans="1:11" ht="14.5" customHeight="1" x14ac:dyDescent="0.3">
      <c r="A38" s="10" t="s">
        <v>53</v>
      </c>
      <c r="B38" s="70">
        <v>239977</v>
      </c>
      <c r="C38" s="191">
        <v>99</v>
      </c>
      <c r="D38" s="70">
        <v>38098</v>
      </c>
      <c r="E38" s="191">
        <v>45</v>
      </c>
      <c r="F38" s="70">
        <v>2513</v>
      </c>
      <c r="G38" s="191">
        <v>44</v>
      </c>
      <c r="H38" s="70">
        <v>280588</v>
      </c>
      <c r="I38" s="70">
        <v>91</v>
      </c>
      <c r="J38" s="85"/>
    </row>
    <row r="39" spans="1:11" ht="15" x14ac:dyDescent="0.3">
      <c r="A39" s="10" t="s">
        <v>54</v>
      </c>
      <c r="B39" s="70">
        <v>147801</v>
      </c>
      <c r="C39" s="191">
        <v>69</v>
      </c>
      <c r="D39" s="70">
        <v>26215</v>
      </c>
      <c r="E39" s="191">
        <v>33</v>
      </c>
      <c r="F39" s="70">
        <v>1743</v>
      </c>
      <c r="G39" s="191">
        <v>32</v>
      </c>
      <c r="H39" s="70">
        <v>175759</v>
      </c>
      <c r="I39" s="70">
        <v>63</v>
      </c>
      <c r="J39" s="85"/>
    </row>
    <row r="40" spans="1:11" ht="15" x14ac:dyDescent="0.3">
      <c r="A40" s="10" t="s">
        <v>55</v>
      </c>
      <c r="B40" s="70">
        <v>232093</v>
      </c>
      <c r="C40" s="191">
        <v>53</v>
      </c>
      <c r="D40" s="70">
        <v>52860</v>
      </c>
      <c r="E40" s="191">
        <v>26</v>
      </c>
      <c r="F40" s="70">
        <v>3453</v>
      </c>
      <c r="G40" s="191">
        <v>25</v>
      </c>
      <c r="H40" s="70">
        <v>288406</v>
      </c>
      <c r="I40" s="70">
        <v>48</v>
      </c>
      <c r="J40" s="85"/>
    </row>
    <row r="41" spans="1:11" s="88" customFormat="1" ht="15" x14ac:dyDescent="0.3">
      <c r="A41" s="10" t="s">
        <v>37</v>
      </c>
      <c r="B41" s="70">
        <v>1427047</v>
      </c>
      <c r="C41" s="191">
        <v>53</v>
      </c>
      <c r="D41" s="70">
        <v>230022</v>
      </c>
      <c r="E41" s="191">
        <v>27</v>
      </c>
      <c r="F41" s="70">
        <v>15656</v>
      </c>
      <c r="G41" s="191">
        <v>26</v>
      </c>
      <c r="H41" s="70">
        <v>1672725</v>
      </c>
      <c r="I41" s="70">
        <v>49</v>
      </c>
      <c r="J41" s="85"/>
    </row>
    <row r="42" spans="1:11" ht="15" x14ac:dyDescent="0.25">
      <c r="A42" s="194" t="s">
        <v>91</v>
      </c>
      <c r="B42" s="194">
        <v>7382655</v>
      </c>
      <c r="C42" s="195">
        <v>154</v>
      </c>
      <c r="D42" s="194">
        <v>967474</v>
      </c>
      <c r="E42" s="195">
        <v>83</v>
      </c>
      <c r="F42" s="194">
        <v>83379</v>
      </c>
      <c r="G42" s="195">
        <v>92</v>
      </c>
      <c r="H42" s="194">
        <v>8433508</v>
      </c>
      <c r="I42" s="194">
        <v>146</v>
      </c>
      <c r="J42" s="143"/>
    </row>
    <row r="43" spans="1:11" ht="19.5" customHeight="1" x14ac:dyDescent="0.25">
      <c r="A43" s="268" t="s">
        <v>86</v>
      </c>
      <c r="B43" s="268"/>
      <c r="C43" s="268"/>
      <c r="D43" s="268"/>
      <c r="E43" s="268"/>
      <c r="F43" s="268"/>
      <c r="G43" s="268"/>
      <c r="H43" s="268"/>
      <c r="I43" s="268"/>
      <c r="J43" s="136"/>
    </row>
    <row r="44" spans="1:11" ht="15" x14ac:dyDescent="0.3">
      <c r="A44" s="10" t="s">
        <v>61</v>
      </c>
      <c r="B44" s="70">
        <v>3500959</v>
      </c>
      <c r="C44" s="191">
        <v>202</v>
      </c>
      <c r="D44" s="70">
        <v>383357</v>
      </c>
      <c r="E44" s="191">
        <v>129</v>
      </c>
      <c r="F44" s="70">
        <v>41154</v>
      </c>
      <c r="G44" s="191">
        <v>128</v>
      </c>
      <c r="H44" s="70">
        <v>3925470</v>
      </c>
      <c r="I44" s="70">
        <v>194</v>
      </c>
      <c r="J44" s="2"/>
      <c r="K44" s="88"/>
    </row>
    <row r="45" spans="1:11" ht="15" x14ac:dyDescent="0.3">
      <c r="A45" s="192" t="s">
        <v>63</v>
      </c>
      <c r="B45" s="172">
        <v>850894</v>
      </c>
      <c r="C45" s="193">
        <v>201</v>
      </c>
      <c r="D45" s="172">
        <v>86734</v>
      </c>
      <c r="E45" s="193">
        <v>130</v>
      </c>
      <c r="F45" s="172">
        <v>11520</v>
      </c>
      <c r="G45" s="193">
        <v>126</v>
      </c>
      <c r="H45" s="172">
        <v>949148</v>
      </c>
      <c r="I45" s="172">
        <v>193</v>
      </c>
      <c r="J45" s="37"/>
      <c r="K45" s="88"/>
    </row>
    <row r="46" spans="1:11" ht="15" x14ac:dyDescent="0.3">
      <c r="A46" s="192" t="s">
        <v>48</v>
      </c>
      <c r="B46" s="172">
        <v>1512072</v>
      </c>
      <c r="C46" s="193">
        <v>203</v>
      </c>
      <c r="D46" s="172">
        <v>164599</v>
      </c>
      <c r="E46" s="193">
        <v>137</v>
      </c>
      <c r="F46" s="172">
        <v>17153</v>
      </c>
      <c r="G46" s="193">
        <v>134</v>
      </c>
      <c r="H46" s="172">
        <v>1693824</v>
      </c>
      <c r="I46" s="172">
        <v>196</v>
      </c>
      <c r="J46" s="37"/>
      <c r="K46" s="88"/>
    </row>
    <row r="47" spans="1:11" ht="15" x14ac:dyDescent="0.3">
      <c r="A47" s="192" t="s">
        <v>49</v>
      </c>
      <c r="B47" s="172">
        <v>1137993</v>
      </c>
      <c r="C47" s="193">
        <v>202</v>
      </c>
      <c r="D47" s="172">
        <v>132024</v>
      </c>
      <c r="E47" s="193">
        <v>119</v>
      </c>
      <c r="F47" s="172">
        <v>12481</v>
      </c>
      <c r="G47" s="193">
        <v>120</v>
      </c>
      <c r="H47" s="172">
        <v>1282498</v>
      </c>
      <c r="I47" s="172">
        <v>193</v>
      </c>
      <c r="J47" s="37"/>
      <c r="K47" s="88"/>
    </row>
    <row r="48" spans="1:11" ht="15" x14ac:dyDescent="0.3">
      <c r="A48" s="10" t="s">
        <v>50</v>
      </c>
      <c r="B48" s="70">
        <v>850031</v>
      </c>
      <c r="C48" s="191">
        <v>189</v>
      </c>
      <c r="D48" s="70">
        <v>104285</v>
      </c>
      <c r="E48" s="191">
        <v>104</v>
      </c>
      <c r="F48" s="70">
        <v>8924</v>
      </c>
      <c r="G48" s="191">
        <v>109</v>
      </c>
      <c r="H48" s="70">
        <v>963240</v>
      </c>
      <c r="I48" s="70">
        <v>179</v>
      </c>
      <c r="J48" s="85"/>
      <c r="K48" s="88"/>
    </row>
    <row r="49" spans="1:11" ht="15" x14ac:dyDescent="0.3">
      <c r="A49" s="10" t="s">
        <v>51</v>
      </c>
      <c r="B49" s="70">
        <v>586604</v>
      </c>
      <c r="C49" s="191">
        <v>160</v>
      </c>
      <c r="D49" s="70">
        <v>78906</v>
      </c>
      <c r="E49" s="191">
        <v>93</v>
      </c>
      <c r="F49" s="70">
        <v>5972</v>
      </c>
      <c r="G49" s="191">
        <v>98</v>
      </c>
      <c r="H49" s="70">
        <v>671482</v>
      </c>
      <c r="I49" s="70">
        <v>152</v>
      </c>
      <c r="J49" s="85"/>
      <c r="K49" s="88"/>
    </row>
    <row r="50" spans="1:11" ht="15" x14ac:dyDescent="0.3">
      <c r="A50" s="10" t="s">
        <v>52</v>
      </c>
      <c r="B50" s="70">
        <v>380733</v>
      </c>
      <c r="C50" s="191">
        <v>129</v>
      </c>
      <c r="D50" s="70">
        <v>56228</v>
      </c>
      <c r="E50" s="191">
        <v>57</v>
      </c>
      <c r="F50" s="70">
        <v>4054</v>
      </c>
      <c r="G50" s="191">
        <v>56</v>
      </c>
      <c r="H50" s="70">
        <v>441015</v>
      </c>
      <c r="I50" s="70">
        <v>119</v>
      </c>
      <c r="J50" s="85"/>
      <c r="K50" s="88"/>
    </row>
    <row r="51" spans="1:11" ht="15" x14ac:dyDescent="0.3">
      <c r="A51" s="10" t="s">
        <v>53</v>
      </c>
      <c r="B51" s="70">
        <v>240261</v>
      </c>
      <c r="C51" s="191">
        <v>99</v>
      </c>
      <c r="D51" s="70">
        <v>38683</v>
      </c>
      <c r="E51" s="191">
        <v>45</v>
      </c>
      <c r="F51" s="70">
        <v>2547</v>
      </c>
      <c r="G51" s="191">
        <v>44</v>
      </c>
      <c r="H51" s="70">
        <v>281491</v>
      </c>
      <c r="I51" s="70">
        <v>91</v>
      </c>
      <c r="J51" s="85"/>
      <c r="K51" s="88"/>
    </row>
    <row r="52" spans="1:11" ht="15" x14ac:dyDescent="0.3">
      <c r="A52" s="10" t="s">
        <v>54</v>
      </c>
      <c r="B52" s="70">
        <v>148123</v>
      </c>
      <c r="C52" s="191">
        <v>69</v>
      </c>
      <c r="D52" s="70">
        <v>26687</v>
      </c>
      <c r="E52" s="191">
        <v>33</v>
      </c>
      <c r="F52" s="70">
        <v>1770</v>
      </c>
      <c r="G52" s="191">
        <v>32</v>
      </c>
      <c r="H52" s="70">
        <v>176580</v>
      </c>
      <c r="I52" s="70">
        <v>63</v>
      </c>
      <c r="J52" s="85"/>
      <c r="K52" s="88"/>
    </row>
    <row r="53" spans="1:11" ht="15" x14ac:dyDescent="0.3">
      <c r="A53" s="10" t="s">
        <v>55</v>
      </c>
      <c r="B53" s="70">
        <v>235429</v>
      </c>
      <c r="C53" s="191">
        <v>53</v>
      </c>
      <c r="D53" s="70">
        <v>54333</v>
      </c>
      <c r="E53" s="191">
        <v>26</v>
      </c>
      <c r="F53" s="70">
        <v>3517</v>
      </c>
      <c r="G53" s="191">
        <v>25</v>
      </c>
      <c r="H53" s="70">
        <v>293279</v>
      </c>
      <c r="I53" s="70">
        <v>48</v>
      </c>
      <c r="J53" s="85"/>
      <c r="K53" s="88"/>
    </row>
    <row r="54" spans="1:11" ht="15" x14ac:dyDescent="0.3">
      <c r="A54" s="10" t="s">
        <v>37</v>
      </c>
      <c r="B54" s="70">
        <v>1419379</v>
      </c>
      <c r="C54" s="191">
        <v>54</v>
      </c>
      <c r="D54" s="70">
        <v>228057</v>
      </c>
      <c r="E54" s="191">
        <v>26</v>
      </c>
      <c r="F54" s="70">
        <v>15494</v>
      </c>
      <c r="G54" s="191">
        <v>26</v>
      </c>
      <c r="H54" s="70">
        <v>1662930</v>
      </c>
      <c r="I54" s="70">
        <v>50</v>
      </c>
      <c r="J54" s="85"/>
      <c r="K54" s="88"/>
    </row>
    <row r="55" spans="1:11" ht="15" x14ac:dyDescent="0.25">
      <c r="A55" s="194" t="s">
        <v>91</v>
      </c>
      <c r="B55" s="194">
        <v>7361519</v>
      </c>
      <c r="C55" s="195">
        <v>154</v>
      </c>
      <c r="D55" s="194">
        <v>970536</v>
      </c>
      <c r="E55" s="195">
        <v>83</v>
      </c>
      <c r="F55" s="194">
        <v>83432</v>
      </c>
      <c r="G55" s="195">
        <v>92</v>
      </c>
      <c r="H55" s="194">
        <v>8415487</v>
      </c>
      <c r="I55" s="194">
        <v>145</v>
      </c>
      <c r="J55" s="143"/>
      <c r="K55" s="134">
        <v>0</v>
      </c>
    </row>
    <row r="56" spans="1:11" ht="23.5" customHeight="1" x14ac:dyDescent="0.25">
      <c r="A56" s="268" t="s">
        <v>101</v>
      </c>
      <c r="B56" s="268"/>
      <c r="C56" s="268"/>
      <c r="D56" s="268"/>
      <c r="E56" s="268"/>
      <c r="F56" s="268"/>
      <c r="G56" s="268"/>
      <c r="H56" s="268"/>
      <c r="I56" s="268"/>
      <c r="J56" s="136"/>
    </row>
    <row r="57" spans="1:11" ht="15" x14ac:dyDescent="0.3">
      <c r="A57" s="10" t="s">
        <v>61</v>
      </c>
      <c r="B57" s="70">
        <v>3441448</v>
      </c>
      <c r="C57" s="191">
        <v>203</v>
      </c>
      <c r="D57" s="70">
        <v>378833</v>
      </c>
      <c r="E57" s="191">
        <v>130</v>
      </c>
      <c r="F57" s="70">
        <v>40448</v>
      </c>
      <c r="G57" s="191">
        <v>128</v>
      </c>
      <c r="H57" s="70">
        <v>3860729</v>
      </c>
      <c r="I57" s="70">
        <v>195</v>
      </c>
      <c r="J57" s="2"/>
    </row>
    <row r="58" spans="1:11" ht="15" x14ac:dyDescent="0.3">
      <c r="A58" s="192" t="s">
        <v>63</v>
      </c>
      <c r="B58" s="172">
        <v>796597</v>
      </c>
      <c r="C58" s="193">
        <v>203</v>
      </c>
      <c r="D58" s="172">
        <v>80597</v>
      </c>
      <c r="E58" s="193">
        <v>132</v>
      </c>
      <c r="F58" s="172">
        <v>10882</v>
      </c>
      <c r="G58" s="193">
        <v>128</v>
      </c>
      <c r="H58" s="172">
        <v>888076</v>
      </c>
      <c r="I58" s="172">
        <v>195</v>
      </c>
      <c r="J58" s="37"/>
    </row>
    <row r="59" spans="1:11" ht="15" x14ac:dyDescent="0.3">
      <c r="A59" s="192" t="s">
        <v>48</v>
      </c>
      <c r="B59" s="172">
        <v>1506411</v>
      </c>
      <c r="C59" s="193">
        <v>203</v>
      </c>
      <c r="D59" s="172">
        <v>164953</v>
      </c>
      <c r="E59" s="193">
        <v>137</v>
      </c>
      <c r="F59" s="172">
        <v>17081</v>
      </c>
      <c r="G59" s="193">
        <v>135</v>
      </c>
      <c r="H59" s="172">
        <v>1688445</v>
      </c>
      <c r="I59" s="172">
        <v>196</v>
      </c>
      <c r="J59" s="37"/>
    </row>
    <row r="60" spans="1:11" ht="15" x14ac:dyDescent="0.3">
      <c r="A60" s="192" t="s">
        <v>49</v>
      </c>
      <c r="B60" s="172">
        <v>1138440</v>
      </c>
      <c r="C60" s="193">
        <v>203</v>
      </c>
      <c r="D60" s="172">
        <v>133283</v>
      </c>
      <c r="E60" s="193">
        <v>119</v>
      </c>
      <c r="F60" s="172">
        <v>12485</v>
      </c>
      <c r="G60" s="193">
        <v>120</v>
      </c>
      <c r="H60" s="172">
        <v>1284208</v>
      </c>
      <c r="I60" s="172">
        <v>193</v>
      </c>
      <c r="J60" s="37"/>
    </row>
    <row r="61" spans="1:11" ht="15" x14ac:dyDescent="0.3">
      <c r="A61" s="10" t="s">
        <v>50</v>
      </c>
      <c r="B61" s="70">
        <v>850669</v>
      </c>
      <c r="C61" s="191">
        <v>189</v>
      </c>
      <c r="D61" s="70">
        <v>105285</v>
      </c>
      <c r="E61" s="191">
        <v>104</v>
      </c>
      <c r="F61" s="70">
        <v>8984</v>
      </c>
      <c r="G61" s="191">
        <v>109</v>
      </c>
      <c r="H61" s="70">
        <v>964938</v>
      </c>
      <c r="I61" s="70">
        <v>179</v>
      </c>
      <c r="J61" s="85"/>
    </row>
    <row r="62" spans="1:11" ht="15" x14ac:dyDescent="0.3">
      <c r="A62" s="10" t="s">
        <v>51</v>
      </c>
      <c r="B62" s="70">
        <v>587142</v>
      </c>
      <c r="C62" s="191">
        <v>161</v>
      </c>
      <c r="D62" s="70">
        <v>79594</v>
      </c>
      <c r="E62" s="191">
        <v>93</v>
      </c>
      <c r="F62" s="70">
        <v>6024</v>
      </c>
      <c r="G62" s="191">
        <v>98</v>
      </c>
      <c r="H62" s="70">
        <v>672760</v>
      </c>
      <c r="I62" s="70">
        <v>152</v>
      </c>
      <c r="J62" s="85"/>
    </row>
    <row r="63" spans="1:11" ht="15" x14ac:dyDescent="0.3">
      <c r="A63" s="10" t="s">
        <v>52</v>
      </c>
      <c r="B63" s="70">
        <v>380619</v>
      </c>
      <c r="C63" s="191">
        <v>129</v>
      </c>
      <c r="D63" s="70">
        <v>56860</v>
      </c>
      <c r="E63" s="191">
        <v>57</v>
      </c>
      <c r="F63" s="70">
        <v>4078</v>
      </c>
      <c r="G63" s="191">
        <v>56</v>
      </c>
      <c r="H63" s="70">
        <v>441557</v>
      </c>
      <c r="I63" s="70">
        <v>119</v>
      </c>
      <c r="J63" s="85"/>
    </row>
    <row r="64" spans="1:11" ht="15" x14ac:dyDescent="0.3">
      <c r="A64" s="10" t="s">
        <v>53</v>
      </c>
      <c r="B64" s="70">
        <v>241216</v>
      </c>
      <c r="C64" s="191">
        <v>99</v>
      </c>
      <c r="D64" s="70">
        <v>39453</v>
      </c>
      <c r="E64" s="191">
        <v>45</v>
      </c>
      <c r="F64" s="70">
        <v>2578</v>
      </c>
      <c r="G64" s="191">
        <v>44</v>
      </c>
      <c r="H64" s="70">
        <v>283247</v>
      </c>
      <c r="I64" s="70">
        <v>91</v>
      </c>
      <c r="J64" s="85"/>
    </row>
    <row r="65" spans="1:11" ht="15" x14ac:dyDescent="0.3">
      <c r="A65" s="10" t="s">
        <v>54</v>
      </c>
      <c r="B65" s="70">
        <v>148978</v>
      </c>
      <c r="C65" s="191">
        <v>69</v>
      </c>
      <c r="D65" s="70">
        <v>27199</v>
      </c>
      <c r="E65" s="191">
        <v>33</v>
      </c>
      <c r="F65" s="70">
        <v>1806</v>
      </c>
      <c r="G65" s="191">
        <v>32</v>
      </c>
      <c r="H65" s="70">
        <v>177983</v>
      </c>
      <c r="I65" s="70">
        <v>63</v>
      </c>
      <c r="J65" s="85"/>
    </row>
    <row r="66" spans="1:11" ht="15" x14ac:dyDescent="0.3">
      <c r="A66" s="10" t="s">
        <v>55</v>
      </c>
      <c r="B66" s="70">
        <v>239734</v>
      </c>
      <c r="C66" s="191">
        <v>53</v>
      </c>
      <c r="D66" s="70">
        <v>56159</v>
      </c>
      <c r="E66" s="191">
        <v>26</v>
      </c>
      <c r="F66" s="70">
        <v>3596</v>
      </c>
      <c r="G66" s="191">
        <v>25</v>
      </c>
      <c r="H66" s="70">
        <v>299489</v>
      </c>
      <c r="I66" s="70">
        <v>48</v>
      </c>
      <c r="J66" s="85"/>
    </row>
    <row r="67" spans="1:11" ht="15" x14ac:dyDescent="0.3">
      <c r="A67" s="10" t="s">
        <v>37</v>
      </c>
      <c r="B67" s="70">
        <v>1395957</v>
      </c>
      <c r="C67" s="191">
        <v>53</v>
      </c>
      <c r="D67" s="70">
        <v>223110</v>
      </c>
      <c r="E67" s="191">
        <v>26</v>
      </c>
      <c r="F67" s="70">
        <v>14964</v>
      </c>
      <c r="G67" s="191">
        <v>26</v>
      </c>
      <c r="H67" s="70">
        <v>1634031</v>
      </c>
      <c r="I67" s="70">
        <v>49</v>
      </c>
      <c r="J67" s="85"/>
    </row>
    <row r="68" spans="1:11" ht="15" x14ac:dyDescent="0.25">
      <c r="A68" s="194" t="s">
        <v>91</v>
      </c>
      <c r="B68" s="194">
        <v>7285763</v>
      </c>
      <c r="C68" s="195">
        <v>154</v>
      </c>
      <c r="D68" s="194">
        <v>966493</v>
      </c>
      <c r="E68" s="195">
        <v>84</v>
      </c>
      <c r="F68" s="194">
        <v>82478</v>
      </c>
      <c r="G68" s="195">
        <v>93</v>
      </c>
      <c r="H68" s="194">
        <v>8334734</v>
      </c>
      <c r="I68" s="194">
        <v>145</v>
      </c>
      <c r="J68" s="143"/>
      <c r="K68" s="133">
        <v>0</v>
      </c>
    </row>
    <row r="69" spans="1:11" ht="25.5" customHeight="1" x14ac:dyDescent="0.3">
      <c r="A69" s="199" t="str">
        <f>+INDICE!B10</f>
        <v xml:space="preserve"> Lettura dati 24 ottobre 2022</v>
      </c>
    </row>
  </sheetData>
  <mergeCells count="15">
    <mergeCell ref="A56:I56"/>
    <mergeCell ref="A43:I43"/>
    <mergeCell ref="A30:I30"/>
    <mergeCell ref="A17:I17"/>
    <mergeCell ref="B2:C2"/>
    <mergeCell ref="D2:E2"/>
    <mergeCell ref="F2:G2"/>
    <mergeCell ref="H2:I2"/>
    <mergeCell ref="A4:I4"/>
    <mergeCell ref="L2:M2"/>
    <mergeCell ref="N2:O2"/>
    <mergeCell ref="P2:Q2"/>
    <mergeCell ref="R2:S2"/>
    <mergeCell ref="K17:S17"/>
    <mergeCell ref="K4:S4"/>
  </mergeCells>
  <pageMargins left="0.70866141732283472" right="0.70866141732283472" top="0.94488188976377963" bottom="0.74803149606299213" header="0.31496062992125984" footer="0.31496062992125984"/>
  <pageSetup paperSize="9" scale="40" orientation="landscape" r:id="rId1"/>
  <headerFooter>
    <oddHeader>&amp;COSSERVATORIO ASSEGNO UNICO UNIVERSALE</oddHeader>
    <oddFooter>&amp;CINPS - COORDINAMENTO GENERALE STATISTICO ATTUARIALE</oddFooter>
  </headerFooter>
  <colBreaks count="1" manualBreakCount="1">
    <brk id="11"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D49ED5-CFDB-4B9F-85AC-205861C0E7AA}">
  <sheetPr>
    <tabColor rgb="FF00B0F0"/>
    <pageSetUpPr fitToPage="1"/>
  </sheetPr>
  <dimension ref="A1:V20"/>
  <sheetViews>
    <sheetView showGridLines="0" zoomScale="70" zoomScaleNormal="70" workbookViewId="0"/>
  </sheetViews>
  <sheetFormatPr defaultColWidth="13.26953125" defaultRowHeight="10" x14ac:dyDescent="0.35"/>
  <cols>
    <col min="1" max="1" width="30.08984375" style="1" customWidth="1"/>
    <col min="2" max="2" width="17.90625" style="1" bestFit="1" customWidth="1"/>
    <col min="3" max="3" width="13" style="1" customWidth="1"/>
    <col min="4" max="4" width="11.54296875" style="1" customWidth="1"/>
    <col min="5" max="5" width="14.453125" style="1" customWidth="1"/>
    <col min="6" max="6" width="13.36328125" style="1" customWidth="1"/>
    <col min="7" max="7" width="12.1796875" style="1" customWidth="1"/>
    <col min="8" max="8" width="14.453125" style="1" customWidth="1"/>
    <col min="9" max="9" width="12.7265625" style="1" customWidth="1"/>
    <col min="10" max="10" width="11.81640625" style="1" customWidth="1"/>
    <col min="11" max="11" width="15.36328125" style="1" customWidth="1"/>
    <col min="12" max="13" width="11.453125" style="1" customWidth="1"/>
    <col min="14" max="14" width="14.81640625" style="1" customWidth="1"/>
    <col min="15" max="16" width="11.453125" style="1" customWidth="1"/>
    <col min="17" max="17" width="17.90625" style="1" bestFit="1" customWidth="1"/>
    <col min="18" max="19" width="13.453125" style="1" bestFit="1" customWidth="1"/>
    <col min="20" max="20" width="17.90625" style="1" bestFit="1" customWidth="1"/>
    <col min="21" max="22" width="13.36328125" style="1" bestFit="1" customWidth="1"/>
    <col min="23" max="16384" width="13.26953125" style="1"/>
  </cols>
  <sheetData>
    <row r="1" spans="1:22" ht="59.5" customHeight="1" thickBot="1" x14ac:dyDescent="0.4">
      <c r="A1" s="125" t="s">
        <v>148</v>
      </c>
      <c r="B1" s="125"/>
      <c r="C1" s="125"/>
      <c r="D1" s="125"/>
      <c r="E1" s="125"/>
      <c r="F1" s="125"/>
      <c r="G1" s="125"/>
      <c r="H1" s="125"/>
      <c r="I1" s="125"/>
      <c r="J1" s="125"/>
      <c r="K1" s="125"/>
      <c r="L1" s="125"/>
      <c r="M1" s="125"/>
      <c r="N1" s="56"/>
      <c r="O1" s="56"/>
      <c r="P1" s="56"/>
      <c r="Q1" s="56"/>
      <c r="R1" s="56"/>
      <c r="S1" s="56"/>
      <c r="T1" s="56"/>
      <c r="U1" s="56"/>
      <c r="V1" s="56"/>
    </row>
    <row r="2" spans="1:22" ht="40.5" customHeight="1" thickTop="1" x14ac:dyDescent="0.35">
      <c r="A2" s="41"/>
      <c r="B2" s="272" t="s">
        <v>43</v>
      </c>
      <c r="C2" s="272"/>
      <c r="D2" s="272"/>
      <c r="E2" s="272"/>
      <c r="F2" s="272"/>
      <c r="G2" s="272"/>
      <c r="H2" s="272"/>
      <c r="I2" s="272"/>
      <c r="J2" s="272"/>
      <c r="K2" s="272"/>
      <c r="L2" s="272"/>
      <c r="M2" s="272"/>
      <c r="N2" s="272"/>
      <c r="O2" s="272"/>
      <c r="P2" s="272"/>
      <c r="Q2" s="272"/>
      <c r="R2" s="272"/>
      <c r="S2" s="272"/>
      <c r="T2" s="272"/>
      <c r="U2" s="272"/>
      <c r="V2" s="272"/>
    </row>
    <row r="3" spans="1:22" ht="28.5" customHeight="1" x14ac:dyDescent="0.35">
      <c r="A3" s="259" t="s">
        <v>87</v>
      </c>
      <c r="B3" s="257" t="s">
        <v>3</v>
      </c>
      <c r="C3" s="257"/>
      <c r="D3" s="258"/>
      <c r="E3" s="257" t="s">
        <v>27</v>
      </c>
      <c r="F3" s="257"/>
      <c r="G3" s="258"/>
      <c r="H3" s="257" t="s">
        <v>28</v>
      </c>
      <c r="I3" s="257"/>
      <c r="J3" s="258"/>
      <c r="K3" s="257" t="s">
        <v>79</v>
      </c>
      <c r="L3" s="257"/>
      <c r="M3" s="258"/>
      <c r="N3" s="257" t="s">
        <v>100</v>
      </c>
      <c r="O3" s="257"/>
      <c r="P3" s="258"/>
      <c r="Q3" s="257" t="s">
        <v>103</v>
      </c>
      <c r="R3" s="257"/>
      <c r="S3" s="258"/>
      <c r="T3" s="257" t="s">
        <v>153</v>
      </c>
      <c r="U3" s="257"/>
      <c r="V3" s="258"/>
    </row>
    <row r="4" spans="1:22" s="202" customFormat="1" ht="80" customHeight="1" thickBot="1" x14ac:dyDescent="0.4">
      <c r="A4" s="260"/>
      <c r="B4" s="73" t="s">
        <v>140</v>
      </c>
      <c r="C4" s="73" t="s">
        <v>129</v>
      </c>
      <c r="D4" s="36" t="s">
        <v>130</v>
      </c>
      <c r="E4" s="73" t="s">
        <v>140</v>
      </c>
      <c r="F4" s="73" t="s">
        <v>129</v>
      </c>
      <c r="G4" s="36" t="s">
        <v>130</v>
      </c>
      <c r="H4" s="73" t="s">
        <v>140</v>
      </c>
      <c r="I4" s="73" t="s">
        <v>129</v>
      </c>
      <c r="J4" s="36" t="s">
        <v>130</v>
      </c>
      <c r="K4" s="73" t="s">
        <v>140</v>
      </c>
      <c r="L4" s="73" t="s">
        <v>129</v>
      </c>
      <c r="M4" s="36" t="s">
        <v>130</v>
      </c>
      <c r="N4" s="73" t="s">
        <v>140</v>
      </c>
      <c r="O4" s="73" t="s">
        <v>129</v>
      </c>
      <c r="P4" s="36" t="s">
        <v>130</v>
      </c>
      <c r="Q4" s="73" t="s">
        <v>140</v>
      </c>
      <c r="R4" s="73" t="s">
        <v>129</v>
      </c>
      <c r="S4" s="36" t="s">
        <v>130</v>
      </c>
      <c r="T4" s="73" t="s">
        <v>140</v>
      </c>
      <c r="U4" s="73" t="s">
        <v>129</v>
      </c>
      <c r="V4" s="36" t="s">
        <v>130</v>
      </c>
    </row>
    <row r="5" spans="1:22" ht="18" customHeight="1" thickTop="1" x14ac:dyDescent="0.35">
      <c r="A5" s="2" t="s">
        <v>61</v>
      </c>
      <c r="B5" s="74">
        <v>2201870</v>
      </c>
      <c r="C5" s="209">
        <v>1.7</v>
      </c>
      <c r="D5" s="74">
        <v>330</v>
      </c>
      <c r="E5" s="74">
        <v>2204963</v>
      </c>
      <c r="F5" s="209">
        <v>1.69</v>
      </c>
      <c r="G5" s="74">
        <v>328</v>
      </c>
      <c r="H5" s="74">
        <v>2241523</v>
      </c>
      <c r="I5" s="209">
        <v>1.7</v>
      </c>
      <c r="J5" s="74">
        <v>329</v>
      </c>
      <c r="K5" s="74">
        <v>2233803</v>
      </c>
      <c r="L5" s="209">
        <v>1.7</v>
      </c>
      <c r="M5" s="74">
        <v>329</v>
      </c>
      <c r="N5" s="74">
        <v>2200885</v>
      </c>
      <c r="O5" s="209">
        <v>1.7</v>
      </c>
      <c r="P5" s="74">
        <v>330</v>
      </c>
      <c r="Q5" s="74">
        <v>2223094</v>
      </c>
      <c r="R5" s="209">
        <v>1.69</v>
      </c>
      <c r="S5" s="74">
        <v>329</v>
      </c>
      <c r="T5" s="74">
        <v>2226271</v>
      </c>
      <c r="U5" s="209">
        <v>1.69</v>
      </c>
      <c r="V5" s="74">
        <v>330</v>
      </c>
    </row>
    <row r="6" spans="1:22" ht="18" customHeight="1" x14ac:dyDescent="0.35">
      <c r="A6" s="92" t="s">
        <v>63</v>
      </c>
      <c r="B6" s="200">
        <v>497287</v>
      </c>
      <c r="C6" s="210">
        <v>1.72</v>
      </c>
      <c r="D6" s="200">
        <v>332</v>
      </c>
      <c r="E6" s="200">
        <v>496396</v>
      </c>
      <c r="F6" s="210">
        <v>1.72</v>
      </c>
      <c r="G6" s="200">
        <v>331</v>
      </c>
      <c r="H6" s="200">
        <v>526464</v>
      </c>
      <c r="I6" s="210">
        <v>1.73</v>
      </c>
      <c r="J6" s="200">
        <v>334</v>
      </c>
      <c r="K6" s="200">
        <v>521223</v>
      </c>
      <c r="L6" s="210">
        <v>1.74</v>
      </c>
      <c r="M6" s="200">
        <v>334</v>
      </c>
      <c r="N6" s="200">
        <v>489066</v>
      </c>
      <c r="O6" s="210">
        <v>1.73</v>
      </c>
      <c r="P6" s="200">
        <v>337</v>
      </c>
      <c r="Q6" s="200">
        <v>498215</v>
      </c>
      <c r="R6" s="210">
        <v>1.73</v>
      </c>
      <c r="S6" s="200">
        <v>337</v>
      </c>
      <c r="T6" s="200">
        <v>497203</v>
      </c>
      <c r="U6" s="210">
        <v>1.73</v>
      </c>
      <c r="V6" s="200">
        <v>338</v>
      </c>
    </row>
    <row r="7" spans="1:22" ht="18" customHeight="1" x14ac:dyDescent="0.35">
      <c r="A7" s="92" t="s">
        <v>48</v>
      </c>
      <c r="B7" s="200">
        <v>931217</v>
      </c>
      <c r="C7" s="210">
        <v>1.75</v>
      </c>
      <c r="D7" s="200">
        <v>343</v>
      </c>
      <c r="E7" s="200">
        <v>932382</v>
      </c>
      <c r="F7" s="210">
        <v>1.75</v>
      </c>
      <c r="G7" s="200">
        <v>342</v>
      </c>
      <c r="H7" s="200">
        <v>937346</v>
      </c>
      <c r="I7" s="210">
        <v>1.75</v>
      </c>
      <c r="J7" s="200">
        <v>343</v>
      </c>
      <c r="K7" s="200">
        <v>935792</v>
      </c>
      <c r="L7" s="210">
        <v>1.75</v>
      </c>
      <c r="M7" s="200">
        <v>342</v>
      </c>
      <c r="N7" s="200">
        <v>933377</v>
      </c>
      <c r="O7" s="210">
        <v>1.75</v>
      </c>
      <c r="P7" s="200">
        <v>343</v>
      </c>
      <c r="Q7" s="200">
        <v>940546</v>
      </c>
      <c r="R7" s="210">
        <v>1.75</v>
      </c>
      <c r="S7" s="200">
        <v>342</v>
      </c>
      <c r="T7" s="200">
        <v>942633</v>
      </c>
      <c r="U7" s="210">
        <v>1.75</v>
      </c>
      <c r="V7" s="200">
        <v>342</v>
      </c>
    </row>
    <row r="8" spans="1:22" ht="18" customHeight="1" x14ac:dyDescent="0.35">
      <c r="A8" s="92" t="s">
        <v>49</v>
      </c>
      <c r="B8" s="200">
        <v>773366</v>
      </c>
      <c r="C8" s="210">
        <v>1.61</v>
      </c>
      <c r="D8" s="200">
        <v>311</v>
      </c>
      <c r="E8" s="200">
        <v>776185</v>
      </c>
      <c r="F8" s="210">
        <v>1.61</v>
      </c>
      <c r="G8" s="200">
        <v>310</v>
      </c>
      <c r="H8" s="200">
        <v>777713</v>
      </c>
      <c r="I8" s="210">
        <v>1.61</v>
      </c>
      <c r="J8" s="200">
        <v>310</v>
      </c>
      <c r="K8" s="200">
        <v>776788</v>
      </c>
      <c r="L8" s="210">
        <v>1.61</v>
      </c>
      <c r="M8" s="200">
        <v>310</v>
      </c>
      <c r="N8" s="200">
        <v>778442</v>
      </c>
      <c r="O8" s="210">
        <v>1.61</v>
      </c>
      <c r="P8" s="200">
        <v>310</v>
      </c>
      <c r="Q8" s="200">
        <v>784333</v>
      </c>
      <c r="R8" s="210">
        <v>1.61</v>
      </c>
      <c r="S8" s="200">
        <v>309</v>
      </c>
      <c r="T8" s="200">
        <v>786435</v>
      </c>
      <c r="U8" s="210">
        <v>1.6</v>
      </c>
      <c r="V8" s="200">
        <v>309</v>
      </c>
    </row>
    <row r="9" spans="1:22" ht="18" customHeight="1" x14ac:dyDescent="0.35">
      <c r="A9" s="2" t="s">
        <v>50</v>
      </c>
      <c r="B9" s="74">
        <v>602592</v>
      </c>
      <c r="C9" s="211">
        <v>1.56</v>
      </c>
      <c r="D9" s="74">
        <v>281</v>
      </c>
      <c r="E9" s="74">
        <v>605253</v>
      </c>
      <c r="F9" s="211">
        <v>1.56</v>
      </c>
      <c r="G9" s="74">
        <v>280</v>
      </c>
      <c r="H9" s="74">
        <v>606613</v>
      </c>
      <c r="I9" s="211">
        <v>1.56</v>
      </c>
      <c r="J9" s="74">
        <v>280</v>
      </c>
      <c r="K9" s="74">
        <v>606110</v>
      </c>
      <c r="L9" s="211">
        <v>1.56</v>
      </c>
      <c r="M9" s="74">
        <v>279</v>
      </c>
      <c r="N9" s="74">
        <v>607739</v>
      </c>
      <c r="O9" s="211">
        <v>1.56</v>
      </c>
      <c r="P9" s="74">
        <v>279</v>
      </c>
      <c r="Q9" s="74">
        <v>612468</v>
      </c>
      <c r="R9" s="211">
        <v>1.56</v>
      </c>
      <c r="S9" s="74">
        <v>278</v>
      </c>
      <c r="T9" s="74">
        <v>614446</v>
      </c>
      <c r="U9" s="211">
        <v>1.55</v>
      </c>
      <c r="V9" s="74">
        <v>278</v>
      </c>
    </row>
    <row r="10" spans="1:22" ht="18" customHeight="1" x14ac:dyDescent="0.35">
      <c r="A10" s="2" t="s">
        <v>51</v>
      </c>
      <c r="B10" s="74">
        <v>429059</v>
      </c>
      <c r="C10" s="211">
        <v>1.54</v>
      </c>
      <c r="D10" s="74">
        <v>234</v>
      </c>
      <c r="E10" s="74">
        <v>430984</v>
      </c>
      <c r="F10" s="211">
        <v>1.53</v>
      </c>
      <c r="G10" s="74">
        <v>233</v>
      </c>
      <c r="H10" s="74">
        <v>432126</v>
      </c>
      <c r="I10" s="211">
        <v>1.53</v>
      </c>
      <c r="J10" s="74">
        <v>233</v>
      </c>
      <c r="K10" s="74">
        <v>431437</v>
      </c>
      <c r="L10" s="211">
        <v>1.53</v>
      </c>
      <c r="M10" s="74">
        <v>233</v>
      </c>
      <c r="N10" s="74">
        <v>432678</v>
      </c>
      <c r="O10" s="211">
        <v>1.53</v>
      </c>
      <c r="P10" s="74">
        <v>233</v>
      </c>
      <c r="Q10" s="74">
        <v>436386</v>
      </c>
      <c r="R10" s="211">
        <v>1.53</v>
      </c>
      <c r="S10" s="74">
        <v>232</v>
      </c>
      <c r="T10" s="74">
        <v>438173</v>
      </c>
      <c r="U10" s="211">
        <v>1.53</v>
      </c>
      <c r="V10" s="74">
        <v>232</v>
      </c>
    </row>
    <row r="11" spans="1:22" ht="18" customHeight="1" x14ac:dyDescent="0.35">
      <c r="A11" s="2" t="s">
        <v>52</v>
      </c>
      <c r="B11" s="74">
        <v>285520</v>
      </c>
      <c r="C11" s="211">
        <v>1.52</v>
      </c>
      <c r="D11" s="74">
        <v>182</v>
      </c>
      <c r="E11" s="74">
        <v>286600</v>
      </c>
      <c r="F11" s="211">
        <v>1.52</v>
      </c>
      <c r="G11" s="74">
        <v>181</v>
      </c>
      <c r="H11" s="74">
        <v>287615</v>
      </c>
      <c r="I11" s="211">
        <v>1.52</v>
      </c>
      <c r="J11" s="74">
        <v>181</v>
      </c>
      <c r="K11" s="74">
        <v>287285</v>
      </c>
      <c r="L11" s="211">
        <v>1.52</v>
      </c>
      <c r="M11" s="74">
        <v>181</v>
      </c>
      <c r="N11" s="74">
        <v>287967</v>
      </c>
      <c r="O11" s="211">
        <v>1.51</v>
      </c>
      <c r="P11" s="74">
        <v>181</v>
      </c>
      <c r="Q11" s="74">
        <v>290485</v>
      </c>
      <c r="R11" s="211">
        <v>1.51</v>
      </c>
      <c r="S11" s="74">
        <v>180</v>
      </c>
      <c r="T11" s="74">
        <v>291694</v>
      </c>
      <c r="U11" s="211">
        <v>1.51</v>
      </c>
      <c r="V11" s="74">
        <v>180</v>
      </c>
    </row>
    <row r="12" spans="1:22" ht="18" customHeight="1" x14ac:dyDescent="0.35">
      <c r="A12" s="2" t="s">
        <v>53</v>
      </c>
      <c r="B12" s="74">
        <v>180122</v>
      </c>
      <c r="C12" s="211">
        <v>1.51</v>
      </c>
      <c r="D12" s="74">
        <v>139</v>
      </c>
      <c r="E12" s="74">
        <v>179845</v>
      </c>
      <c r="F12" s="211">
        <v>1.51</v>
      </c>
      <c r="G12" s="74">
        <v>139</v>
      </c>
      <c r="H12" s="74">
        <v>183828</v>
      </c>
      <c r="I12" s="211">
        <v>1.51</v>
      </c>
      <c r="J12" s="74">
        <v>138</v>
      </c>
      <c r="K12" s="74">
        <v>184560</v>
      </c>
      <c r="L12" s="211">
        <v>1.51</v>
      </c>
      <c r="M12" s="74">
        <v>137</v>
      </c>
      <c r="N12" s="74">
        <v>186027</v>
      </c>
      <c r="O12" s="211">
        <v>1.51</v>
      </c>
      <c r="P12" s="74">
        <v>137</v>
      </c>
      <c r="Q12" s="74">
        <v>187891</v>
      </c>
      <c r="R12" s="211">
        <v>1.5</v>
      </c>
      <c r="S12" s="74">
        <v>137</v>
      </c>
      <c r="T12" s="74">
        <v>188771</v>
      </c>
      <c r="U12" s="211">
        <v>1.5</v>
      </c>
      <c r="V12" s="74">
        <v>137</v>
      </c>
    </row>
    <row r="13" spans="1:22" ht="18" customHeight="1" x14ac:dyDescent="0.35">
      <c r="A13" s="2" t="s">
        <v>54</v>
      </c>
      <c r="B13" s="74">
        <v>113445</v>
      </c>
      <c r="C13" s="211">
        <v>1.5</v>
      </c>
      <c r="D13" s="74">
        <v>96</v>
      </c>
      <c r="E13" s="74">
        <v>113108</v>
      </c>
      <c r="F13" s="211">
        <v>1.5</v>
      </c>
      <c r="G13" s="74">
        <v>95</v>
      </c>
      <c r="H13" s="74">
        <v>116103</v>
      </c>
      <c r="I13" s="211">
        <v>1.5</v>
      </c>
      <c r="J13" s="74">
        <v>95</v>
      </c>
      <c r="K13" s="74">
        <v>116764</v>
      </c>
      <c r="L13" s="211">
        <v>1.5</v>
      </c>
      <c r="M13" s="74">
        <v>94</v>
      </c>
      <c r="N13" s="74">
        <v>117894</v>
      </c>
      <c r="O13" s="211">
        <v>1.5</v>
      </c>
      <c r="P13" s="74">
        <v>94</v>
      </c>
      <c r="Q13" s="74">
        <v>119154</v>
      </c>
      <c r="R13" s="211">
        <v>1.49</v>
      </c>
      <c r="S13" s="74">
        <v>94</v>
      </c>
      <c r="T13" s="74">
        <v>120113</v>
      </c>
      <c r="U13" s="211">
        <v>1.49</v>
      </c>
      <c r="V13" s="74">
        <v>94</v>
      </c>
    </row>
    <row r="14" spans="1:22" ht="18" customHeight="1" x14ac:dyDescent="0.35">
      <c r="A14" s="2" t="s">
        <v>55</v>
      </c>
      <c r="B14" s="74">
        <v>182936</v>
      </c>
      <c r="C14" s="211">
        <v>1.47</v>
      </c>
      <c r="D14" s="74">
        <v>71</v>
      </c>
      <c r="E14" s="74">
        <v>182661</v>
      </c>
      <c r="F14" s="211">
        <v>1.47</v>
      </c>
      <c r="G14" s="74">
        <v>71</v>
      </c>
      <c r="H14" s="74">
        <v>194244</v>
      </c>
      <c r="I14" s="211">
        <v>1.47</v>
      </c>
      <c r="J14" s="74">
        <v>70</v>
      </c>
      <c r="K14" s="74">
        <v>197698</v>
      </c>
      <c r="L14" s="211">
        <v>1.47</v>
      </c>
      <c r="M14" s="74">
        <v>70</v>
      </c>
      <c r="N14" s="74">
        <v>202211</v>
      </c>
      <c r="O14" s="211">
        <v>1.47</v>
      </c>
      <c r="P14" s="74">
        <v>70</v>
      </c>
      <c r="Q14" s="74">
        <v>206543</v>
      </c>
      <c r="R14" s="211">
        <v>1.46</v>
      </c>
      <c r="S14" s="74">
        <v>70</v>
      </c>
      <c r="T14" s="74">
        <v>210429</v>
      </c>
      <c r="U14" s="211">
        <v>1.46</v>
      </c>
      <c r="V14" s="74">
        <v>70</v>
      </c>
    </row>
    <row r="15" spans="1:22" ht="18" customHeight="1" x14ac:dyDescent="0.35">
      <c r="A15" s="2" t="s">
        <v>37</v>
      </c>
      <c r="B15" s="74">
        <v>1149569</v>
      </c>
      <c r="C15" s="211">
        <v>1.48</v>
      </c>
      <c r="D15" s="74">
        <v>74</v>
      </c>
      <c r="E15" s="74">
        <v>1132195</v>
      </c>
      <c r="F15" s="211">
        <v>1.48</v>
      </c>
      <c r="G15" s="74">
        <v>74</v>
      </c>
      <c r="H15" s="74">
        <v>1114922</v>
      </c>
      <c r="I15" s="211">
        <v>1.48</v>
      </c>
      <c r="J15" s="74">
        <v>73</v>
      </c>
      <c r="K15" s="74">
        <v>1110725</v>
      </c>
      <c r="L15" s="211">
        <v>1.48</v>
      </c>
      <c r="M15" s="74">
        <v>74</v>
      </c>
      <c r="N15" s="74">
        <v>1091700</v>
      </c>
      <c r="O15" s="211">
        <v>1.48</v>
      </c>
      <c r="P15" s="74">
        <v>73</v>
      </c>
      <c r="Q15" s="74">
        <v>1091497</v>
      </c>
      <c r="R15" s="211">
        <v>1.47</v>
      </c>
      <c r="S15" s="74">
        <v>73</v>
      </c>
      <c r="T15" s="74">
        <v>1081281</v>
      </c>
      <c r="U15" s="211">
        <v>1.47</v>
      </c>
      <c r="V15" s="74">
        <v>73</v>
      </c>
    </row>
    <row r="16" spans="1:22" ht="18" customHeight="1" thickBot="1" x14ac:dyDescent="0.4">
      <c r="A16" s="18" t="s">
        <v>62</v>
      </c>
      <c r="B16" s="75">
        <v>5145113</v>
      </c>
      <c r="C16" s="201">
        <v>1.59</v>
      </c>
      <c r="D16" s="75">
        <v>230</v>
      </c>
      <c r="E16" s="75">
        <v>5135609</v>
      </c>
      <c r="F16" s="201">
        <v>1.59</v>
      </c>
      <c r="G16" s="75">
        <v>229</v>
      </c>
      <c r="H16" s="75">
        <v>5176974</v>
      </c>
      <c r="I16" s="201">
        <v>1.59</v>
      </c>
      <c r="J16" s="75">
        <v>230</v>
      </c>
      <c r="K16" s="75">
        <v>5168382</v>
      </c>
      <c r="L16" s="201">
        <v>1.59</v>
      </c>
      <c r="M16" s="75">
        <v>230</v>
      </c>
      <c r="N16" s="75">
        <v>5127101</v>
      </c>
      <c r="O16" s="201">
        <v>1.59</v>
      </c>
      <c r="P16" s="75">
        <v>230</v>
      </c>
      <c r="Q16" s="75">
        <v>5167518</v>
      </c>
      <c r="R16" s="201">
        <v>1.59</v>
      </c>
      <c r="S16" s="75">
        <v>230</v>
      </c>
      <c r="T16" s="75">
        <v>5171178</v>
      </c>
      <c r="U16" s="201">
        <v>1.58</v>
      </c>
      <c r="V16" s="75">
        <v>230</v>
      </c>
    </row>
    <row r="17" spans="1:19" ht="3" customHeight="1" thickTop="1" x14ac:dyDescent="0.35">
      <c r="A17" s="175"/>
      <c r="B17" s="176"/>
      <c r="C17" s="177"/>
      <c r="D17" s="178"/>
      <c r="E17" s="117"/>
      <c r="F17" s="96"/>
      <c r="G17" s="96"/>
      <c r="H17" s="117"/>
      <c r="I17" s="117"/>
      <c r="J17" s="117"/>
      <c r="K17" s="117"/>
      <c r="L17" s="117"/>
      <c r="M17" s="117"/>
      <c r="N17" s="9"/>
      <c r="O17" s="9"/>
      <c r="P17" s="9"/>
    </row>
    <row r="18" spans="1:19" x14ac:dyDescent="0.35">
      <c r="A18" s="144"/>
      <c r="B18" s="144"/>
      <c r="C18" s="144"/>
      <c r="D18" s="144"/>
      <c r="E18" s="144"/>
      <c r="F18" s="144"/>
      <c r="G18" s="144"/>
      <c r="H18" s="144"/>
      <c r="I18" s="144"/>
      <c r="J18" s="144"/>
      <c r="K18" s="144"/>
      <c r="L18" s="144"/>
      <c r="M18" s="144"/>
      <c r="N18" s="144"/>
      <c r="O18" s="144"/>
      <c r="P18" s="144"/>
      <c r="Q18" s="144"/>
    </row>
    <row r="19" spans="1:19" ht="56" customHeight="1" x14ac:dyDescent="0.35">
      <c r="A19" s="271" t="s">
        <v>139</v>
      </c>
      <c r="B19" s="271"/>
      <c r="C19" s="271"/>
      <c r="D19" s="271"/>
      <c r="E19" s="271"/>
      <c r="F19" s="271"/>
      <c r="G19" s="271"/>
      <c r="H19" s="271"/>
      <c r="I19" s="271"/>
      <c r="J19" s="271"/>
      <c r="K19" s="271"/>
      <c r="L19" s="271"/>
      <c r="M19" s="271"/>
      <c r="N19" s="271"/>
      <c r="O19" s="271"/>
      <c r="P19" s="271"/>
      <c r="Q19" s="271"/>
      <c r="R19" s="271"/>
      <c r="S19" s="271"/>
    </row>
    <row r="20" spans="1:19" ht="35" customHeight="1" x14ac:dyDescent="0.35">
      <c r="A20" s="270" t="str">
        <f>+INDICE!B10</f>
        <v xml:space="preserve"> Lettura dati 24 ottobre 2022</v>
      </c>
      <c r="B20" s="270"/>
      <c r="C20" s="2"/>
      <c r="D20" s="2"/>
      <c r="E20" s="2"/>
      <c r="F20" s="2"/>
      <c r="G20" s="2"/>
      <c r="H20" s="2"/>
      <c r="I20" s="2"/>
      <c r="J20" s="2"/>
    </row>
  </sheetData>
  <mergeCells count="11">
    <mergeCell ref="T3:V3"/>
    <mergeCell ref="B2:V2"/>
    <mergeCell ref="Q3:S3"/>
    <mergeCell ref="N3:P3"/>
    <mergeCell ref="K3:M3"/>
    <mergeCell ref="A20:B20"/>
    <mergeCell ref="A3:A4"/>
    <mergeCell ref="B3:D3"/>
    <mergeCell ref="E3:G3"/>
    <mergeCell ref="H3:J3"/>
    <mergeCell ref="A19:S19"/>
  </mergeCells>
  <pageMargins left="0.70866141732283472" right="0.70866141732283472" top="0.94488188976377963" bottom="0.74803149606299213" header="0.31496062992125984" footer="0.31496062992125984"/>
  <pageSetup paperSize="9" scale="41" orientation="landscape" r:id="rId1"/>
  <headerFooter>
    <oddHeader>&amp;COSSERVATORIO ASSEGNO UNICO UNIVERSALE</oddHeader>
    <oddFooter>&amp;CINPS - COORDINAMENTO GENERALE STATISTICO ATTUARIALE</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F68B2E-B668-4842-A256-D98AA1AE161F}">
  <sheetPr>
    <tabColor rgb="FF00B0F0"/>
    <pageSetUpPr fitToPage="1"/>
  </sheetPr>
  <dimension ref="A1:G56"/>
  <sheetViews>
    <sheetView showGridLines="0" zoomScale="93" zoomScaleNormal="93" workbookViewId="0"/>
  </sheetViews>
  <sheetFormatPr defaultColWidth="13.26953125" defaultRowHeight="10" x14ac:dyDescent="0.35"/>
  <cols>
    <col min="1" max="1" width="29" style="1" customWidth="1"/>
    <col min="2" max="2" width="18.7265625" style="1" customWidth="1"/>
    <col min="3" max="3" width="17.6328125" style="1" customWidth="1"/>
    <col min="4" max="4" width="17.90625" style="80" customWidth="1"/>
    <col min="5" max="6" width="15.08984375" style="1" customWidth="1"/>
    <col min="7" max="7" width="6.08984375" style="1" customWidth="1"/>
    <col min="8" max="16384" width="13.26953125" style="1"/>
  </cols>
  <sheetData>
    <row r="1" spans="1:7" ht="57" customHeight="1" thickBot="1" x14ac:dyDescent="0.4">
      <c r="A1" s="54" t="s">
        <v>145</v>
      </c>
      <c r="B1" s="39"/>
      <c r="C1" s="39"/>
      <c r="D1" s="77"/>
      <c r="E1" s="56"/>
      <c r="F1" s="56"/>
      <c r="G1" s="144"/>
    </row>
    <row r="2" spans="1:7" ht="40" customHeight="1" thickTop="1" x14ac:dyDescent="0.35">
      <c r="A2" s="273" t="s">
        <v>93</v>
      </c>
      <c r="B2" s="275" t="s">
        <v>155</v>
      </c>
      <c r="C2" s="275"/>
      <c r="D2" s="275"/>
      <c r="E2" s="275"/>
      <c r="F2" s="275"/>
      <c r="G2" s="180"/>
    </row>
    <row r="3" spans="1:7" ht="78" customHeight="1" thickBot="1" x14ac:dyDescent="0.4">
      <c r="A3" s="274"/>
      <c r="B3" s="36" t="s">
        <v>125</v>
      </c>
      <c r="C3" s="36" t="s">
        <v>112</v>
      </c>
      <c r="D3" s="36" t="s">
        <v>116</v>
      </c>
      <c r="E3" s="36" t="s">
        <v>117</v>
      </c>
      <c r="F3" s="36" t="s">
        <v>97</v>
      </c>
    </row>
    <row r="4" spans="1:7" ht="25" customHeight="1" thickTop="1" x14ac:dyDescent="0.35">
      <c r="A4" s="2" t="s">
        <v>4</v>
      </c>
      <c r="B4" s="2">
        <v>369868</v>
      </c>
      <c r="C4" s="2">
        <v>590951</v>
      </c>
      <c r="D4" s="2">
        <v>219</v>
      </c>
      <c r="E4" s="2">
        <v>138</v>
      </c>
      <c r="F4" s="58">
        <v>6.7</v>
      </c>
    </row>
    <row r="5" spans="1:7" ht="21.75" customHeight="1" x14ac:dyDescent="0.35">
      <c r="A5" s="2" t="s">
        <v>5</v>
      </c>
      <c r="B5" s="2">
        <v>11105</v>
      </c>
      <c r="C5" s="2">
        <v>18236</v>
      </c>
      <c r="D5" s="2">
        <v>220</v>
      </c>
      <c r="E5" s="2">
        <v>134</v>
      </c>
      <c r="F5" s="58">
        <v>6.7</v>
      </c>
    </row>
    <row r="6" spans="1:7" ht="21.75" customHeight="1" x14ac:dyDescent="0.35">
      <c r="A6" s="2" t="s">
        <v>6</v>
      </c>
      <c r="B6" s="2">
        <v>932349</v>
      </c>
      <c r="C6" s="2">
        <v>1523204</v>
      </c>
      <c r="D6" s="2">
        <v>224</v>
      </c>
      <c r="E6" s="2">
        <v>138</v>
      </c>
      <c r="F6" s="58">
        <v>6.7</v>
      </c>
    </row>
    <row r="7" spans="1:7" ht="21.75" customHeight="1" x14ac:dyDescent="0.35">
      <c r="A7" s="2" t="s">
        <v>84</v>
      </c>
      <c r="B7" s="2">
        <v>53290</v>
      </c>
      <c r="C7" s="2">
        <v>91396</v>
      </c>
      <c r="D7" s="2">
        <v>243</v>
      </c>
      <c r="E7" s="2">
        <v>143</v>
      </c>
      <c r="F7" s="58">
        <v>6.8</v>
      </c>
    </row>
    <row r="8" spans="1:7" ht="21.75" customHeight="1" x14ac:dyDescent="0.35">
      <c r="A8" s="2" t="s">
        <v>85</v>
      </c>
      <c r="B8" s="2">
        <v>52560</v>
      </c>
      <c r="C8" s="2">
        <v>94826</v>
      </c>
      <c r="D8" s="2">
        <v>239</v>
      </c>
      <c r="E8" s="2">
        <v>133</v>
      </c>
      <c r="F8" s="58">
        <v>6.8</v>
      </c>
    </row>
    <row r="9" spans="1:7" ht="21.75" customHeight="1" x14ac:dyDescent="0.35">
      <c r="A9" s="2" t="s">
        <v>7</v>
      </c>
      <c r="B9" s="2">
        <v>450960</v>
      </c>
      <c r="C9" s="2">
        <v>733090</v>
      </c>
      <c r="D9" s="2">
        <v>226</v>
      </c>
      <c r="E9" s="2">
        <v>139</v>
      </c>
      <c r="F9" s="58">
        <v>6.8</v>
      </c>
    </row>
    <row r="10" spans="1:7" ht="21.75" customHeight="1" x14ac:dyDescent="0.35">
      <c r="A10" s="2" t="s">
        <v>71</v>
      </c>
      <c r="B10" s="2">
        <v>105095</v>
      </c>
      <c r="C10" s="2">
        <v>167448</v>
      </c>
      <c r="D10" s="2">
        <v>228</v>
      </c>
      <c r="E10" s="2">
        <v>143</v>
      </c>
      <c r="F10" s="58">
        <v>6.8</v>
      </c>
    </row>
    <row r="11" spans="1:7" ht="21.75" customHeight="1" x14ac:dyDescent="0.35">
      <c r="A11" s="2" t="s">
        <v>8</v>
      </c>
      <c r="B11" s="2">
        <v>119996</v>
      </c>
      <c r="C11" s="2">
        <v>184719</v>
      </c>
      <c r="D11" s="2">
        <v>209</v>
      </c>
      <c r="E11" s="2">
        <v>136</v>
      </c>
      <c r="F11" s="58">
        <v>6.7</v>
      </c>
    </row>
    <row r="12" spans="1:7" ht="21.75" customHeight="1" x14ac:dyDescent="0.35">
      <c r="A12" s="2" t="s">
        <v>9</v>
      </c>
      <c r="B12" s="2">
        <v>415254</v>
      </c>
      <c r="C12" s="2">
        <v>663476</v>
      </c>
      <c r="D12" s="2">
        <v>222</v>
      </c>
      <c r="E12" s="2">
        <v>140</v>
      </c>
      <c r="F12" s="58">
        <v>6.7</v>
      </c>
    </row>
    <row r="13" spans="1:7" ht="21.75" customHeight="1" x14ac:dyDescent="0.35">
      <c r="A13" s="2" t="s">
        <v>10</v>
      </c>
      <c r="B13" s="2">
        <v>328492</v>
      </c>
      <c r="C13" s="2">
        <v>506318</v>
      </c>
      <c r="D13" s="2">
        <v>213</v>
      </c>
      <c r="E13" s="2">
        <v>139</v>
      </c>
      <c r="F13" s="58">
        <v>6.7</v>
      </c>
    </row>
    <row r="14" spans="1:7" ht="21.75" customHeight="1" x14ac:dyDescent="0.35">
      <c r="A14" s="2" t="s">
        <v>11</v>
      </c>
      <c r="B14" s="2">
        <v>80091</v>
      </c>
      <c r="C14" s="2">
        <v>125245</v>
      </c>
      <c r="D14" s="2">
        <v>229</v>
      </c>
      <c r="E14" s="2">
        <v>147</v>
      </c>
      <c r="F14" s="58">
        <v>6.7</v>
      </c>
    </row>
    <row r="15" spans="1:7" ht="21.75" customHeight="1" x14ac:dyDescent="0.35">
      <c r="A15" s="2" t="s">
        <v>12</v>
      </c>
      <c r="B15" s="2">
        <v>140550</v>
      </c>
      <c r="C15" s="2">
        <v>222709</v>
      </c>
      <c r="D15" s="2">
        <v>227</v>
      </c>
      <c r="E15" s="2">
        <v>144</v>
      </c>
      <c r="F15" s="58">
        <v>6.7</v>
      </c>
    </row>
    <row r="16" spans="1:7" ht="21.75" customHeight="1" x14ac:dyDescent="0.35">
      <c r="A16" s="2" t="s">
        <v>13</v>
      </c>
      <c r="B16" s="2">
        <v>531396</v>
      </c>
      <c r="C16" s="2">
        <v>831120</v>
      </c>
      <c r="D16" s="2">
        <v>219</v>
      </c>
      <c r="E16" s="2">
        <v>141</v>
      </c>
      <c r="F16" s="58">
        <v>6.7</v>
      </c>
    </row>
    <row r="17" spans="1:6" ht="21.75" customHeight="1" x14ac:dyDescent="0.35">
      <c r="A17" s="2" t="s">
        <v>14</v>
      </c>
      <c r="B17" s="2">
        <v>117702</v>
      </c>
      <c r="C17" s="2">
        <v>188898</v>
      </c>
      <c r="D17" s="2">
        <v>237</v>
      </c>
      <c r="E17" s="2">
        <v>148</v>
      </c>
      <c r="F17" s="58">
        <v>6.7</v>
      </c>
    </row>
    <row r="18" spans="1:6" ht="21.75" customHeight="1" x14ac:dyDescent="0.35">
      <c r="A18" s="2" t="s">
        <v>15</v>
      </c>
      <c r="B18" s="2">
        <v>25244</v>
      </c>
      <c r="C18" s="2">
        <v>40619</v>
      </c>
      <c r="D18" s="2">
        <v>237</v>
      </c>
      <c r="E18" s="2">
        <v>148</v>
      </c>
      <c r="F18" s="58">
        <v>6.7</v>
      </c>
    </row>
    <row r="19" spans="1:6" ht="21.75" customHeight="1" x14ac:dyDescent="0.35">
      <c r="A19" s="2" t="s">
        <v>16</v>
      </c>
      <c r="B19" s="2">
        <v>542618</v>
      </c>
      <c r="C19" s="2">
        <v>900190</v>
      </c>
      <c r="D19" s="2">
        <v>257</v>
      </c>
      <c r="E19" s="2">
        <v>156</v>
      </c>
      <c r="F19" s="58">
        <v>6.4</v>
      </c>
    </row>
    <row r="20" spans="1:6" ht="21.75" customHeight="1" x14ac:dyDescent="0.35">
      <c r="A20" s="2" t="s">
        <v>17</v>
      </c>
      <c r="B20" s="2">
        <v>383170</v>
      </c>
      <c r="C20" s="2">
        <v>614338</v>
      </c>
      <c r="D20" s="2">
        <v>247</v>
      </c>
      <c r="E20" s="2">
        <v>155</v>
      </c>
      <c r="F20" s="58">
        <v>6.6</v>
      </c>
    </row>
    <row r="21" spans="1:6" ht="21.75" customHeight="1" x14ac:dyDescent="0.35">
      <c r="A21" s="2" t="s">
        <v>18</v>
      </c>
      <c r="B21" s="2">
        <v>50187</v>
      </c>
      <c r="C21" s="2">
        <v>81981</v>
      </c>
      <c r="D21" s="2">
        <v>252</v>
      </c>
      <c r="E21" s="2">
        <v>155</v>
      </c>
      <c r="F21" s="58">
        <v>6.7</v>
      </c>
    </row>
    <row r="22" spans="1:6" ht="21.75" customHeight="1" x14ac:dyDescent="0.35">
      <c r="A22" s="2" t="s">
        <v>19</v>
      </c>
      <c r="B22" s="2">
        <v>173508</v>
      </c>
      <c r="C22" s="2">
        <v>289054</v>
      </c>
      <c r="D22" s="2">
        <v>275</v>
      </c>
      <c r="E22" s="2">
        <v>166</v>
      </c>
      <c r="F22" s="58">
        <v>6.4</v>
      </c>
    </row>
    <row r="23" spans="1:6" ht="21.75" customHeight="1" x14ac:dyDescent="0.35">
      <c r="A23" s="2" t="s">
        <v>20</v>
      </c>
      <c r="B23" s="2">
        <v>461056</v>
      </c>
      <c r="C23" s="2">
        <v>754708</v>
      </c>
      <c r="D23" s="2">
        <v>259</v>
      </c>
      <c r="E23" s="2">
        <v>160</v>
      </c>
      <c r="F23" s="58">
        <v>6.4</v>
      </c>
    </row>
    <row r="24" spans="1:6" ht="21.75" customHeight="1" x14ac:dyDescent="0.35">
      <c r="A24" s="2" t="s">
        <v>21</v>
      </c>
      <c r="B24" s="2">
        <v>136001</v>
      </c>
      <c r="C24" s="2">
        <v>205973</v>
      </c>
      <c r="D24" s="2">
        <v>240</v>
      </c>
      <c r="E24" s="2">
        <v>159</v>
      </c>
      <c r="F24" s="58">
        <v>6.6</v>
      </c>
    </row>
    <row r="25" spans="1:6" ht="21.75" customHeight="1" thickBot="1" x14ac:dyDescent="0.4">
      <c r="A25" s="18" t="s">
        <v>38</v>
      </c>
      <c r="B25" s="18">
        <v>5480492</v>
      </c>
      <c r="C25" s="18">
        <v>8828499</v>
      </c>
      <c r="D25" s="18">
        <v>233</v>
      </c>
      <c r="E25" s="18">
        <v>145</v>
      </c>
      <c r="F25" s="97">
        <v>6.6</v>
      </c>
    </row>
    <row r="26" spans="1:6" ht="25" customHeight="1" thickTop="1" x14ac:dyDescent="0.3">
      <c r="A26" s="84" t="str">
        <f>+INDICE!B10</f>
        <v xml:space="preserve"> Lettura dati 24 ottobre 2022</v>
      </c>
    </row>
    <row r="27" spans="1:6" x14ac:dyDescent="0.35">
      <c r="B27" s="7"/>
      <c r="C27" s="7"/>
      <c r="D27" s="30"/>
    </row>
    <row r="28" spans="1:6" s="4" customFormat="1" x14ac:dyDescent="0.35">
      <c r="A28" s="1"/>
      <c r="B28" s="1"/>
      <c r="C28" s="1"/>
      <c r="D28" s="80"/>
    </row>
    <row r="29" spans="1:6" ht="15" x14ac:dyDescent="0.35">
      <c r="B29" s="8"/>
      <c r="C29" s="8"/>
      <c r="D29" s="79"/>
    </row>
    <row r="36" spans="2:4" x14ac:dyDescent="0.35">
      <c r="B36" s="5"/>
      <c r="C36" s="5"/>
    </row>
    <row r="37" spans="2:4" x14ac:dyDescent="0.35">
      <c r="B37" s="5"/>
      <c r="C37" s="5"/>
    </row>
    <row r="38" spans="2:4" x14ac:dyDescent="0.35">
      <c r="B38" s="5"/>
      <c r="C38" s="5"/>
    </row>
    <row r="39" spans="2:4" ht="13.5" x14ac:dyDescent="0.35">
      <c r="B39" s="5"/>
      <c r="C39" s="5"/>
      <c r="D39" s="79"/>
    </row>
    <row r="40" spans="2:4" x14ac:dyDescent="0.35">
      <c r="B40" s="5"/>
      <c r="C40" s="5"/>
    </row>
    <row r="41" spans="2:4" x14ac:dyDescent="0.35">
      <c r="B41" s="5"/>
      <c r="C41" s="5"/>
    </row>
    <row r="42" spans="2:4" x14ac:dyDescent="0.35">
      <c r="B42" s="5"/>
      <c r="C42" s="5"/>
    </row>
    <row r="43" spans="2:4" x14ac:dyDescent="0.35">
      <c r="B43" s="5"/>
      <c r="C43" s="5"/>
    </row>
    <row r="44" spans="2:4" x14ac:dyDescent="0.35">
      <c r="B44" s="5"/>
      <c r="C44" s="5"/>
    </row>
    <row r="45" spans="2:4" s="80" customFormat="1" x14ac:dyDescent="0.35">
      <c r="B45" s="5"/>
      <c r="C45" s="5"/>
    </row>
    <row r="46" spans="2:4" s="80" customFormat="1" x14ac:dyDescent="0.35">
      <c r="B46" s="5"/>
      <c r="C46" s="5"/>
    </row>
    <row r="47" spans="2:4" s="80" customFormat="1" x14ac:dyDescent="0.35">
      <c r="B47" s="5"/>
      <c r="C47" s="5"/>
    </row>
    <row r="48" spans="2:4" s="80" customFormat="1" x14ac:dyDescent="0.35">
      <c r="B48" s="5"/>
      <c r="C48" s="5"/>
    </row>
    <row r="49" spans="2:3" s="80" customFormat="1" x14ac:dyDescent="0.35">
      <c r="B49" s="5"/>
      <c r="C49" s="5"/>
    </row>
    <row r="50" spans="2:3" s="80" customFormat="1" x14ac:dyDescent="0.35">
      <c r="B50" s="5"/>
      <c r="C50" s="5"/>
    </row>
    <row r="51" spans="2:3" s="80" customFormat="1" x14ac:dyDescent="0.35">
      <c r="B51" s="5"/>
      <c r="C51" s="5"/>
    </row>
    <row r="52" spans="2:3" s="80" customFormat="1" x14ac:dyDescent="0.35">
      <c r="B52" s="5"/>
      <c r="C52" s="5"/>
    </row>
    <row r="53" spans="2:3" s="80" customFormat="1" x14ac:dyDescent="0.35">
      <c r="B53" s="5"/>
      <c r="C53" s="5"/>
    </row>
    <row r="54" spans="2:3" s="80" customFormat="1" x14ac:dyDescent="0.35">
      <c r="B54" s="5"/>
      <c r="C54" s="5"/>
    </row>
    <row r="55" spans="2:3" s="80" customFormat="1" x14ac:dyDescent="0.35">
      <c r="B55" s="5"/>
      <c r="C55" s="5"/>
    </row>
    <row r="56" spans="2:3" s="80" customFormat="1" x14ac:dyDescent="0.35">
      <c r="B56" s="5"/>
      <c r="C56" s="5"/>
    </row>
  </sheetData>
  <mergeCells count="2">
    <mergeCell ref="A2:A3"/>
    <mergeCell ref="B2:F2"/>
  </mergeCells>
  <pageMargins left="0.70866141732283472" right="0.70866141732283472" top="0.94488188976377963" bottom="0.74803149606299213" header="0.31496062992125984" footer="0.31496062992125984"/>
  <pageSetup paperSize="9" scale="72" orientation="portrait" r:id="rId1"/>
  <headerFooter>
    <oddHeader>&amp;COSSERVATORIO ASSEGNO UNICO UNIVERSALE</oddHeader>
    <oddFooter>&amp;CINPS - COORDINAMENTO GENERALE STATISTICO ATTUARIALE</oddFooter>
  </headerFooter>
  <rowBreaks count="1" manualBreakCount="1">
    <brk id="17" max="6"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1ECCDD-9478-422D-AA1B-3B07D3B33D75}">
  <sheetPr>
    <tabColor theme="2"/>
    <pageSetUpPr fitToPage="1"/>
  </sheetPr>
  <dimension ref="B12:I19"/>
  <sheetViews>
    <sheetView topLeftCell="A2" workbookViewId="0"/>
  </sheetViews>
  <sheetFormatPr defaultRowHeight="14.5" x14ac:dyDescent="0.35"/>
  <cols>
    <col min="1" max="1" width="4" customWidth="1"/>
    <col min="4" max="4" width="10.08984375" customWidth="1"/>
    <col min="9" max="9" width="9.81640625" customWidth="1"/>
  </cols>
  <sheetData>
    <row r="12" spans="2:9" ht="18.5" x14ac:dyDescent="0.35">
      <c r="B12" s="188" t="str">
        <f>+INDICE!B23</f>
        <v>Sezione II - Assegno Unico Universale ai percettori di Reddito di Cittadinanza</v>
      </c>
    </row>
    <row r="15" spans="2:9" ht="14.5" customHeight="1" x14ac:dyDescent="0.35">
      <c r="B15" s="230" t="s">
        <v>121</v>
      </c>
      <c r="C15" s="230"/>
      <c r="D15" s="230"/>
      <c r="E15" s="230"/>
      <c r="F15" s="230"/>
      <c r="G15" s="230"/>
      <c r="H15" s="230"/>
      <c r="I15" s="230"/>
    </row>
    <row r="16" spans="2:9" x14ac:dyDescent="0.35">
      <c r="B16" s="230"/>
      <c r="C16" s="230"/>
      <c r="D16" s="230"/>
      <c r="E16" s="230"/>
      <c r="F16" s="230"/>
      <c r="G16" s="230"/>
      <c r="H16" s="230"/>
      <c r="I16" s="230"/>
    </row>
    <row r="17" spans="2:9" ht="25.5" customHeight="1" x14ac:dyDescent="0.35">
      <c r="B17" s="230"/>
      <c r="C17" s="230"/>
      <c r="D17" s="230"/>
      <c r="E17" s="230"/>
      <c r="F17" s="230"/>
      <c r="G17" s="230"/>
      <c r="H17" s="230"/>
      <c r="I17" s="230"/>
    </row>
    <row r="18" spans="2:9" ht="28" customHeight="1" x14ac:dyDescent="0.35">
      <c r="B18" s="230"/>
      <c r="C18" s="230"/>
      <c r="D18" s="230"/>
      <c r="E18" s="230"/>
      <c r="F18" s="230"/>
      <c r="G18" s="230"/>
      <c r="H18" s="230"/>
      <c r="I18" s="230"/>
    </row>
    <row r="19" spans="2:9" x14ac:dyDescent="0.35">
      <c r="B19" s="230"/>
      <c r="C19" s="230"/>
      <c r="D19" s="230"/>
      <c r="E19" s="230"/>
      <c r="F19" s="230"/>
      <c r="G19" s="230"/>
      <c r="H19" s="230"/>
      <c r="I19" s="230"/>
    </row>
  </sheetData>
  <mergeCells count="1">
    <mergeCell ref="B15:I19"/>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14E88-B5DD-4002-AD72-7AB587E9F015}">
  <sheetPr>
    <tabColor rgb="FF92D050"/>
    <pageSetUpPr fitToPage="1"/>
  </sheetPr>
  <dimension ref="A1:P30"/>
  <sheetViews>
    <sheetView showGridLines="0" zoomScale="75" zoomScaleNormal="75" zoomScaleSheetLayoutView="62" workbookViewId="0">
      <selection sqref="A1:F1"/>
    </sheetView>
  </sheetViews>
  <sheetFormatPr defaultColWidth="13.1796875" defaultRowHeight="10" x14ac:dyDescent="0.35"/>
  <cols>
    <col min="1" max="1" width="35.54296875" style="1" customWidth="1"/>
    <col min="2" max="2" width="20.1796875" style="1" customWidth="1"/>
    <col min="3" max="3" width="20.90625" style="1" customWidth="1"/>
    <col min="4" max="4" width="21.1796875" style="1" customWidth="1"/>
    <col min="5" max="5" width="21.81640625" style="1" customWidth="1"/>
    <col min="6" max="6" width="20.08984375" style="1" customWidth="1"/>
    <col min="7" max="7" width="18.6328125" style="1" customWidth="1"/>
    <col min="8" max="8" width="15.81640625" style="1" customWidth="1"/>
    <col min="9" max="10" width="11.453125" style="1" customWidth="1"/>
    <col min="11" max="16384" width="13.1796875" style="1"/>
  </cols>
  <sheetData>
    <row r="1" spans="1:16" ht="57.5" customHeight="1" thickBot="1" x14ac:dyDescent="0.4">
      <c r="A1" s="234" t="s">
        <v>122</v>
      </c>
      <c r="B1" s="234"/>
      <c r="C1" s="234"/>
      <c r="D1" s="234"/>
      <c r="E1" s="234"/>
      <c r="F1" s="234"/>
    </row>
    <row r="2" spans="1:16" ht="82.25" customHeight="1" thickTop="1" thickBot="1" x14ac:dyDescent="0.4">
      <c r="A2" s="67" t="s">
        <v>131</v>
      </c>
      <c r="B2" s="68" t="s">
        <v>109</v>
      </c>
      <c r="C2" s="68" t="s">
        <v>110</v>
      </c>
      <c r="D2" s="181" t="s">
        <v>132</v>
      </c>
      <c r="E2" s="68" t="s">
        <v>133</v>
      </c>
      <c r="F2" s="68" t="s">
        <v>134</v>
      </c>
      <c r="G2" s="69"/>
    </row>
    <row r="3" spans="1:16" ht="32.5" customHeight="1" thickTop="1" x14ac:dyDescent="0.35">
      <c r="A3" s="105" t="s">
        <v>3</v>
      </c>
      <c r="B3" s="70">
        <v>411701</v>
      </c>
      <c r="C3" s="70">
        <v>648941</v>
      </c>
      <c r="D3" s="147">
        <v>53.094826279994351</v>
      </c>
      <c r="E3" s="70">
        <v>128.96453076381732</v>
      </c>
      <c r="F3" s="70">
        <v>81.817647952578668</v>
      </c>
      <c r="G3" s="69"/>
      <c r="H3" s="27"/>
      <c r="I3" s="27"/>
      <c r="J3" s="9"/>
      <c r="N3" s="27"/>
      <c r="O3" s="27"/>
      <c r="P3" s="27"/>
    </row>
    <row r="4" spans="1:16" ht="25.5" customHeight="1" x14ac:dyDescent="0.35">
      <c r="A4" s="105" t="s">
        <v>27</v>
      </c>
      <c r="B4" s="70">
        <v>417329</v>
      </c>
      <c r="C4" s="70">
        <v>690942</v>
      </c>
      <c r="D4" s="147">
        <v>60.605534309973173</v>
      </c>
      <c r="E4" s="70">
        <v>145.22243675846437</v>
      </c>
      <c r="F4" s="70">
        <v>87.714358527883917</v>
      </c>
      <c r="G4" s="69"/>
      <c r="H4" s="27"/>
      <c r="I4" s="27"/>
      <c r="J4" s="9"/>
      <c r="N4" s="27"/>
      <c r="O4" s="27"/>
      <c r="P4" s="27"/>
    </row>
    <row r="5" spans="1:16" ht="25.5" customHeight="1" x14ac:dyDescent="0.35">
      <c r="A5" s="105" t="s">
        <v>28</v>
      </c>
      <c r="B5" s="70">
        <v>313765</v>
      </c>
      <c r="C5" s="70">
        <v>520154</v>
      </c>
      <c r="D5" s="147">
        <v>57.998618909985552</v>
      </c>
      <c r="E5" s="70">
        <v>184.84731856639698</v>
      </c>
      <c r="F5" s="70">
        <v>111.50278361790076</v>
      </c>
      <c r="G5" s="69"/>
      <c r="H5" s="27"/>
      <c r="I5" s="27"/>
      <c r="J5" s="9"/>
      <c r="N5" s="27"/>
      <c r="O5" s="27"/>
      <c r="P5" s="27"/>
    </row>
    <row r="6" spans="1:16" ht="32.5" customHeight="1" x14ac:dyDescent="0.35">
      <c r="A6" s="105" t="s">
        <v>79</v>
      </c>
      <c r="B6" s="70">
        <v>325719</v>
      </c>
      <c r="C6" s="70">
        <v>535545</v>
      </c>
      <c r="D6" s="147">
        <v>58.950352479976182</v>
      </c>
      <c r="E6" s="70">
        <v>180.98530475648084</v>
      </c>
      <c r="F6" s="70">
        <v>110.07544180223172</v>
      </c>
      <c r="G6" s="69"/>
      <c r="I6" s="27"/>
      <c r="J6" s="9"/>
    </row>
    <row r="7" spans="1:16" ht="32.5" customHeight="1" x14ac:dyDescent="0.35">
      <c r="A7" s="105" t="s">
        <v>100</v>
      </c>
      <c r="B7" s="70">
        <v>342384</v>
      </c>
      <c r="C7" s="70">
        <v>568633</v>
      </c>
      <c r="D7" s="147">
        <v>62.404606169987666</v>
      </c>
      <c r="E7" s="70">
        <v>182.26496030768863</v>
      </c>
      <c r="F7" s="70">
        <v>109.74496058088022</v>
      </c>
      <c r="G7" s="69"/>
      <c r="I7" s="27"/>
      <c r="J7" s="9"/>
    </row>
    <row r="8" spans="1:16" ht="32.5" customHeight="1" x14ac:dyDescent="0.35">
      <c r="A8" s="105" t="s">
        <v>103</v>
      </c>
      <c r="B8" s="70">
        <v>324111</v>
      </c>
      <c r="C8" s="70">
        <v>542139</v>
      </c>
      <c r="D8" s="147">
        <v>59.05800861999645</v>
      </c>
      <c r="E8" s="70">
        <v>182.21537874369105</v>
      </c>
      <c r="F8" s="70">
        <v>108.93517828452934</v>
      </c>
      <c r="G8" s="69"/>
      <c r="I8" s="27"/>
      <c r="J8" s="9"/>
    </row>
    <row r="9" spans="1:16" ht="32.5" customHeight="1" thickBot="1" x14ac:dyDescent="0.4">
      <c r="A9" s="106" t="s">
        <v>153</v>
      </c>
      <c r="B9" s="71">
        <v>310027</v>
      </c>
      <c r="C9" s="71">
        <v>521283</v>
      </c>
      <c r="D9" s="148">
        <v>53.847873750006521</v>
      </c>
      <c r="E9" s="71">
        <v>173.68769091081268</v>
      </c>
      <c r="F9" s="71">
        <v>103.29873360536699</v>
      </c>
      <c r="G9" s="69"/>
      <c r="I9" s="27"/>
      <c r="J9" s="9"/>
    </row>
    <row r="10" spans="1:16" ht="32.5" customHeight="1" thickTop="1" x14ac:dyDescent="0.35">
      <c r="A10" s="276" t="s">
        <v>106</v>
      </c>
      <c r="B10" s="277"/>
      <c r="C10" s="89"/>
      <c r="D10" s="90">
        <v>405.95982051991984</v>
      </c>
      <c r="E10" s="89"/>
      <c r="F10" s="89"/>
      <c r="G10" s="69"/>
      <c r="I10" s="27"/>
      <c r="J10" s="9"/>
    </row>
    <row r="11" spans="1:16" ht="29" customHeight="1" x14ac:dyDescent="0.35">
      <c r="A11" s="93" t="s">
        <v>82</v>
      </c>
      <c r="B11" s="91">
        <v>349290.85714285716</v>
      </c>
      <c r="C11" s="91">
        <v>575376.71428571432</v>
      </c>
      <c r="D11" s="90"/>
      <c r="G11" s="69"/>
      <c r="H11" s="27"/>
      <c r="I11" s="27"/>
      <c r="J11" s="9"/>
    </row>
    <row r="12" spans="1:16" ht="29" customHeight="1" x14ac:dyDescent="0.35">
      <c r="A12" s="94" t="s">
        <v>47</v>
      </c>
      <c r="B12" s="91"/>
      <c r="C12" s="89"/>
      <c r="D12" s="90"/>
      <c r="E12" s="152">
        <v>166.03429173227707</v>
      </c>
      <c r="F12" s="152">
        <v>100.79354731320619</v>
      </c>
      <c r="G12" s="72"/>
      <c r="H12" s="27"/>
      <c r="I12" s="27"/>
      <c r="J12" s="9"/>
    </row>
    <row r="13" spans="1:16" ht="77.5" customHeight="1" x14ac:dyDescent="0.35">
      <c r="A13" s="245" t="s">
        <v>158</v>
      </c>
      <c r="B13" s="245"/>
      <c r="C13" s="245"/>
      <c r="D13" s="245"/>
      <c r="E13" s="245"/>
      <c r="F13" s="245"/>
      <c r="I13" s="278"/>
      <c r="J13" s="278"/>
      <c r="K13" s="278"/>
      <c r="L13" s="278"/>
      <c r="M13" s="278"/>
      <c r="N13" s="278"/>
      <c r="O13" s="278"/>
      <c r="P13" s="278"/>
    </row>
    <row r="14" spans="1:16" ht="20.399999999999999" customHeight="1" x14ac:dyDescent="0.3">
      <c r="A14" s="66" t="s">
        <v>159</v>
      </c>
      <c r="B14" s="7"/>
      <c r="E14" s="65"/>
    </row>
    <row r="15" spans="1:16" x14ac:dyDescent="0.35">
      <c r="B15" s="5"/>
      <c r="C15" s="30"/>
    </row>
    <row r="16" spans="1:16" x14ac:dyDescent="0.35">
      <c r="B16" s="5"/>
    </row>
    <row r="17" spans="2:2" x14ac:dyDescent="0.35">
      <c r="B17" s="5"/>
    </row>
    <row r="18" spans="2:2" x14ac:dyDescent="0.35">
      <c r="B18" s="5"/>
    </row>
    <row r="19" spans="2:2" x14ac:dyDescent="0.35">
      <c r="B19" s="5"/>
    </row>
    <row r="20" spans="2:2" x14ac:dyDescent="0.35">
      <c r="B20" s="5"/>
    </row>
    <row r="21" spans="2:2" x14ac:dyDescent="0.35">
      <c r="B21" s="5"/>
    </row>
    <row r="22" spans="2:2" x14ac:dyDescent="0.35">
      <c r="B22" s="5"/>
    </row>
    <row r="23" spans="2:2" x14ac:dyDescent="0.35">
      <c r="B23" s="5"/>
    </row>
    <row r="24" spans="2:2" x14ac:dyDescent="0.35">
      <c r="B24" s="5"/>
    </row>
    <row r="25" spans="2:2" x14ac:dyDescent="0.35">
      <c r="B25" s="5"/>
    </row>
    <row r="26" spans="2:2" x14ac:dyDescent="0.35">
      <c r="B26" s="5"/>
    </row>
    <row r="27" spans="2:2" x14ac:dyDescent="0.35">
      <c r="B27" s="5"/>
    </row>
    <row r="28" spans="2:2" x14ac:dyDescent="0.35">
      <c r="B28" s="5"/>
    </row>
    <row r="29" spans="2:2" x14ac:dyDescent="0.35">
      <c r="B29" s="5"/>
    </row>
    <row r="30" spans="2:2" x14ac:dyDescent="0.35">
      <c r="B30" s="5"/>
    </row>
  </sheetData>
  <mergeCells count="4">
    <mergeCell ref="A1:F1"/>
    <mergeCell ref="A10:B10"/>
    <mergeCell ref="A13:F13"/>
    <mergeCell ref="I13:P13"/>
  </mergeCells>
  <pageMargins left="0.70866141732283472" right="0.70866141732283472" top="0.94488188976377963" bottom="0.74803149606299213" header="0.31496062992125984" footer="0.31496062992125984"/>
  <pageSetup paperSize="9" scale="62" orientation="portrait" r:id="rId1"/>
  <headerFooter>
    <oddHeader>&amp;COSSERVATORIO ASSEGNO UNICO UNIVERSALE</oddHeader>
    <oddFooter>&amp;CINPS - COORDINAMENTO GENERALE STATISTICO ATTUARIALE</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0BB960-9EDD-4855-9DC7-91C3989A2FE0}">
  <sheetPr>
    <tabColor rgb="FF92D050"/>
    <pageSetUpPr fitToPage="1"/>
  </sheetPr>
  <dimension ref="A1:O59"/>
  <sheetViews>
    <sheetView showGridLines="0" zoomScale="70" zoomScaleNormal="70" workbookViewId="0"/>
  </sheetViews>
  <sheetFormatPr defaultRowHeight="14.5" x14ac:dyDescent="0.35"/>
  <cols>
    <col min="1" max="1" width="30.453125" style="1" customWidth="1"/>
    <col min="2" max="2" width="16" style="1" customWidth="1"/>
    <col min="3" max="3" width="17.81640625" style="80" customWidth="1"/>
    <col min="4" max="4" width="16" style="1" customWidth="1"/>
    <col min="5" max="5" width="17.81640625" style="80" customWidth="1"/>
    <col min="6" max="6" width="16" style="1" customWidth="1"/>
    <col min="7" max="7" width="18.6328125" style="80" customWidth="1"/>
    <col min="8" max="8" width="16" style="1" customWidth="1"/>
    <col min="9" max="9" width="18.1796875" style="80" customWidth="1"/>
    <col min="10" max="10" width="16" style="1" customWidth="1"/>
    <col min="11" max="11" width="18.1796875" style="1" customWidth="1"/>
    <col min="12" max="12" width="12.08984375" style="1" customWidth="1"/>
    <col min="13" max="13" width="18.81640625" style="1" customWidth="1"/>
    <col min="14" max="14" width="14.36328125" customWidth="1"/>
    <col min="15" max="15" width="19.81640625" customWidth="1"/>
  </cols>
  <sheetData>
    <row r="1" spans="1:15" ht="59.5" customHeight="1" thickBot="1" x14ac:dyDescent="0.4">
      <c r="A1" s="179" t="s">
        <v>123</v>
      </c>
      <c r="B1" s="179"/>
      <c r="C1" s="179"/>
      <c r="D1" s="179"/>
      <c r="E1" s="179"/>
      <c r="F1" s="179"/>
      <c r="G1" s="179"/>
      <c r="H1" s="179"/>
      <c r="I1" s="179"/>
      <c r="J1" s="179"/>
      <c r="K1" s="179"/>
      <c r="L1" s="179"/>
      <c r="M1" s="179"/>
    </row>
    <row r="2" spans="1:15" ht="43" customHeight="1" thickTop="1" x14ac:dyDescent="0.35">
      <c r="A2" s="284" t="s">
        <v>92</v>
      </c>
      <c r="B2" s="279" t="s">
        <v>3</v>
      </c>
      <c r="C2" s="280"/>
      <c r="D2" s="279" t="s">
        <v>27</v>
      </c>
      <c r="E2" s="280"/>
      <c r="F2" s="279" t="s">
        <v>28</v>
      </c>
      <c r="G2" s="280"/>
      <c r="H2" s="279" t="s">
        <v>79</v>
      </c>
      <c r="I2" s="280"/>
      <c r="J2" s="279" t="s">
        <v>100</v>
      </c>
      <c r="K2" s="280"/>
      <c r="L2" s="279" t="s">
        <v>103</v>
      </c>
      <c r="M2" s="280"/>
      <c r="N2" s="281" t="s">
        <v>153</v>
      </c>
      <c r="O2" s="282"/>
    </row>
    <row r="3" spans="1:15" ht="75" customHeight="1" thickBot="1" x14ac:dyDescent="0.4">
      <c r="A3" s="260"/>
      <c r="B3" s="36" t="s">
        <v>110</v>
      </c>
      <c r="C3" s="78" t="s">
        <v>135</v>
      </c>
      <c r="D3" s="36" t="s">
        <v>110</v>
      </c>
      <c r="E3" s="78" t="s">
        <v>135</v>
      </c>
      <c r="F3" s="36" t="s">
        <v>110</v>
      </c>
      <c r="G3" s="78" t="s">
        <v>135</v>
      </c>
      <c r="H3" s="36" t="s">
        <v>110</v>
      </c>
      <c r="I3" s="78" t="s">
        <v>135</v>
      </c>
      <c r="J3" s="36" t="s">
        <v>110</v>
      </c>
      <c r="K3" s="78" t="s">
        <v>135</v>
      </c>
      <c r="L3" s="36" t="s">
        <v>110</v>
      </c>
      <c r="M3" s="78" t="s">
        <v>135</v>
      </c>
      <c r="N3" s="36" t="s">
        <v>110</v>
      </c>
      <c r="O3" s="78" t="s">
        <v>135</v>
      </c>
    </row>
    <row r="4" spans="1:15" ht="15" thickTop="1" x14ac:dyDescent="0.35">
      <c r="A4" s="2" t="s">
        <v>4</v>
      </c>
      <c r="B4" s="2">
        <v>26254</v>
      </c>
      <c r="C4" s="2">
        <v>83</v>
      </c>
      <c r="D4" s="2">
        <v>28188</v>
      </c>
      <c r="E4" s="2">
        <v>90</v>
      </c>
      <c r="F4" s="2">
        <v>21617</v>
      </c>
      <c r="G4" s="2">
        <v>117</v>
      </c>
      <c r="H4" s="2">
        <v>21313</v>
      </c>
      <c r="I4" s="2">
        <v>118</v>
      </c>
      <c r="J4" s="2">
        <v>22328</v>
      </c>
      <c r="K4" s="2">
        <v>117</v>
      </c>
      <c r="L4" s="2">
        <v>21558</v>
      </c>
      <c r="M4" s="2">
        <v>115</v>
      </c>
      <c r="N4" s="2">
        <v>20114</v>
      </c>
      <c r="O4" s="2">
        <v>108</v>
      </c>
    </row>
    <row r="5" spans="1:15" x14ac:dyDescent="0.35">
      <c r="A5" s="2" t="s">
        <v>5</v>
      </c>
      <c r="B5" s="2">
        <v>347</v>
      </c>
      <c r="C5" s="2">
        <v>109</v>
      </c>
      <c r="D5" s="2">
        <v>363</v>
      </c>
      <c r="E5" s="2">
        <v>111</v>
      </c>
      <c r="F5" s="2">
        <v>288</v>
      </c>
      <c r="G5" s="2">
        <v>133</v>
      </c>
      <c r="H5" s="2">
        <v>294</v>
      </c>
      <c r="I5" s="2">
        <v>140</v>
      </c>
      <c r="J5" s="2">
        <v>312</v>
      </c>
      <c r="K5" s="2">
        <v>138</v>
      </c>
      <c r="L5" s="2">
        <v>289</v>
      </c>
      <c r="M5" s="2">
        <v>133</v>
      </c>
      <c r="N5" s="2">
        <v>245</v>
      </c>
      <c r="O5" s="2">
        <v>125</v>
      </c>
    </row>
    <row r="6" spans="1:15" x14ac:dyDescent="0.35">
      <c r="A6" s="2" t="s">
        <v>6</v>
      </c>
      <c r="B6" s="2">
        <v>42719</v>
      </c>
      <c r="C6" s="2">
        <v>93</v>
      </c>
      <c r="D6" s="2">
        <v>45571</v>
      </c>
      <c r="E6" s="2">
        <v>98</v>
      </c>
      <c r="F6" s="2">
        <v>35100</v>
      </c>
      <c r="G6" s="2">
        <v>126</v>
      </c>
      <c r="H6" s="2">
        <v>34598</v>
      </c>
      <c r="I6" s="2">
        <v>127</v>
      </c>
      <c r="J6" s="2">
        <v>35315</v>
      </c>
      <c r="K6" s="2">
        <v>126</v>
      </c>
      <c r="L6" s="2">
        <v>33979</v>
      </c>
      <c r="M6" s="2">
        <v>124</v>
      </c>
      <c r="N6" s="2">
        <v>30931</v>
      </c>
      <c r="O6" s="2">
        <v>117</v>
      </c>
    </row>
    <row r="7" spans="1:15" x14ac:dyDescent="0.35">
      <c r="A7" s="2" t="s">
        <v>84</v>
      </c>
      <c r="B7" s="2">
        <v>2132</v>
      </c>
      <c r="C7" s="2">
        <v>121</v>
      </c>
      <c r="D7" s="2">
        <v>2281</v>
      </c>
      <c r="E7" s="2">
        <v>126</v>
      </c>
      <c r="F7" s="2">
        <v>2004</v>
      </c>
      <c r="G7" s="2">
        <v>151</v>
      </c>
      <c r="H7" s="2">
        <v>1921</v>
      </c>
      <c r="I7" s="2">
        <v>152</v>
      </c>
      <c r="J7" s="2">
        <v>1951</v>
      </c>
      <c r="K7" s="2">
        <v>150</v>
      </c>
      <c r="L7" s="2">
        <v>1925</v>
      </c>
      <c r="M7" s="2">
        <v>150</v>
      </c>
      <c r="N7" s="2">
        <v>1774</v>
      </c>
      <c r="O7" s="2">
        <v>140</v>
      </c>
    </row>
    <row r="8" spans="1:15" x14ac:dyDescent="0.35">
      <c r="A8" s="2" t="s">
        <v>85</v>
      </c>
      <c r="B8" s="2">
        <v>208</v>
      </c>
      <c r="C8" s="2">
        <v>102</v>
      </c>
      <c r="D8" s="2">
        <v>235</v>
      </c>
      <c r="E8" s="2">
        <v>111</v>
      </c>
      <c r="F8" s="2">
        <v>215</v>
      </c>
      <c r="G8" s="2">
        <v>141</v>
      </c>
      <c r="H8" s="2">
        <v>194</v>
      </c>
      <c r="I8" s="2">
        <v>141</v>
      </c>
      <c r="J8" s="2">
        <v>204</v>
      </c>
      <c r="K8" s="2">
        <v>139</v>
      </c>
      <c r="L8" s="2">
        <v>188</v>
      </c>
      <c r="M8" s="2">
        <v>135</v>
      </c>
      <c r="N8" s="2">
        <v>164</v>
      </c>
      <c r="O8" s="2">
        <v>132</v>
      </c>
    </row>
    <row r="9" spans="1:15" x14ac:dyDescent="0.35">
      <c r="A9" s="2" t="s">
        <v>7</v>
      </c>
      <c r="B9" s="2">
        <v>11842</v>
      </c>
      <c r="C9" s="2">
        <v>93</v>
      </c>
      <c r="D9" s="2">
        <v>12581</v>
      </c>
      <c r="E9" s="2">
        <v>98</v>
      </c>
      <c r="F9" s="2">
        <v>9910</v>
      </c>
      <c r="G9" s="2">
        <v>127</v>
      </c>
      <c r="H9" s="2">
        <v>9796</v>
      </c>
      <c r="I9" s="2">
        <v>127</v>
      </c>
      <c r="J9" s="2">
        <v>9990</v>
      </c>
      <c r="K9" s="2">
        <v>127</v>
      </c>
      <c r="L9" s="2">
        <v>9668</v>
      </c>
      <c r="M9" s="2">
        <v>126</v>
      </c>
      <c r="N9" s="2">
        <v>8676</v>
      </c>
      <c r="O9" s="2">
        <v>116</v>
      </c>
    </row>
    <row r="10" spans="1:15" x14ac:dyDescent="0.35">
      <c r="A10" s="2" t="s">
        <v>71</v>
      </c>
      <c r="B10" s="2">
        <v>3103</v>
      </c>
      <c r="C10" s="2">
        <v>86</v>
      </c>
      <c r="D10" s="2">
        <v>3355</v>
      </c>
      <c r="E10" s="2">
        <v>95</v>
      </c>
      <c r="F10" s="2">
        <v>2596</v>
      </c>
      <c r="G10" s="2">
        <v>130</v>
      </c>
      <c r="H10" s="2">
        <v>2540</v>
      </c>
      <c r="I10" s="2">
        <v>128</v>
      </c>
      <c r="J10" s="2">
        <v>2548</v>
      </c>
      <c r="K10" s="2">
        <v>125</v>
      </c>
      <c r="L10" s="2">
        <v>2514</v>
      </c>
      <c r="M10" s="2">
        <v>120</v>
      </c>
      <c r="N10" s="2">
        <v>2269</v>
      </c>
      <c r="O10" s="2">
        <v>109</v>
      </c>
    </row>
    <row r="11" spans="1:15" x14ac:dyDescent="0.35">
      <c r="A11" s="2" t="s">
        <v>8</v>
      </c>
      <c r="B11" s="2">
        <v>8696</v>
      </c>
      <c r="C11" s="2">
        <v>82</v>
      </c>
      <c r="D11" s="2">
        <v>9064</v>
      </c>
      <c r="E11" s="2">
        <v>87</v>
      </c>
      <c r="F11" s="2">
        <v>7105</v>
      </c>
      <c r="G11" s="2">
        <v>117</v>
      </c>
      <c r="H11" s="2">
        <v>6952</v>
      </c>
      <c r="I11" s="2">
        <v>118</v>
      </c>
      <c r="J11" s="2">
        <v>7105</v>
      </c>
      <c r="K11" s="2">
        <v>117</v>
      </c>
      <c r="L11" s="2">
        <v>6797</v>
      </c>
      <c r="M11" s="2">
        <v>115</v>
      </c>
      <c r="N11" s="2">
        <v>6213</v>
      </c>
      <c r="O11" s="2">
        <v>107</v>
      </c>
    </row>
    <row r="12" spans="1:15" x14ac:dyDescent="0.35">
      <c r="A12" s="2" t="s">
        <v>9</v>
      </c>
      <c r="B12" s="2">
        <v>15588</v>
      </c>
      <c r="C12" s="2">
        <v>96</v>
      </c>
      <c r="D12" s="2">
        <v>16609</v>
      </c>
      <c r="E12" s="2">
        <v>102</v>
      </c>
      <c r="F12" s="2">
        <v>13262</v>
      </c>
      <c r="G12" s="2">
        <v>130</v>
      </c>
      <c r="H12" s="2">
        <v>12609</v>
      </c>
      <c r="I12" s="2">
        <v>130</v>
      </c>
      <c r="J12" s="2">
        <v>12856</v>
      </c>
      <c r="K12" s="2">
        <v>129</v>
      </c>
      <c r="L12" s="2">
        <v>12375</v>
      </c>
      <c r="M12" s="2">
        <v>127</v>
      </c>
      <c r="N12" s="2">
        <v>11351</v>
      </c>
      <c r="O12" s="2">
        <v>118</v>
      </c>
    </row>
    <row r="13" spans="1:15" x14ac:dyDescent="0.35">
      <c r="A13" s="2" t="s">
        <v>10</v>
      </c>
      <c r="B13" s="2">
        <v>15322</v>
      </c>
      <c r="C13" s="2">
        <v>89</v>
      </c>
      <c r="D13" s="2">
        <v>16287</v>
      </c>
      <c r="E13" s="2">
        <v>95</v>
      </c>
      <c r="F13" s="2">
        <v>11944</v>
      </c>
      <c r="G13" s="2">
        <v>120</v>
      </c>
      <c r="H13" s="2">
        <v>11913</v>
      </c>
      <c r="I13" s="2">
        <v>121</v>
      </c>
      <c r="J13" s="2">
        <v>12261</v>
      </c>
      <c r="K13" s="2">
        <v>120</v>
      </c>
      <c r="L13" s="2">
        <v>11936</v>
      </c>
      <c r="M13" s="2">
        <v>118</v>
      </c>
      <c r="N13" s="2">
        <v>10909</v>
      </c>
      <c r="O13" s="2">
        <v>110</v>
      </c>
    </row>
    <row r="14" spans="1:15" x14ac:dyDescent="0.35">
      <c r="A14" s="2" t="s">
        <v>11</v>
      </c>
      <c r="B14" s="2">
        <v>4878</v>
      </c>
      <c r="C14" s="2">
        <v>87</v>
      </c>
      <c r="D14" s="2">
        <v>5137</v>
      </c>
      <c r="E14" s="2">
        <v>92</v>
      </c>
      <c r="F14" s="2">
        <v>3750</v>
      </c>
      <c r="G14" s="2">
        <v>120</v>
      </c>
      <c r="H14" s="2">
        <v>3839</v>
      </c>
      <c r="I14" s="2">
        <v>120</v>
      </c>
      <c r="J14" s="2">
        <v>3958</v>
      </c>
      <c r="K14" s="2">
        <v>119</v>
      </c>
      <c r="L14" s="2">
        <v>3810</v>
      </c>
      <c r="M14" s="2">
        <v>117</v>
      </c>
      <c r="N14" s="2">
        <v>3559</v>
      </c>
      <c r="O14" s="2">
        <v>110</v>
      </c>
    </row>
    <row r="15" spans="1:15" x14ac:dyDescent="0.35">
      <c r="A15" s="2" t="s">
        <v>12</v>
      </c>
      <c r="B15" s="2">
        <v>6274</v>
      </c>
      <c r="C15" s="2">
        <v>98</v>
      </c>
      <c r="D15" s="2">
        <v>6746</v>
      </c>
      <c r="E15" s="2">
        <v>104</v>
      </c>
      <c r="F15" s="2">
        <v>4943</v>
      </c>
      <c r="G15" s="2">
        <v>130</v>
      </c>
      <c r="H15" s="2">
        <v>4919</v>
      </c>
      <c r="I15" s="2">
        <v>128</v>
      </c>
      <c r="J15" s="2">
        <v>5210</v>
      </c>
      <c r="K15" s="2">
        <v>128</v>
      </c>
      <c r="L15" s="2">
        <v>4952</v>
      </c>
      <c r="M15" s="2">
        <v>126</v>
      </c>
      <c r="N15" s="2">
        <v>4628</v>
      </c>
      <c r="O15" s="2">
        <v>118</v>
      </c>
    </row>
    <row r="16" spans="1:15" x14ac:dyDescent="0.35">
      <c r="A16" s="2" t="s">
        <v>13</v>
      </c>
      <c r="B16" s="2">
        <v>54819</v>
      </c>
      <c r="C16" s="2">
        <v>75</v>
      </c>
      <c r="D16" s="2">
        <v>58310</v>
      </c>
      <c r="E16" s="2">
        <v>82</v>
      </c>
      <c r="F16" s="2">
        <v>44372</v>
      </c>
      <c r="G16" s="2">
        <v>111</v>
      </c>
      <c r="H16" s="2">
        <v>45240</v>
      </c>
      <c r="I16" s="2">
        <v>111</v>
      </c>
      <c r="J16" s="2">
        <v>46934</v>
      </c>
      <c r="K16" s="2">
        <v>111</v>
      </c>
      <c r="L16" s="2">
        <v>44436</v>
      </c>
      <c r="M16" s="2">
        <v>108</v>
      </c>
      <c r="N16" s="2">
        <v>40947</v>
      </c>
      <c r="O16" s="2">
        <v>101</v>
      </c>
    </row>
    <row r="17" spans="1:15" x14ac:dyDescent="0.35">
      <c r="A17" s="2" t="s">
        <v>14</v>
      </c>
      <c r="B17" s="2">
        <v>10073</v>
      </c>
      <c r="C17" s="2">
        <v>77</v>
      </c>
      <c r="D17" s="2">
        <v>10890</v>
      </c>
      <c r="E17" s="2">
        <v>85</v>
      </c>
      <c r="F17" s="2">
        <v>7888</v>
      </c>
      <c r="G17" s="2">
        <v>115</v>
      </c>
      <c r="H17" s="2">
        <v>8304</v>
      </c>
      <c r="I17" s="2">
        <v>114</v>
      </c>
      <c r="J17" s="2">
        <v>8829</v>
      </c>
      <c r="K17" s="2">
        <v>114</v>
      </c>
      <c r="L17" s="2">
        <v>8207</v>
      </c>
      <c r="M17" s="2">
        <v>112</v>
      </c>
      <c r="N17" s="2">
        <v>7839</v>
      </c>
      <c r="O17" s="2">
        <v>104</v>
      </c>
    </row>
    <row r="18" spans="1:15" x14ac:dyDescent="0.35">
      <c r="A18" s="2" t="s">
        <v>15</v>
      </c>
      <c r="B18" s="2">
        <v>2717</v>
      </c>
      <c r="C18" s="2">
        <v>71</v>
      </c>
      <c r="D18" s="2">
        <v>2898</v>
      </c>
      <c r="E18" s="2">
        <v>79</v>
      </c>
      <c r="F18" s="2">
        <v>2010</v>
      </c>
      <c r="G18" s="2">
        <v>111</v>
      </c>
      <c r="H18" s="2">
        <v>2192</v>
      </c>
      <c r="I18" s="2">
        <v>107</v>
      </c>
      <c r="J18" s="2">
        <v>2346</v>
      </c>
      <c r="K18" s="2">
        <v>108</v>
      </c>
      <c r="L18" s="2">
        <v>2221</v>
      </c>
      <c r="M18" s="2">
        <v>105</v>
      </c>
      <c r="N18" s="2">
        <v>2179</v>
      </c>
      <c r="O18" s="2">
        <v>99</v>
      </c>
    </row>
    <row r="19" spans="1:15" x14ac:dyDescent="0.35">
      <c r="A19" s="2" t="s">
        <v>16</v>
      </c>
      <c r="B19" s="2">
        <v>171759</v>
      </c>
      <c r="C19" s="2">
        <v>83</v>
      </c>
      <c r="D19" s="2">
        <v>180741</v>
      </c>
      <c r="E19" s="2">
        <v>87</v>
      </c>
      <c r="F19" s="2">
        <v>138528</v>
      </c>
      <c r="G19" s="2">
        <v>105</v>
      </c>
      <c r="H19" s="2">
        <v>144044</v>
      </c>
      <c r="I19" s="2">
        <v>104</v>
      </c>
      <c r="J19" s="2">
        <v>152783</v>
      </c>
      <c r="K19" s="2">
        <v>104</v>
      </c>
      <c r="L19" s="2">
        <v>144085</v>
      </c>
      <c r="M19" s="2">
        <v>103</v>
      </c>
      <c r="N19" s="2">
        <v>141555</v>
      </c>
      <c r="O19" s="2">
        <v>100</v>
      </c>
    </row>
    <row r="20" spans="1:15" x14ac:dyDescent="0.35">
      <c r="A20" s="2" t="s">
        <v>17</v>
      </c>
      <c r="B20" s="2">
        <v>61690</v>
      </c>
      <c r="C20" s="2">
        <v>75</v>
      </c>
      <c r="D20" s="2">
        <v>66738</v>
      </c>
      <c r="E20" s="2">
        <v>83</v>
      </c>
      <c r="F20" s="2">
        <v>50066</v>
      </c>
      <c r="G20" s="2">
        <v>109</v>
      </c>
      <c r="H20" s="2">
        <v>52589</v>
      </c>
      <c r="I20" s="2">
        <v>107</v>
      </c>
      <c r="J20" s="2">
        <v>56189</v>
      </c>
      <c r="K20" s="2">
        <v>107</v>
      </c>
      <c r="L20" s="2">
        <v>53607</v>
      </c>
      <c r="M20" s="2">
        <v>107</v>
      </c>
      <c r="N20" s="2">
        <v>51360</v>
      </c>
      <c r="O20" s="2">
        <v>101</v>
      </c>
    </row>
    <row r="21" spans="1:15" x14ac:dyDescent="0.35">
      <c r="A21" s="2" t="s">
        <v>18</v>
      </c>
      <c r="B21" s="2">
        <v>4390</v>
      </c>
      <c r="C21" s="2">
        <v>76</v>
      </c>
      <c r="D21" s="2">
        <v>4709</v>
      </c>
      <c r="E21" s="2">
        <v>82</v>
      </c>
      <c r="F21" s="2">
        <v>3328</v>
      </c>
      <c r="G21" s="2">
        <v>110</v>
      </c>
      <c r="H21" s="2">
        <v>3537</v>
      </c>
      <c r="I21" s="2">
        <v>108</v>
      </c>
      <c r="J21" s="2">
        <v>3895</v>
      </c>
      <c r="K21" s="2">
        <v>108</v>
      </c>
      <c r="L21" s="2">
        <v>3820</v>
      </c>
      <c r="M21" s="2">
        <v>106</v>
      </c>
      <c r="N21" s="2">
        <v>3682</v>
      </c>
      <c r="O21" s="2">
        <v>99</v>
      </c>
    </row>
    <row r="22" spans="1:15" x14ac:dyDescent="0.35">
      <c r="A22" s="2" t="s">
        <v>19</v>
      </c>
      <c r="B22" s="2">
        <v>45614</v>
      </c>
      <c r="C22" s="2">
        <v>85</v>
      </c>
      <c r="D22" s="2">
        <v>47936</v>
      </c>
      <c r="E22" s="2">
        <v>90</v>
      </c>
      <c r="F22" s="2">
        <v>33327</v>
      </c>
      <c r="G22" s="2">
        <v>114</v>
      </c>
      <c r="H22" s="2">
        <v>36298</v>
      </c>
      <c r="I22" s="2">
        <v>111</v>
      </c>
      <c r="J22" s="2">
        <v>40322</v>
      </c>
      <c r="K22" s="2">
        <v>111</v>
      </c>
      <c r="L22" s="2">
        <v>38900</v>
      </c>
      <c r="M22" s="2">
        <v>111</v>
      </c>
      <c r="N22" s="2">
        <v>38247</v>
      </c>
      <c r="O22" s="2">
        <v>106</v>
      </c>
    </row>
    <row r="23" spans="1:15" x14ac:dyDescent="0.35">
      <c r="A23" s="2" t="s">
        <v>20</v>
      </c>
      <c r="B23" s="2">
        <v>142990</v>
      </c>
      <c r="C23" s="2">
        <v>79</v>
      </c>
      <c r="D23" s="2">
        <v>153430</v>
      </c>
      <c r="E23" s="2">
        <v>86</v>
      </c>
      <c r="F23" s="2">
        <v>114440</v>
      </c>
      <c r="G23" s="2">
        <v>107</v>
      </c>
      <c r="H23" s="2">
        <v>118403</v>
      </c>
      <c r="I23" s="2">
        <v>105</v>
      </c>
      <c r="J23" s="2">
        <v>128275</v>
      </c>
      <c r="K23" s="2">
        <v>105</v>
      </c>
      <c r="L23" s="2">
        <v>122374</v>
      </c>
      <c r="M23" s="2">
        <v>104</v>
      </c>
      <c r="N23" s="2">
        <v>120801</v>
      </c>
      <c r="O23" s="2">
        <v>100</v>
      </c>
    </row>
    <row r="24" spans="1:15" x14ac:dyDescent="0.35">
      <c r="A24" s="2" t="s">
        <v>21</v>
      </c>
      <c r="B24" s="2">
        <v>17526</v>
      </c>
      <c r="C24" s="2">
        <v>68</v>
      </c>
      <c r="D24" s="2">
        <v>18873</v>
      </c>
      <c r="E24" s="2">
        <v>77</v>
      </c>
      <c r="F24" s="2">
        <v>13461</v>
      </c>
      <c r="G24" s="2">
        <v>110</v>
      </c>
      <c r="H24" s="2">
        <v>14050</v>
      </c>
      <c r="I24" s="2">
        <v>107</v>
      </c>
      <c r="J24" s="2">
        <v>15022</v>
      </c>
      <c r="K24" s="2">
        <v>108</v>
      </c>
      <c r="L24" s="2">
        <v>14498</v>
      </c>
      <c r="M24" s="2">
        <v>106</v>
      </c>
      <c r="N24" s="2">
        <v>13840</v>
      </c>
      <c r="O24" s="2">
        <v>99</v>
      </c>
    </row>
    <row r="25" spans="1:15" ht="25" customHeight="1" thickBot="1" x14ac:dyDescent="0.4">
      <c r="A25" s="18" t="s">
        <v>38</v>
      </c>
      <c r="B25" s="18">
        <v>648941</v>
      </c>
      <c r="C25" s="18">
        <v>82</v>
      </c>
      <c r="D25" s="18">
        <v>690942</v>
      </c>
      <c r="E25" s="18">
        <v>88</v>
      </c>
      <c r="F25" s="18">
        <v>520154</v>
      </c>
      <c r="G25" s="18">
        <v>112</v>
      </c>
      <c r="H25" s="18">
        <v>535545</v>
      </c>
      <c r="I25" s="18">
        <v>110</v>
      </c>
      <c r="J25" s="18">
        <v>568633</v>
      </c>
      <c r="K25" s="18">
        <v>110</v>
      </c>
      <c r="L25" s="18">
        <v>542139</v>
      </c>
      <c r="M25" s="18">
        <v>109</v>
      </c>
      <c r="N25" s="18">
        <v>521283</v>
      </c>
      <c r="O25" s="18">
        <v>103</v>
      </c>
    </row>
    <row r="26" spans="1:15" ht="25" customHeight="1" thickTop="1" x14ac:dyDescent="0.35">
      <c r="A26" s="14" t="s">
        <v>0</v>
      </c>
      <c r="B26" s="15">
        <v>110889</v>
      </c>
      <c r="C26" s="15">
        <v>91</v>
      </c>
      <c r="D26" s="15">
        <v>118247</v>
      </c>
      <c r="E26" s="15">
        <v>96</v>
      </c>
      <c r="F26" s="15">
        <v>92097</v>
      </c>
      <c r="G26" s="15">
        <v>125</v>
      </c>
      <c r="H26" s="15">
        <v>90217</v>
      </c>
      <c r="I26" s="15">
        <v>125</v>
      </c>
      <c r="J26" s="15">
        <v>92609</v>
      </c>
      <c r="K26" s="15">
        <v>124</v>
      </c>
      <c r="L26" s="15">
        <v>89293</v>
      </c>
      <c r="M26" s="15">
        <v>122</v>
      </c>
      <c r="N26" s="15">
        <v>81737</v>
      </c>
      <c r="O26" s="15">
        <v>114</v>
      </c>
    </row>
    <row r="27" spans="1:15" ht="25" customHeight="1" x14ac:dyDescent="0.35">
      <c r="A27" s="14" t="s">
        <v>1</v>
      </c>
      <c r="B27" s="15">
        <v>81293</v>
      </c>
      <c r="C27" s="15">
        <v>80</v>
      </c>
      <c r="D27" s="15">
        <v>86480</v>
      </c>
      <c r="E27" s="15">
        <v>86</v>
      </c>
      <c r="F27" s="15">
        <v>65009</v>
      </c>
      <c r="G27" s="15">
        <v>114</v>
      </c>
      <c r="H27" s="15">
        <v>65911</v>
      </c>
      <c r="I27" s="15">
        <v>114</v>
      </c>
      <c r="J27" s="15">
        <v>68363</v>
      </c>
      <c r="K27" s="15">
        <v>114</v>
      </c>
      <c r="L27" s="15">
        <v>65134</v>
      </c>
      <c r="M27" s="15">
        <v>112</v>
      </c>
      <c r="N27" s="15">
        <v>60043</v>
      </c>
      <c r="O27" s="15">
        <v>105</v>
      </c>
    </row>
    <row r="28" spans="1:15" ht="25" customHeight="1" thickBot="1" x14ac:dyDescent="0.4">
      <c r="A28" s="16" t="s">
        <v>2</v>
      </c>
      <c r="B28" s="17">
        <v>456759</v>
      </c>
      <c r="C28" s="17">
        <v>80</v>
      </c>
      <c r="D28" s="17">
        <v>486215</v>
      </c>
      <c r="E28" s="17">
        <v>86</v>
      </c>
      <c r="F28" s="17">
        <v>363048</v>
      </c>
      <c r="G28" s="17">
        <v>108</v>
      </c>
      <c r="H28" s="17">
        <v>379417</v>
      </c>
      <c r="I28" s="17">
        <v>106</v>
      </c>
      <c r="J28" s="17">
        <v>407661</v>
      </c>
      <c r="K28" s="17">
        <v>106</v>
      </c>
      <c r="L28" s="17">
        <v>387712</v>
      </c>
      <c r="M28" s="17">
        <v>105</v>
      </c>
      <c r="N28" s="17">
        <v>379503</v>
      </c>
      <c r="O28" s="17">
        <v>101</v>
      </c>
    </row>
    <row r="29" spans="1:15" ht="5" customHeight="1" thickTop="1" x14ac:dyDescent="0.35">
      <c r="A29" s="66"/>
      <c r="J29" s="27"/>
    </row>
    <row r="30" spans="1:15" ht="68" customHeight="1" x14ac:dyDescent="0.35">
      <c r="A30" s="283" t="s">
        <v>160</v>
      </c>
      <c r="B30" s="283"/>
      <c r="C30" s="283"/>
      <c r="D30" s="283"/>
      <c r="E30" s="283"/>
      <c r="F30" s="283"/>
      <c r="G30" s="283"/>
      <c r="H30" s="283"/>
      <c r="I30" s="283"/>
      <c r="J30" s="283"/>
      <c r="K30" s="283"/>
      <c r="L30" s="283"/>
      <c r="M30" s="283"/>
      <c r="N30" s="283"/>
      <c r="O30" s="283"/>
    </row>
    <row r="31" spans="1:15" x14ac:dyDescent="0.35">
      <c r="A31" s="66" t="s">
        <v>159</v>
      </c>
      <c r="B31" s="153"/>
      <c r="C31" s="153"/>
      <c r="D31" s="153"/>
      <c r="E31" s="153"/>
      <c r="F31" s="153"/>
      <c r="G31" s="153"/>
      <c r="H31" s="153"/>
      <c r="I31" s="82"/>
      <c r="J31" s="4"/>
      <c r="K31" s="4"/>
      <c r="L31" s="4"/>
      <c r="M31" s="4"/>
    </row>
    <row r="32" spans="1:15" ht="15" x14ac:dyDescent="0.35">
      <c r="B32" s="8"/>
      <c r="C32" s="79"/>
    </row>
    <row r="36" spans="2:6" x14ac:dyDescent="0.35">
      <c r="F36" s="27"/>
    </row>
    <row r="39" spans="2:6" x14ac:dyDescent="0.35">
      <c r="B39" s="5"/>
    </row>
    <row r="40" spans="2:6" x14ac:dyDescent="0.35">
      <c r="B40" s="5"/>
    </row>
    <row r="41" spans="2:6" x14ac:dyDescent="0.35">
      <c r="B41" s="5"/>
    </row>
    <row r="42" spans="2:6" x14ac:dyDescent="0.35">
      <c r="B42" s="5"/>
      <c r="C42" s="79"/>
    </row>
    <row r="43" spans="2:6" x14ac:dyDescent="0.35">
      <c r="B43" s="5"/>
    </row>
    <row r="44" spans="2:6" x14ac:dyDescent="0.35">
      <c r="B44" s="5"/>
    </row>
    <row r="45" spans="2:6" x14ac:dyDescent="0.35">
      <c r="B45" s="5"/>
    </row>
    <row r="46" spans="2:6" x14ac:dyDescent="0.35">
      <c r="B46" s="5"/>
    </row>
    <row r="47" spans="2:6" x14ac:dyDescent="0.35">
      <c r="B47" s="5"/>
    </row>
    <row r="48" spans="2:6" x14ac:dyDescent="0.35">
      <c r="B48" s="5"/>
    </row>
    <row r="49" spans="2:2" x14ac:dyDescent="0.35">
      <c r="B49" s="5"/>
    </row>
    <row r="50" spans="2:2" x14ac:dyDescent="0.35">
      <c r="B50" s="5"/>
    </row>
    <row r="51" spans="2:2" x14ac:dyDescent="0.35">
      <c r="B51" s="5"/>
    </row>
    <row r="52" spans="2:2" x14ac:dyDescent="0.35">
      <c r="B52" s="5"/>
    </row>
    <row r="53" spans="2:2" x14ac:dyDescent="0.35">
      <c r="B53" s="5"/>
    </row>
    <row r="54" spans="2:2" x14ac:dyDescent="0.35">
      <c r="B54" s="5"/>
    </row>
    <row r="55" spans="2:2" x14ac:dyDescent="0.35">
      <c r="B55" s="5"/>
    </row>
    <row r="56" spans="2:2" x14ac:dyDescent="0.35">
      <c r="B56" s="5"/>
    </row>
    <row r="57" spans="2:2" x14ac:dyDescent="0.35">
      <c r="B57" s="5"/>
    </row>
    <row r="58" spans="2:2" x14ac:dyDescent="0.35">
      <c r="B58" s="5"/>
    </row>
    <row r="59" spans="2:2" x14ac:dyDescent="0.35">
      <c r="B59" s="5"/>
    </row>
  </sheetData>
  <mergeCells count="9">
    <mergeCell ref="L2:M2"/>
    <mergeCell ref="N2:O2"/>
    <mergeCell ref="A30:O30"/>
    <mergeCell ref="A2:A3"/>
    <mergeCell ref="B2:C2"/>
    <mergeCell ref="D2:E2"/>
    <mergeCell ref="F2:G2"/>
    <mergeCell ref="H2:I2"/>
    <mergeCell ref="J2:K2"/>
  </mergeCells>
  <pageMargins left="0.70866141732283472" right="0.70866141732283472" top="0.94488188976377963" bottom="0.74803149606299213" header="0.31496062992125984" footer="0.31496062992125984"/>
  <pageSetup paperSize="9" scale="49" orientation="landscape" r:id="rId1"/>
  <headerFooter>
    <oddHeader>&amp;COSSERVATORIO ASSEGNO UNICO UNIVERSALE</oddHeader>
    <oddFooter>&amp;CINPS - COORDINAMENTO GENERALE STATISTICO ATTUARIALE</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0F222-F4C7-4EA1-A239-0787070D73A4}">
  <sheetPr>
    <tabColor rgb="FF92D050"/>
    <pageSetUpPr fitToPage="1"/>
  </sheetPr>
  <dimension ref="A1:F56"/>
  <sheetViews>
    <sheetView showGridLines="0" zoomScale="92" zoomScaleNormal="92" workbookViewId="0">
      <selection sqref="A1:F1"/>
    </sheetView>
  </sheetViews>
  <sheetFormatPr defaultColWidth="13.1796875" defaultRowHeight="10" x14ac:dyDescent="0.35"/>
  <cols>
    <col min="1" max="1" width="29" style="1" customWidth="1"/>
    <col min="2" max="3" width="16.6328125" style="1" customWidth="1"/>
    <col min="4" max="4" width="18.81640625" style="80" customWidth="1"/>
    <col min="5" max="5" width="18" style="1" customWidth="1"/>
    <col min="6" max="16384" width="13.1796875" style="1"/>
  </cols>
  <sheetData>
    <row r="1" spans="1:6" ht="57" customHeight="1" thickBot="1" x14ac:dyDescent="0.4">
      <c r="A1" s="285" t="s">
        <v>124</v>
      </c>
      <c r="B1" s="285"/>
      <c r="C1" s="285"/>
      <c r="D1" s="285"/>
      <c r="E1" s="285"/>
      <c r="F1" s="285"/>
    </row>
    <row r="2" spans="1:6" ht="44" customHeight="1" thickTop="1" x14ac:dyDescent="0.35">
      <c r="A2" s="273" t="s">
        <v>93</v>
      </c>
      <c r="B2" s="286" t="s">
        <v>156</v>
      </c>
      <c r="C2" s="286"/>
      <c r="D2" s="286"/>
      <c r="E2" s="286"/>
      <c r="F2" s="286"/>
    </row>
    <row r="3" spans="1:6" ht="71.400000000000006" customHeight="1" thickBot="1" x14ac:dyDescent="0.4">
      <c r="A3" s="274"/>
      <c r="B3" s="36" t="s">
        <v>111</v>
      </c>
      <c r="C3" s="36" t="s">
        <v>112</v>
      </c>
      <c r="D3" s="36" t="s">
        <v>136</v>
      </c>
      <c r="E3" s="36" t="s">
        <v>137</v>
      </c>
      <c r="F3" s="36" t="s">
        <v>108</v>
      </c>
    </row>
    <row r="4" spans="1:6" ht="25" customHeight="1" thickTop="1" x14ac:dyDescent="0.35">
      <c r="A4" s="2" t="s">
        <v>4</v>
      </c>
      <c r="B4" s="2">
        <v>19219</v>
      </c>
      <c r="C4" s="2">
        <v>33310</v>
      </c>
      <c r="D4" s="2">
        <v>179</v>
      </c>
      <c r="E4" s="2">
        <v>105</v>
      </c>
      <c r="F4" s="58">
        <v>5</v>
      </c>
    </row>
    <row r="5" spans="1:6" ht="21.75" customHeight="1" x14ac:dyDescent="0.35">
      <c r="A5" s="2" t="s">
        <v>5</v>
      </c>
      <c r="B5" s="2">
        <v>241</v>
      </c>
      <c r="C5" s="2">
        <v>445</v>
      </c>
      <c r="D5" s="2">
        <v>226</v>
      </c>
      <c r="E5" s="2">
        <v>126</v>
      </c>
      <c r="F5" s="58">
        <v>4.9000000000000004</v>
      </c>
    </row>
    <row r="6" spans="1:6" ht="21.75" customHeight="1" x14ac:dyDescent="0.35">
      <c r="A6" s="2" t="s">
        <v>6</v>
      </c>
      <c r="B6" s="2">
        <v>30084</v>
      </c>
      <c r="C6" s="2">
        <v>54309</v>
      </c>
      <c r="D6" s="2">
        <v>202</v>
      </c>
      <c r="E6" s="2">
        <v>115</v>
      </c>
      <c r="F6" s="58">
        <v>4.9000000000000004</v>
      </c>
    </row>
    <row r="7" spans="1:6" ht="21.75" customHeight="1" x14ac:dyDescent="0.35">
      <c r="A7" s="2" t="s">
        <v>84</v>
      </c>
      <c r="B7" s="2">
        <v>1339</v>
      </c>
      <c r="C7" s="2">
        <v>2738</v>
      </c>
      <c r="D7" s="2">
        <v>287</v>
      </c>
      <c r="E7" s="2">
        <v>141</v>
      </c>
      <c r="F7" s="58">
        <v>5.0999999999999996</v>
      </c>
    </row>
    <row r="8" spans="1:6" ht="21.75" customHeight="1" x14ac:dyDescent="0.35">
      <c r="A8" s="2" t="s">
        <v>85</v>
      </c>
      <c r="B8" s="2">
        <v>135</v>
      </c>
      <c r="C8" s="2">
        <v>311</v>
      </c>
      <c r="D8" s="2">
        <v>285</v>
      </c>
      <c r="E8" s="2">
        <v>128</v>
      </c>
      <c r="F8" s="58">
        <v>4.7</v>
      </c>
    </row>
    <row r="9" spans="1:6" ht="21.75" customHeight="1" x14ac:dyDescent="0.35">
      <c r="A9" s="2" t="s">
        <v>7</v>
      </c>
      <c r="B9" s="2">
        <v>8481</v>
      </c>
      <c r="C9" s="2">
        <v>15254</v>
      </c>
      <c r="D9" s="2">
        <v>202</v>
      </c>
      <c r="E9" s="2">
        <v>115</v>
      </c>
      <c r="F9" s="58">
        <v>4.9000000000000004</v>
      </c>
    </row>
    <row r="10" spans="1:6" ht="21.75" customHeight="1" x14ac:dyDescent="0.35">
      <c r="A10" s="2" t="s">
        <v>71</v>
      </c>
      <c r="B10" s="2">
        <v>2363</v>
      </c>
      <c r="C10" s="2">
        <v>4045</v>
      </c>
      <c r="D10" s="2">
        <v>186</v>
      </c>
      <c r="E10" s="2">
        <v>112</v>
      </c>
      <c r="F10" s="58">
        <v>4.8</v>
      </c>
    </row>
    <row r="11" spans="1:6" ht="21.75" customHeight="1" x14ac:dyDescent="0.35">
      <c r="A11" s="2" t="s">
        <v>8</v>
      </c>
      <c r="B11" s="2">
        <v>6444</v>
      </c>
      <c r="C11" s="2">
        <v>10743</v>
      </c>
      <c r="D11" s="2">
        <v>172</v>
      </c>
      <c r="E11" s="2">
        <v>105</v>
      </c>
      <c r="F11" s="58">
        <v>4.9000000000000004</v>
      </c>
    </row>
    <row r="12" spans="1:6" ht="21.75" customHeight="1" x14ac:dyDescent="0.35">
      <c r="A12" s="2" t="s">
        <v>9</v>
      </c>
      <c r="B12" s="2">
        <v>11243</v>
      </c>
      <c r="C12" s="2">
        <v>19897</v>
      </c>
      <c r="D12" s="2">
        <v>203</v>
      </c>
      <c r="E12" s="2">
        <v>117</v>
      </c>
      <c r="F12" s="58">
        <v>4.9000000000000004</v>
      </c>
    </row>
    <row r="13" spans="1:6" ht="21.75" customHeight="1" x14ac:dyDescent="0.35">
      <c r="A13" s="2" t="s">
        <v>10</v>
      </c>
      <c r="B13" s="2">
        <v>11475</v>
      </c>
      <c r="C13" s="2">
        <v>19299</v>
      </c>
      <c r="D13" s="2">
        <v>179</v>
      </c>
      <c r="E13" s="2">
        <v>109</v>
      </c>
      <c r="F13" s="58">
        <v>4.8</v>
      </c>
    </row>
    <row r="14" spans="1:6" ht="21.75" customHeight="1" x14ac:dyDescent="0.35">
      <c r="A14" s="2" t="s">
        <v>11</v>
      </c>
      <c r="B14" s="2">
        <v>3643</v>
      </c>
      <c r="C14" s="2">
        <v>6081</v>
      </c>
      <c r="D14" s="2">
        <v>178</v>
      </c>
      <c r="E14" s="2">
        <v>108</v>
      </c>
      <c r="F14" s="58">
        <v>4.8</v>
      </c>
    </row>
    <row r="15" spans="1:6" ht="21.75" customHeight="1" x14ac:dyDescent="0.35">
      <c r="A15" s="2" t="s">
        <v>12</v>
      </c>
      <c r="B15" s="2">
        <v>4569</v>
      </c>
      <c r="C15" s="2">
        <v>7917</v>
      </c>
      <c r="D15" s="2">
        <v>199</v>
      </c>
      <c r="E15" s="2">
        <v>117</v>
      </c>
      <c r="F15" s="58">
        <v>4.9000000000000004</v>
      </c>
    </row>
    <row r="16" spans="1:6" ht="21.75" customHeight="1" x14ac:dyDescent="0.35">
      <c r="A16" s="2" t="s">
        <v>13</v>
      </c>
      <c r="B16" s="2">
        <v>42220</v>
      </c>
      <c r="C16" s="2">
        <v>68795</v>
      </c>
      <c r="D16" s="2">
        <v>157</v>
      </c>
      <c r="E16" s="2">
        <v>98</v>
      </c>
      <c r="F16" s="58">
        <v>5</v>
      </c>
    </row>
    <row r="17" spans="1:6" ht="21.75" customHeight="1" x14ac:dyDescent="0.35">
      <c r="A17" s="2" t="s">
        <v>14</v>
      </c>
      <c r="B17" s="2">
        <v>7516</v>
      </c>
      <c r="C17" s="2">
        <v>12640</v>
      </c>
      <c r="D17" s="2">
        <v>167</v>
      </c>
      <c r="E17" s="2">
        <v>101</v>
      </c>
      <c r="F17" s="58">
        <v>5</v>
      </c>
    </row>
    <row r="18" spans="1:6" ht="21.75" customHeight="1" x14ac:dyDescent="0.35">
      <c r="A18" s="2" t="s">
        <v>15</v>
      </c>
      <c r="B18" s="2">
        <v>2056</v>
      </c>
      <c r="C18" s="2">
        <v>3368</v>
      </c>
      <c r="D18" s="2">
        <v>151</v>
      </c>
      <c r="E18" s="2">
        <v>96</v>
      </c>
      <c r="F18" s="58">
        <v>5.0999999999999996</v>
      </c>
    </row>
    <row r="19" spans="1:6" ht="21.75" customHeight="1" x14ac:dyDescent="0.35">
      <c r="A19" s="2" t="s">
        <v>16</v>
      </c>
      <c r="B19" s="2">
        <v>123155</v>
      </c>
      <c r="C19" s="2">
        <v>208298</v>
      </c>
      <c r="D19" s="2">
        <v>161</v>
      </c>
      <c r="E19" s="2">
        <v>97</v>
      </c>
      <c r="F19" s="58">
        <v>5.3</v>
      </c>
    </row>
    <row r="20" spans="1:6" ht="21.75" customHeight="1" x14ac:dyDescent="0.35">
      <c r="A20" s="2" t="s">
        <v>17</v>
      </c>
      <c r="B20" s="2">
        <v>47675</v>
      </c>
      <c r="C20" s="2">
        <v>77850</v>
      </c>
      <c r="D20" s="2">
        <v>155</v>
      </c>
      <c r="E20" s="2">
        <v>97</v>
      </c>
      <c r="F20" s="58">
        <v>5.2</v>
      </c>
    </row>
    <row r="21" spans="1:6" ht="21.75" customHeight="1" x14ac:dyDescent="0.35">
      <c r="A21" s="2" t="s">
        <v>18</v>
      </c>
      <c r="B21" s="2">
        <v>3400</v>
      </c>
      <c r="C21" s="2">
        <v>5497</v>
      </c>
      <c r="D21" s="2">
        <v>153</v>
      </c>
      <c r="E21" s="2">
        <v>97</v>
      </c>
      <c r="F21" s="58">
        <v>5.0999999999999996</v>
      </c>
    </row>
    <row r="22" spans="1:6" ht="21.75" customHeight="1" x14ac:dyDescent="0.35">
      <c r="A22" s="2" t="s">
        <v>19</v>
      </c>
      <c r="B22" s="2">
        <v>32812</v>
      </c>
      <c r="C22" s="2">
        <v>54892</v>
      </c>
      <c r="D22" s="2">
        <v>168</v>
      </c>
      <c r="E22" s="2">
        <v>103</v>
      </c>
      <c r="F22" s="58">
        <v>5.2</v>
      </c>
    </row>
    <row r="23" spans="1:6" ht="21.75" customHeight="1" x14ac:dyDescent="0.35">
      <c r="A23" s="2" t="s">
        <v>20</v>
      </c>
      <c r="B23" s="2">
        <v>103345</v>
      </c>
      <c r="C23" s="2">
        <v>175770</v>
      </c>
      <c r="D23" s="2">
        <v>160</v>
      </c>
      <c r="E23" s="2">
        <v>97</v>
      </c>
      <c r="F23" s="58">
        <v>5.3</v>
      </c>
    </row>
    <row r="24" spans="1:6" ht="21.75" customHeight="1" x14ac:dyDescent="0.35">
      <c r="A24" s="2" t="s">
        <v>21</v>
      </c>
      <c r="B24" s="2">
        <v>14102</v>
      </c>
      <c r="C24" s="2">
        <v>22057</v>
      </c>
      <c r="D24" s="2">
        <v>144</v>
      </c>
      <c r="E24" s="2">
        <v>95</v>
      </c>
      <c r="F24" s="58">
        <v>5</v>
      </c>
    </row>
    <row r="25" spans="1:6" ht="21.75" customHeight="1" thickBot="1" x14ac:dyDescent="0.4">
      <c r="A25" s="18" t="s">
        <v>38</v>
      </c>
      <c r="B25" s="18">
        <v>475517</v>
      </c>
      <c r="C25" s="18">
        <v>803516</v>
      </c>
      <c r="D25" s="18">
        <v>166</v>
      </c>
      <c r="E25" s="18">
        <v>101</v>
      </c>
      <c r="F25" s="97">
        <v>5.0999999999999996</v>
      </c>
    </row>
    <row r="26" spans="1:6" ht="12" customHeight="1" thickTop="1" x14ac:dyDescent="0.35"/>
    <row r="27" spans="1:6" ht="53.5" customHeight="1" x14ac:dyDescent="0.35">
      <c r="A27" s="287" t="s">
        <v>160</v>
      </c>
      <c r="B27" s="287"/>
      <c r="C27" s="287"/>
      <c r="D27" s="287"/>
      <c r="E27" s="287"/>
      <c r="F27" s="287"/>
    </row>
    <row r="28" spans="1:6" s="4" customFormat="1" ht="24" customHeight="1" x14ac:dyDescent="0.3">
      <c r="A28" s="66" t="s">
        <v>159</v>
      </c>
      <c r="B28" s="153"/>
      <c r="C28" s="153"/>
      <c r="D28" s="153"/>
      <c r="E28" s="153"/>
    </row>
    <row r="29" spans="1:6" ht="15" x14ac:dyDescent="0.35">
      <c r="B29" s="8"/>
      <c r="C29" s="8"/>
      <c r="D29" s="79"/>
    </row>
    <row r="36" spans="2:4" x14ac:dyDescent="0.35">
      <c r="B36" s="5"/>
      <c r="C36" s="5"/>
    </row>
    <row r="37" spans="2:4" x14ac:dyDescent="0.35">
      <c r="B37" s="5"/>
      <c r="C37" s="5"/>
    </row>
    <row r="38" spans="2:4" x14ac:dyDescent="0.35">
      <c r="B38" s="5"/>
      <c r="C38" s="5"/>
    </row>
    <row r="39" spans="2:4" ht="13.5" x14ac:dyDescent="0.35">
      <c r="B39" s="5"/>
      <c r="C39" s="5"/>
      <c r="D39" s="79"/>
    </row>
    <row r="40" spans="2:4" x14ac:dyDescent="0.35">
      <c r="B40" s="5"/>
      <c r="C40" s="5"/>
    </row>
    <row r="41" spans="2:4" x14ac:dyDescent="0.35">
      <c r="B41" s="5"/>
      <c r="C41" s="5"/>
    </row>
    <row r="42" spans="2:4" x14ac:dyDescent="0.35">
      <c r="B42" s="5"/>
      <c r="C42" s="5"/>
    </row>
    <row r="43" spans="2:4" x14ac:dyDescent="0.35">
      <c r="B43" s="5"/>
      <c r="C43" s="5"/>
    </row>
    <row r="44" spans="2:4" x14ac:dyDescent="0.35">
      <c r="B44" s="5"/>
      <c r="C44" s="5"/>
    </row>
    <row r="45" spans="2:4" s="80" customFormat="1" x14ac:dyDescent="0.35">
      <c r="B45" s="5"/>
      <c r="C45" s="5"/>
    </row>
    <row r="46" spans="2:4" s="80" customFormat="1" x14ac:dyDescent="0.35">
      <c r="B46" s="5"/>
      <c r="C46" s="5"/>
    </row>
    <row r="47" spans="2:4" s="80" customFormat="1" x14ac:dyDescent="0.35">
      <c r="B47" s="5"/>
      <c r="C47" s="5"/>
    </row>
    <row r="48" spans="2:4" s="80" customFormat="1" x14ac:dyDescent="0.35">
      <c r="B48" s="5"/>
      <c r="C48" s="5"/>
    </row>
    <row r="49" spans="2:3" s="80" customFormat="1" x14ac:dyDescent="0.35">
      <c r="B49" s="5"/>
      <c r="C49" s="5"/>
    </row>
    <row r="50" spans="2:3" s="80" customFormat="1" x14ac:dyDescent="0.35">
      <c r="B50" s="5"/>
      <c r="C50" s="5"/>
    </row>
    <row r="51" spans="2:3" s="80" customFormat="1" x14ac:dyDescent="0.35">
      <c r="B51" s="5"/>
      <c r="C51" s="5"/>
    </row>
    <row r="52" spans="2:3" s="80" customFormat="1" x14ac:dyDescent="0.35">
      <c r="B52" s="5"/>
      <c r="C52" s="5"/>
    </row>
    <row r="53" spans="2:3" s="80" customFormat="1" x14ac:dyDescent="0.35">
      <c r="B53" s="5"/>
      <c r="C53" s="5"/>
    </row>
    <row r="54" spans="2:3" s="80" customFormat="1" x14ac:dyDescent="0.35">
      <c r="B54" s="5"/>
      <c r="C54" s="5"/>
    </row>
    <row r="55" spans="2:3" s="80" customFormat="1" x14ac:dyDescent="0.35">
      <c r="B55" s="5"/>
      <c r="C55" s="5"/>
    </row>
    <row r="56" spans="2:3" s="80" customFormat="1" x14ac:dyDescent="0.35">
      <c r="B56" s="5"/>
      <c r="C56" s="5"/>
    </row>
  </sheetData>
  <mergeCells count="4">
    <mergeCell ref="A1:F1"/>
    <mergeCell ref="A2:A3"/>
    <mergeCell ref="B2:F2"/>
    <mergeCell ref="A27:F27"/>
  </mergeCells>
  <pageMargins left="0.70866141732283472" right="0.70866141732283472" top="0.94488188976377963" bottom="0.74803149606299213" header="0.31496062992125984" footer="0.31496062992125984"/>
  <pageSetup paperSize="9" scale="77" orientation="portrait" r:id="rId1"/>
  <headerFooter>
    <oddHeader>&amp;COSSERVATORIO ASSEGNO UNICO UNIVERSALE</oddHeader>
    <oddFooter>&amp;CINPS - COORDINAMENTO GENERALE STATISTICO ATTUARIALE</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B6DD5A-2E8E-47AE-99D5-C479FC6F8737}">
  <sheetPr>
    <tabColor theme="2"/>
    <pageSetUpPr fitToPage="1"/>
  </sheetPr>
  <dimension ref="A1"/>
  <sheetViews>
    <sheetView showGridLines="0" workbookViewId="0"/>
  </sheetViews>
  <sheetFormatPr defaultColWidth="8.81640625" defaultRowHeight="15" x14ac:dyDescent="0.3"/>
  <cols>
    <col min="1" max="16384" width="8.81640625" style="190"/>
  </cols>
  <sheetData>
    <row r="1" spans="1:1" x14ac:dyDescent="0.3">
      <c r="A1" s="189" t="s">
        <v>88</v>
      </c>
    </row>
  </sheetData>
  <pageMargins left="0.70866141732283472" right="0.70866141732283472" top="0.94488188976377963" bottom="0.74803149606299213" header="0.31496062992125984" footer="0.31496062992125984"/>
  <pageSetup paperSize="9" scale="99" orientation="portrait" r:id="rId1"/>
  <headerFooter>
    <oddHeader>&amp;COSSERVATORIO ASSEGNO UNICO UNIVERSALE</oddHeader>
    <oddFooter>&amp;CINPS - COORDINAMENTO GENERALE STATISTICO ATTUARIALE</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D5D18-5E7F-4BDE-84DA-D17896C9F803}">
  <sheetPr>
    <tabColor theme="2" tint="-9.9978637043366805E-2"/>
    <pageSetUpPr fitToPage="1"/>
  </sheetPr>
  <dimension ref="B1:U37"/>
  <sheetViews>
    <sheetView showGridLines="0" workbookViewId="0"/>
  </sheetViews>
  <sheetFormatPr defaultRowHeight="14.5" x14ac:dyDescent="0.35"/>
  <cols>
    <col min="1" max="1" width="4.81640625" style="48" customWidth="1"/>
    <col min="2" max="2" width="13.08984375" style="48" customWidth="1"/>
    <col min="3" max="11" width="8.7265625" style="48"/>
    <col min="12" max="12" width="5" style="48" customWidth="1"/>
    <col min="13" max="16384" width="8.7265625" style="48"/>
  </cols>
  <sheetData>
    <row r="1" spans="2:21" x14ac:dyDescent="0.35">
      <c r="B1" s="48" t="s">
        <v>98</v>
      </c>
    </row>
    <row r="4" spans="2:21" ht="25" x14ac:dyDescent="0.35">
      <c r="B4" s="226" t="s">
        <v>74</v>
      </c>
      <c r="C4" s="226"/>
      <c r="D4" s="226"/>
      <c r="E4" s="226"/>
      <c r="F4" s="226"/>
      <c r="G4" s="226"/>
      <c r="H4" s="226"/>
      <c r="I4" s="226"/>
      <c r="J4" s="226"/>
      <c r="K4" s="226"/>
    </row>
    <row r="7" spans="2:21" ht="15" x14ac:dyDescent="0.35">
      <c r="B7" s="227" t="s">
        <v>89</v>
      </c>
      <c r="C7" s="227"/>
      <c r="D7" s="227"/>
      <c r="E7" s="227"/>
      <c r="F7" s="227"/>
      <c r="G7" s="227"/>
      <c r="H7" s="227"/>
      <c r="I7" s="227"/>
      <c r="J7" s="227"/>
      <c r="K7" s="227"/>
    </row>
    <row r="9" spans="2:21" ht="15.5" x14ac:dyDescent="0.35">
      <c r="B9" s="145" t="s">
        <v>105</v>
      </c>
      <c r="C9" s="50"/>
      <c r="G9" s="163"/>
      <c r="M9" s="161"/>
      <c r="N9" s="161"/>
      <c r="O9" s="161"/>
      <c r="P9" s="161"/>
      <c r="Q9" s="161"/>
      <c r="R9" s="161"/>
      <c r="S9" s="161"/>
      <c r="T9" s="161"/>
      <c r="U9" s="162"/>
    </row>
    <row r="10" spans="2:21" ht="15.5" x14ac:dyDescent="0.35">
      <c r="B10" s="165" t="s">
        <v>157</v>
      </c>
      <c r="C10" s="50"/>
      <c r="G10" s="163"/>
      <c r="I10" s="165"/>
      <c r="M10" s="161"/>
      <c r="N10" s="161"/>
      <c r="O10" s="161"/>
      <c r="P10" s="161"/>
      <c r="Q10" s="161"/>
      <c r="R10" s="161"/>
      <c r="S10" s="161"/>
      <c r="T10" s="161"/>
      <c r="U10" s="161"/>
    </row>
    <row r="11" spans="2:21" ht="27" customHeight="1" x14ac:dyDescent="0.35">
      <c r="B11" s="225" t="str">
        <f>+'Tavola 1'!A1</f>
        <v xml:space="preserve">Tavola 1.1 – Domande di AUU del 2022 per mese e canale di presentazione </v>
      </c>
      <c r="C11" s="225"/>
      <c r="D11" s="225"/>
      <c r="E11" s="225"/>
      <c r="F11" s="225"/>
      <c r="G11" s="225"/>
      <c r="H11" s="225"/>
      <c r="I11" s="225"/>
      <c r="J11" s="225"/>
      <c r="K11" s="225"/>
    </row>
    <row r="12" spans="2:21" ht="35" customHeight="1" x14ac:dyDescent="0.35">
      <c r="B12" s="225" t="str">
        <f>+'Tavola 2'!A1</f>
        <v xml:space="preserve">Tavola 1.2 – Distribuzione regionale delle domande di AUU presentate dal 1^ gennaio al 30 settembre 2022 
e relativo numero di figli per i quali è stato chiesto il beneficio </v>
      </c>
      <c r="C12" s="225"/>
      <c r="D12" s="225"/>
      <c r="E12" s="225"/>
      <c r="F12" s="225"/>
      <c r="G12" s="225"/>
      <c r="H12" s="225"/>
      <c r="I12" s="225"/>
      <c r="J12" s="225"/>
      <c r="K12" s="225"/>
    </row>
    <row r="13" spans="2:21" ht="27" customHeight="1" x14ac:dyDescent="0.35">
      <c r="B13" s="225" t="str">
        <f>+'Tavola 3'!A1</f>
        <v>Tavola 1.3 - Richiedenti pagati, figli e relativi importi di AUU erogati per mese di competenza</v>
      </c>
      <c r="C13" s="225"/>
      <c r="D13" s="225"/>
      <c r="E13" s="225"/>
      <c r="F13" s="225"/>
      <c r="G13" s="225"/>
      <c r="H13" s="225"/>
      <c r="I13" s="225"/>
      <c r="J13" s="225"/>
      <c r="K13" s="225"/>
    </row>
    <row r="14" spans="2:21" ht="27" customHeight="1" x14ac:dyDescent="0.35">
      <c r="B14" s="48" t="str">
        <f>+'Tavola 4'!A1</f>
        <v xml:space="preserve">Tavola 1.4 – Richiedenti pagati e importi medi mensili di competenza dell'AUU per numero di figli </v>
      </c>
    </row>
    <row r="15" spans="2:21" ht="27" customHeight="1" x14ac:dyDescent="0.35">
      <c r="B15" s="48" t="str">
        <f>+'Tavola 5'!A1</f>
        <v>Tavola 1.5 – Richiedenti pagati e relativi importi medi mensili di competenza dell'AUU in caso di assenza/presenza di figli disabili nel nucleo</v>
      </c>
    </row>
    <row r="16" spans="2:21" ht="34.5" customHeight="1" x14ac:dyDescent="0.35">
      <c r="B16" s="225" t="str">
        <f>+'Tavola 6'!A1</f>
        <v xml:space="preserve">Tavola 1.6 – Numero di figli pagati e relativi importi medi mensili di competenza dell'AUU per regione di residenza </v>
      </c>
      <c r="C16" s="225"/>
      <c r="D16" s="225"/>
      <c r="E16" s="225"/>
      <c r="F16" s="225"/>
      <c r="G16" s="225"/>
      <c r="H16" s="225"/>
      <c r="I16" s="225"/>
      <c r="J16" s="225"/>
      <c r="K16" s="225"/>
    </row>
    <row r="17" spans="2:11" ht="27" customHeight="1" x14ac:dyDescent="0.35">
      <c r="B17" s="48" t="str">
        <f>+'Tavola 7'!A1</f>
        <v xml:space="preserve">Tavola 1.7 – Numero di figli pagati e relativi importi medi mensili di AUU per classe di ISEE </v>
      </c>
    </row>
    <row r="18" spans="2:11" ht="27" customHeight="1" x14ac:dyDescent="0.35">
      <c r="B18" s="48" t="str">
        <f>+'Tavola 8'!A1</f>
        <v xml:space="preserve">Tavola 1.8 – Numero di figli disabili pagati e relativi importi medi mensili di AUU per classe di ISEE </v>
      </c>
    </row>
    <row r="19" spans="2:11" ht="28.5" customHeight="1" x14ac:dyDescent="0.35">
      <c r="B19" s="48" t="str">
        <f>+'Tavola 9'!A1</f>
        <v>Tavola 1.9 – Numero di figli pagati e importi medi mensili di competenza dell'AUU per classe di età e classe di ISEE dei figli</v>
      </c>
    </row>
    <row r="20" spans="2:11" s="214" customFormat="1" ht="42.5" customHeight="1" x14ac:dyDescent="0.35">
      <c r="B20" s="229" t="str">
        <f>+Tavola10!A1</f>
        <v xml:space="preserve">Tavola 1.10 – Richiedenti pagati, numero medio di figli pagati e importi medi mensili di AUU erogati per classe di ISEE del richiedente </v>
      </c>
      <c r="C20" s="229"/>
      <c r="D20" s="229"/>
      <c r="E20" s="229"/>
      <c r="F20" s="229"/>
      <c r="G20" s="229"/>
      <c r="H20" s="229"/>
      <c r="I20" s="229"/>
      <c r="J20" s="229"/>
      <c r="K20" s="229"/>
    </row>
    <row r="21" spans="2:11" ht="27" customHeight="1" x14ac:dyDescent="0.35">
      <c r="B21" s="225" t="str">
        <f>+'Tavola 11'!A1</f>
        <v xml:space="preserve">Tavola 1.11 – Richiedenti  e figli percettori di almeno una mensilità di AUU nell'anno di riferimento per regione </v>
      </c>
      <c r="C21" s="225"/>
      <c r="D21" s="225"/>
      <c r="E21" s="225"/>
      <c r="F21" s="225"/>
      <c r="G21" s="225"/>
      <c r="H21" s="225"/>
      <c r="I21" s="225"/>
      <c r="J21" s="225"/>
      <c r="K21" s="225"/>
    </row>
    <row r="22" spans="2:11" ht="15.5" customHeight="1" x14ac:dyDescent="0.35"/>
    <row r="23" spans="2:11" ht="25.5" customHeight="1" x14ac:dyDescent="0.35">
      <c r="B23" s="145" t="s">
        <v>138</v>
      </c>
    </row>
    <row r="24" spans="2:11" ht="15.5" customHeight="1" x14ac:dyDescent="0.35">
      <c r="B24" s="212" t="s">
        <v>159</v>
      </c>
      <c r="C24" s="213"/>
      <c r="D24" s="213"/>
      <c r="I24" s="164"/>
    </row>
    <row r="25" spans="2:11" ht="36" customHeight="1" x14ac:dyDescent="0.35">
      <c r="B25" s="225" t="str">
        <f>+'Tavola 2.1'!A1</f>
        <v>Tavola 2.1 - AUU ai percettori di Reddito di Cittadinanza: nuclei e figli che hanno ricevuto l'integrazione per mese</v>
      </c>
      <c r="C25" s="225"/>
      <c r="D25" s="225"/>
      <c r="E25" s="225"/>
      <c r="F25" s="225"/>
      <c r="G25" s="225"/>
      <c r="H25" s="225"/>
      <c r="I25" s="225"/>
      <c r="J25" s="225"/>
      <c r="K25" s="225"/>
    </row>
    <row r="26" spans="2:11" ht="42" customHeight="1" x14ac:dyDescent="0.35">
      <c r="B26" s="225" t="str">
        <f>+'Tavola 2.2'!A1</f>
        <v xml:space="preserve">Tavola 2.2  - AUU ai percettori di Reddito di Cittadinanza: figli che hanno ricevuto l'integrazione nel mese per regione </v>
      </c>
      <c r="C26" s="225"/>
      <c r="D26" s="225"/>
      <c r="E26" s="225"/>
      <c r="F26" s="225"/>
      <c r="G26" s="225"/>
      <c r="H26" s="225"/>
      <c r="I26" s="225"/>
      <c r="J26" s="225"/>
      <c r="K26" s="225"/>
    </row>
    <row r="27" spans="2:11" ht="37" customHeight="1" x14ac:dyDescent="0.35">
      <c r="B27" s="225" t="str">
        <f>+'Tavola 2.3'!A1</f>
        <v xml:space="preserve">Tavola 2.3 – AUU ai percettori di Reddito di Cittadinanza: nuclei e figli con almeno una mensilità di RdC integrata nell'anno per regione </v>
      </c>
      <c r="C27" s="225"/>
      <c r="D27" s="225"/>
      <c r="E27" s="225"/>
      <c r="F27" s="225"/>
      <c r="G27" s="225"/>
      <c r="H27" s="225"/>
      <c r="I27" s="225"/>
      <c r="J27" s="225"/>
      <c r="K27" s="225"/>
    </row>
    <row r="28" spans="2:11" ht="26.5" customHeight="1" x14ac:dyDescent="0.35"/>
    <row r="29" spans="2:11" x14ac:dyDescent="0.35">
      <c r="B29" s="123" t="str">
        <f>+'Nota metodologica'!$A$1</f>
        <v>Nota metodologica</v>
      </c>
    </row>
    <row r="33" spans="2:11" x14ac:dyDescent="0.35">
      <c r="B33" s="124"/>
    </row>
    <row r="37" spans="2:11" ht="15.5" x14ac:dyDescent="0.35">
      <c r="B37" s="228"/>
      <c r="C37" s="228"/>
      <c r="D37" s="228"/>
      <c r="E37" s="228"/>
      <c r="F37" s="228"/>
      <c r="G37" s="228"/>
      <c r="H37" s="228"/>
      <c r="I37" s="228"/>
      <c r="J37" s="228"/>
      <c r="K37" s="228"/>
    </row>
  </sheetData>
  <mergeCells count="12">
    <mergeCell ref="B27:K27"/>
    <mergeCell ref="B4:K4"/>
    <mergeCell ref="B7:K7"/>
    <mergeCell ref="B16:K16"/>
    <mergeCell ref="B37:K37"/>
    <mergeCell ref="B12:K12"/>
    <mergeCell ref="B13:K13"/>
    <mergeCell ref="B11:K11"/>
    <mergeCell ref="B20:K20"/>
    <mergeCell ref="B21:K21"/>
    <mergeCell ref="B25:K25"/>
    <mergeCell ref="B26:K26"/>
  </mergeCells>
  <pageMargins left="0.70866141732283472" right="0.70866141732283472" top="0.94488188976377963" bottom="0.74803149606299213" header="0.31496062992125984" footer="0.31496062992125984"/>
  <pageSetup paperSize="9" scale="94" orientation="portrait" r:id="rId1"/>
  <headerFooter>
    <oddHeader>&amp;COSSERVATORIO ASSEGNO UNICO UNIVERSALE</oddHeader>
    <oddFooter>&amp;CINPS - COORDINAMENTO GENERALE STATISTICO ATTUARIALE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1F1E03-03A0-44E0-AB3C-D6E11A46A0B5}">
  <sheetPr>
    <tabColor theme="2"/>
    <pageSetUpPr fitToPage="1"/>
  </sheetPr>
  <dimension ref="B12:I25"/>
  <sheetViews>
    <sheetView topLeftCell="A5" workbookViewId="0"/>
  </sheetViews>
  <sheetFormatPr defaultRowHeight="14.5" x14ac:dyDescent="0.35"/>
  <sheetData>
    <row r="12" spans="2:9" ht="18.5" x14ac:dyDescent="0.35">
      <c r="B12" s="146" t="str">
        <f>+INDICE!B9</f>
        <v xml:space="preserve">Sezione I - Assegno Unico Universale </v>
      </c>
    </row>
    <row r="13" spans="2:9" x14ac:dyDescent="0.35">
      <c r="B13" s="166"/>
    </row>
    <row r="15" spans="2:9" ht="14.5" customHeight="1" x14ac:dyDescent="0.35">
      <c r="B15" s="230" t="s">
        <v>118</v>
      </c>
      <c r="C15" s="230"/>
      <c r="D15" s="230"/>
      <c r="E15" s="230"/>
      <c r="F15" s="230"/>
      <c r="G15" s="230"/>
      <c r="H15" s="230"/>
      <c r="I15" s="230"/>
    </row>
    <row r="16" spans="2:9" x14ac:dyDescent="0.35">
      <c r="B16" s="230"/>
      <c r="C16" s="230"/>
      <c r="D16" s="230"/>
      <c r="E16" s="230"/>
      <c r="F16" s="230"/>
      <c r="G16" s="230"/>
      <c r="H16" s="230"/>
      <c r="I16" s="230"/>
    </row>
    <row r="17" spans="2:9" x14ac:dyDescent="0.35">
      <c r="B17" s="230"/>
      <c r="C17" s="230"/>
      <c r="D17" s="230"/>
      <c r="E17" s="230"/>
      <c r="F17" s="230"/>
      <c r="G17" s="230"/>
      <c r="H17" s="230"/>
      <c r="I17" s="230"/>
    </row>
    <row r="18" spans="2:9" x14ac:dyDescent="0.35">
      <c r="B18" s="230"/>
      <c r="C18" s="230"/>
      <c r="D18" s="230"/>
      <c r="E18" s="230"/>
      <c r="F18" s="230"/>
      <c r="G18" s="230"/>
      <c r="H18" s="230"/>
      <c r="I18" s="230"/>
    </row>
    <row r="19" spans="2:9" x14ac:dyDescent="0.35">
      <c r="B19" s="230"/>
      <c r="C19" s="230"/>
      <c r="D19" s="230"/>
      <c r="E19" s="230"/>
      <c r="F19" s="230"/>
      <c r="G19" s="230"/>
      <c r="H19" s="230"/>
      <c r="I19" s="230"/>
    </row>
    <row r="20" spans="2:9" x14ac:dyDescent="0.35">
      <c r="B20" s="230"/>
      <c r="C20" s="230"/>
      <c r="D20" s="230"/>
      <c r="E20" s="230"/>
      <c r="F20" s="230"/>
      <c r="G20" s="230"/>
      <c r="H20" s="230"/>
      <c r="I20" s="230"/>
    </row>
    <row r="21" spans="2:9" x14ac:dyDescent="0.35">
      <c r="B21" s="230"/>
      <c r="C21" s="230"/>
      <c r="D21" s="230"/>
      <c r="E21" s="230"/>
      <c r="F21" s="230"/>
      <c r="G21" s="230"/>
      <c r="H21" s="230"/>
      <c r="I21" s="230"/>
    </row>
    <row r="22" spans="2:9" x14ac:dyDescent="0.35">
      <c r="B22" s="230"/>
      <c r="C22" s="230"/>
      <c r="D22" s="230"/>
      <c r="E22" s="230"/>
      <c r="F22" s="230"/>
      <c r="G22" s="230"/>
      <c r="H22" s="230"/>
      <c r="I22" s="230"/>
    </row>
    <row r="23" spans="2:9" x14ac:dyDescent="0.35">
      <c r="B23" s="230"/>
      <c r="C23" s="230"/>
      <c r="D23" s="230"/>
      <c r="E23" s="230"/>
      <c r="F23" s="230"/>
      <c r="G23" s="230"/>
      <c r="H23" s="230"/>
      <c r="I23" s="230"/>
    </row>
    <row r="24" spans="2:9" x14ac:dyDescent="0.35">
      <c r="B24" s="230"/>
      <c r="C24" s="230"/>
      <c r="D24" s="230"/>
      <c r="E24" s="230"/>
      <c r="F24" s="230"/>
      <c r="G24" s="230"/>
      <c r="H24" s="230"/>
      <c r="I24" s="230"/>
    </row>
    <row r="25" spans="2:9" x14ac:dyDescent="0.35">
      <c r="B25" s="230"/>
      <c r="C25" s="230"/>
      <c r="D25" s="230"/>
      <c r="E25" s="230"/>
      <c r="F25" s="230"/>
      <c r="G25" s="230"/>
      <c r="H25" s="230"/>
      <c r="I25" s="230"/>
    </row>
  </sheetData>
  <mergeCells count="1">
    <mergeCell ref="B15:I25"/>
  </mergeCells>
  <pageMargins left="0.70866141732283472" right="0.70866141732283472" top="0.94488188976377963" bottom="0.74803149606299213" header="0.31496062992125984" footer="0.31496062992125984"/>
  <pageSetup paperSize="9" orientation="portrait" r:id="rId1"/>
  <headerFooter>
    <oddHeader>&amp;COSSERVATORIO ASSEGNO UNICO UNIVERSALE</oddHeader>
    <oddFooter>&amp;CINPS - COORDINAMENTO GENERALE STATISTICO ATTUARIALE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8F1873-B3A6-4A34-87F4-23EBD5070864}">
  <sheetPr>
    <tabColor rgb="FF00B0F0"/>
    <pageSetUpPr fitToPage="1"/>
  </sheetPr>
  <dimension ref="A1:F14"/>
  <sheetViews>
    <sheetView showGridLines="0" zoomScale="78" zoomScaleNormal="78" workbookViewId="0"/>
  </sheetViews>
  <sheetFormatPr defaultRowHeight="14.5" x14ac:dyDescent="0.35"/>
  <cols>
    <col min="1" max="1" width="21.54296875" customWidth="1"/>
    <col min="2" max="3" width="19.36328125" customWidth="1"/>
    <col min="4" max="4" width="23.90625" customWidth="1"/>
    <col min="5" max="6" width="19.36328125" customWidth="1"/>
  </cols>
  <sheetData>
    <row r="1" spans="1:6" ht="85.5" customHeight="1" thickBot="1" x14ac:dyDescent="0.4">
      <c r="A1" s="42" t="s">
        <v>107</v>
      </c>
      <c r="B1" s="10"/>
      <c r="C1" s="19"/>
      <c r="D1" s="19"/>
      <c r="E1" s="19"/>
      <c r="F1" s="10"/>
    </row>
    <row r="2" spans="1:6" ht="45" customHeight="1" thickTop="1" x14ac:dyDescent="0.35">
      <c r="A2" s="118"/>
      <c r="B2" s="231" t="s">
        <v>40</v>
      </c>
      <c r="C2" s="231"/>
      <c r="D2" s="231"/>
      <c r="E2" s="231"/>
      <c r="F2" s="231"/>
    </row>
    <row r="3" spans="1:6" ht="52" customHeight="1" thickBot="1" x14ac:dyDescent="0.4">
      <c r="A3" s="122" t="s">
        <v>39</v>
      </c>
      <c r="B3" s="31" t="s">
        <v>65</v>
      </c>
      <c r="C3" s="31" t="s">
        <v>66</v>
      </c>
      <c r="D3" s="31" t="s">
        <v>67</v>
      </c>
      <c r="E3" s="31" t="s">
        <v>68</v>
      </c>
      <c r="F3" s="32" t="s">
        <v>38</v>
      </c>
    </row>
    <row r="4" spans="1:6" ht="24" customHeight="1" thickTop="1" x14ac:dyDescent="0.35">
      <c r="A4" s="119" t="s">
        <v>22</v>
      </c>
      <c r="B4" s="13">
        <v>861104</v>
      </c>
      <c r="C4" s="13">
        <v>294550</v>
      </c>
      <c r="D4" s="13">
        <v>40606</v>
      </c>
      <c r="E4" s="13">
        <v>979</v>
      </c>
      <c r="F4" s="20">
        <f>SUM(B4:E4)</f>
        <v>1197239</v>
      </c>
    </row>
    <row r="5" spans="1:6" ht="24" customHeight="1" x14ac:dyDescent="0.35">
      <c r="A5" s="119" t="s">
        <v>23</v>
      </c>
      <c r="B5" s="13">
        <v>787934</v>
      </c>
      <c r="C5" s="13">
        <v>864205</v>
      </c>
      <c r="D5" s="13">
        <v>202807</v>
      </c>
      <c r="E5" s="13">
        <v>1322</v>
      </c>
      <c r="F5" s="20">
        <f t="shared" ref="F5:F12" si="0">SUM(B5:E5)</f>
        <v>1856268</v>
      </c>
    </row>
    <row r="6" spans="1:6" ht="24" customHeight="1" x14ac:dyDescent="0.35">
      <c r="A6" s="119" t="s">
        <v>24</v>
      </c>
      <c r="B6" s="13">
        <v>460128</v>
      </c>
      <c r="C6" s="13">
        <v>563079</v>
      </c>
      <c r="D6" s="13">
        <v>183209</v>
      </c>
      <c r="E6" s="13">
        <v>686</v>
      </c>
      <c r="F6" s="20">
        <f t="shared" si="0"/>
        <v>1207102</v>
      </c>
    </row>
    <row r="7" spans="1:6" ht="24" customHeight="1" x14ac:dyDescent="0.35">
      <c r="A7" s="119" t="s">
        <v>25</v>
      </c>
      <c r="B7" s="13">
        <v>193285</v>
      </c>
      <c r="C7" s="13">
        <v>240720</v>
      </c>
      <c r="D7" s="13">
        <v>65489</v>
      </c>
      <c r="E7" s="13">
        <v>418</v>
      </c>
      <c r="F7" s="20">
        <f t="shared" si="0"/>
        <v>499912</v>
      </c>
    </row>
    <row r="8" spans="1:6" ht="24" customHeight="1" x14ac:dyDescent="0.35">
      <c r="A8" s="119" t="s">
        <v>26</v>
      </c>
      <c r="B8" s="13">
        <v>174983</v>
      </c>
      <c r="C8" s="13">
        <v>212295</v>
      </c>
      <c r="D8" s="13">
        <v>48613</v>
      </c>
      <c r="E8" s="13">
        <v>558</v>
      </c>
      <c r="F8" s="20">
        <f t="shared" si="0"/>
        <v>436449</v>
      </c>
    </row>
    <row r="9" spans="1:6" ht="24" customHeight="1" x14ac:dyDescent="0.35">
      <c r="A9" s="119" t="s">
        <v>78</v>
      </c>
      <c r="B9" s="13">
        <v>230821</v>
      </c>
      <c r="C9" s="13">
        <v>246275</v>
      </c>
      <c r="D9" s="13">
        <v>54124</v>
      </c>
      <c r="E9" s="13">
        <v>788</v>
      </c>
      <c r="F9" s="20">
        <f t="shared" si="0"/>
        <v>532008</v>
      </c>
    </row>
    <row r="10" spans="1:6" ht="24" customHeight="1" x14ac:dyDescent="0.35">
      <c r="A10" s="119" t="s">
        <v>99</v>
      </c>
      <c r="B10" s="13">
        <v>41346</v>
      </c>
      <c r="C10" s="13">
        <v>44919</v>
      </c>
      <c r="D10" s="13">
        <v>6673</v>
      </c>
      <c r="E10" s="13">
        <v>199</v>
      </c>
      <c r="F10" s="20">
        <f t="shared" si="0"/>
        <v>93137</v>
      </c>
    </row>
    <row r="11" spans="1:6" ht="24" customHeight="1" x14ac:dyDescent="0.35">
      <c r="A11" s="119" t="s">
        <v>102</v>
      </c>
      <c r="B11" s="13">
        <v>30087</v>
      </c>
      <c r="C11" s="13">
        <v>29242</v>
      </c>
      <c r="D11" s="13">
        <v>4143</v>
      </c>
      <c r="E11" s="13">
        <v>234</v>
      </c>
      <c r="F11" s="20">
        <f t="shared" si="0"/>
        <v>63706</v>
      </c>
    </row>
    <row r="12" spans="1:6" ht="24" customHeight="1" x14ac:dyDescent="0.35">
      <c r="A12" s="120" t="s">
        <v>151</v>
      </c>
      <c r="B12" s="13">
        <v>38992</v>
      </c>
      <c r="C12" s="13">
        <v>51404</v>
      </c>
      <c r="D12" s="13">
        <v>6502</v>
      </c>
      <c r="E12" s="13">
        <v>173</v>
      </c>
      <c r="F12" s="20">
        <f t="shared" si="0"/>
        <v>97071</v>
      </c>
    </row>
    <row r="13" spans="1:6" ht="30" customHeight="1" x14ac:dyDescent="0.35">
      <c r="A13" s="121" t="s">
        <v>38</v>
      </c>
      <c r="B13" s="25">
        <f t="shared" ref="B13:D13" si="1">SUM(B4:B12)</f>
        <v>2818680</v>
      </c>
      <c r="C13" s="25">
        <f t="shared" si="1"/>
        <v>2546689</v>
      </c>
      <c r="D13" s="25">
        <f t="shared" si="1"/>
        <v>612166</v>
      </c>
      <c r="E13" s="25">
        <f>SUM(E4:E12)</f>
        <v>5357</v>
      </c>
      <c r="F13" s="25">
        <f>SUM(F4:F12)</f>
        <v>5982892</v>
      </c>
    </row>
    <row r="14" spans="1:6" ht="33.5" customHeight="1" x14ac:dyDescent="0.35">
      <c r="A14" s="66" t="str">
        <f>+INDICE!B10</f>
        <v xml:space="preserve"> Lettura dati 24 ottobre 2022</v>
      </c>
      <c r="B14" s="55"/>
      <c r="C14" s="55"/>
      <c r="D14" s="55"/>
      <c r="E14" s="55"/>
      <c r="F14" s="10"/>
    </row>
  </sheetData>
  <mergeCells count="1">
    <mergeCell ref="B2:F2"/>
  </mergeCells>
  <pageMargins left="0.70866141732283472" right="0.70866141732283472" top="0.94488188976377963" bottom="0.74803149606299213" header="0.31496062992125984" footer="0.31496062992125984"/>
  <pageSetup paperSize="9" scale="71" orientation="portrait" r:id="rId1"/>
  <headerFooter>
    <oddHeader>&amp;COSSERVATORIO ASSEGNO UNICO UNIVERSALE</oddHeader>
    <oddFooter>&amp;CINPS - COORDINAMENTO GENERALE STATISTICO ATTUARIALE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9F0A4-D231-4C47-B2EA-FCF7E77E4DAA}">
  <sheetPr>
    <tabColor rgb="FF00B0F0"/>
    <pageSetUpPr fitToPage="1"/>
  </sheetPr>
  <dimension ref="A1:H36"/>
  <sheetViews>
    <sheetView showGridLines="0" zoomScale="80" zoomScaleNormal="80" workbookViewId="0">
      <selection sqref="A1:E1"/>
    </sheetView>
  </sheetViews>
  <sheetFormatPr defaultColWidth="32.54296875" defaultRowHeight="15" x14ac:dyDescent="0.3"/>
  <cols>
    <col min="1" max="1" width="31.81640625" style="10" customWidth="1"/>
    <col min="2" max="2" width="17.26953125" style="10" customWidth="1"/>
    <col min="3" max="3" width="29.54296875" style="10" customWidth="1"/>
    <col min="4" max="4" width="22.81640625" style="10" customWidth="1"/>
    <col min="5" max="5" width="26.1796875" style="10" customWidth="1"/>
    <col min="6" max="6" width="11.453125" style="10" customWidth="1"/>
    <col min="7" max="7" width="19.54296875" style="10" customWidth="1"/>
    <col min="8" max="16384" width="32.54296875" style="10"/>
  </cols>
  <sheetData>
    <row r="1" spans="1:8" ht="63.5" customHeight="1" thickBot="1" x14ac:dyDescent="0.35">
      <c r="A1" s="234" t="s">
        <v>152</v>
      </c>
      <c r="B1" s="234"/>
      <c r="C1" s="234"/>
      <c r="D1" s="234"/>
      <c r="E1" s="234"/>
      <c r="F1" s="59"/>
      <c r="G1" s="59"/>
      <c r="H1" s="59"/>
    </row>
    <row r="2" spans="1:8" ht="52.5" customHeight="1" thickTop="1" x14ac:dyDescent="0.3">
      <c r="A2" s="60"/>
      <c r="B2" s="235" t="s">
        <v>41</v>
      </c>
      <c r="C2" s="236"/>
      <c r="D2" s="237" t="s">
        <v>42</v>
      </c>
      <c r="E2" s="237"/>
    </row>
    <row r="3" spans="1:8" ht="9" customHeight="1" x14ac:dyDescent="0.3">
      <c r="A3" s="238" t="s">
        <v>90</v>
      </c>
      <c r="B3" s="240" t="s">
        <v>45</v>
      </c>
      <c r="C3" s="242" t="s">
        <v>44</v>
      </c>
      <c r="D3" s="240" t="s">
        <v>45</v>
      </c>
      <c r="E3" s="232" t="s">
        <v>44</v>
      </c>
      <c r="F3" s="232"/>
      <c r="G3" s="232"/>
    </row>
    <row r="4" spans="1:8" ht="35" customHeight="1" thickBot="1" x14ac:dyDescent="0.35">
      <c r="A4" s="239"/>
      <c r="B4" s="241"/>
      <c r="C4" s="243"/>
      <c r="D4" s="241"/>
      <c r="E4" s="244"/>
      <c r="F4" s="232"/>
      <c r="G4" s="232"/>
    </row>
    <row r="5" spans="1:8" ht="23" customHeight="1" thickTop="1" x14ac:dyDescent="0.3">
      <c r="A5" s="74" t="s">
        <v>4</v>
      </c>
      <c r="B5" s="13">
        <v>390446</v>
      </c>
      <c r="C5" s="22">
        <v>6.554262482338824E-2</v>
      </c>
      <c r="D5" s="13">
        <v>610927</v>
      </c>
      <c r="E5" s="21">
        <v>6.6773880648779524E-2</v>
      </c>
      <c r="F5" s="29"/>
      <c r="G5" s="29"/>
    </row>
    <row r="6" spans="1:8" ht="21.5" customHeight="1" x14ac:dyDescent="0.3">
      <c r="A6" s="74" t="s">
        <v>5</v>
      </c>
      <c r="B6" s="13">
        <v>11547</v>
      </c>
      <c r="C6" s="22">
        <v>1.9404111748451277E-3</v>
      </c>
      <c r="D6" s="13">
        <v>18546</v>
      </c>
      <c r="E6" s="21">
        <v>2.033987746782298E-3</v>
      </c>
      <c r="F6" s="29"/>
      <c r="G6" s="29"/>
    </row>
    <row r="7" spans="1:8" ht="18.75" customHeight="1" x14ac:dyDescent="0.3">
      <c r="A7" s="74" t="s">
        <v>6</v>
      </c>
      <c r="B7" s="13">
        <v>984319</v>
      </c>
      <c r="C7" s="22">
        <v>0.16544374971237269</v>
      </c>
      <c r="D7" s="13">
        <v>1574138</v>
      </c>
      <c r="E7" s="21">
        <v>0.17231084605370245</v>
      </c>
      <c r="F7" s="29"/>
      <c r="G7" s="29"/>
    </row>
    <row r="8" spans="1:8" ht="18.75" customHeight="1" x14ac:dyDescent="0.3">
      <c r="A8" s="74" t="s">
        <v>84</v>
      </c>
      <c r="B8" s="13">
        <v>55180</v>
      </c>
      <c r="C8" s="22">
        <v>9.2880442509909837E-3</v>
      </c>
      <c r="D8" s="13">
        <v>93608</v>
      </c>
      <c r="E8" s="21">
        <v>1.0254023758368635E-2</v>
      </c>
      <c r="F8" s="29"/>
      <c r="G8" s="29"/>
    </row>
    <row r="9" spans="1:8" ht="18.75" customHeight="1" x14ac:dyDescent="0.3">
      <c r="A9" s="74" t="s">
        <v>85</v>
      </c>
      <c r="B9" s="13">
        <v>54372</v>
      </c>
      <c r="C9" s="22">
        <v>9.0934879800972195E-3</v>
      </c>
      <c r="D9" s="13">
        <v>96682</v>
      </c>
      <c r="E9" s="21">
        <v>1.053293177715818E-2</v>
      </c>
      <c r="F9" s="29"/>
      <c r="G9" s="29"/>
    </row>
    <row r="10" spans="1:8" ht="18.75" customHeight="1" x14ac:dyDescent="0.3">
      <c r="A10" s="74" t="s">
        <v>7</v>
      </c>
      <c r="B10" s="13">
        <v>469746</v>
      </c>
      <c r="C10" s="22">
        <v>7.8988987393852642E-2</v>
      </c>
      <c r="D10" s="13">
        <v>749992</v>
      </c>
      <c r="E10" s="21">
        <v>8.2084492290384614E-2</v>
      </c>
      <c r="F10" s="29"/>
      <c r="G10" s="29"/>
    </row>
    <row r="11" spans="1:8" ht="18.75" customHeight="1" x14ac:dyDescent="0.3">
      <c r="A11" s="74" t="s">
        <v>71</v>
      </c>
      <c r="B11" s="13">
        <v>110107</v>
      </c>
      <c r="C11" s="22">
        <v>1.8497613465972743E-2</v>
      </c>
      <c r="D11" s="13">
        <v>171845</v>
      </c>
      <c r="E11" s="21">
        <v>1.8795902449773694E-2</v>
      </c>
      <c r="F11" s="29"/>
      <c r="G11" s="29"/>
    </row>
    <row r="12" spans="1:8" ht="18.75" customHeight="1" x14ac:dyDescent="0.3">
      <c r="A12" s="74" t="s">
        <v>8</v>
      </c>
      <c r="B12" s="13">
        <v>127537</v>
      </c>
      <c r="C12" s="22">
        <v>2.1288027766081886E-2</v>
      </c>
      <c r="D12" s="13">
        <v>192548</v>
      </c>
      <c r="E12" s="21">
        <v>2.093003389942405E-2</v>
      </c>
      <c r="F12" s="29"/>
      <c r="G12" s="29"/>
    </row>
    <row r="13" spans="1:8" ht="18.75" customHeight="1" x14ac:dyDescent="0.3">
      <c r="A13" s="74" t="s">
        <v>9</v>
      </c>
      <c r="B13" s="13">
        <v>437144</v>
      </c>
      <c r="C13" s="22">
        <v>7.3352178789829081E-2</v>
      </c>
      <c r="D13" s="13">
        <v>684826</v>
      </c>
      <c r="E13" s="21">
        <v>7.4852065001069459E-2</v>
      </c>
      <c r="F13" s="29"/>
      <c r="G13" s="29"/>
    </row>
    <row r="14" spans="1:8" ht="18.75" customHeight="1" x14ac:dyDescent="0.3">
      <c r="A14" s="74" t="s">
        <v>10</v>
      </c>
      <c r="B14" s="13">
        <v>346127</v>
      </c>
      <c r="C14" s="22">
        <v>5.8083203457434937E-2</v>
      </c>
      <c r="D14" s="13">
        <v>523994</v>
      </c>
      <c r="E14" s="21">
        <v>5.7254987502110492E-2</v>
      </c>
      <c r="F14" s="29"/>
      <c r="G14" s="29"/>
    </row>
    <row r="15" spans="1:8" ht="18.75" customHeight="1" x14ac:dyDescent="0.3">
      <c r="A15" s="74" t="s">
        <v>11</v>
      </c>
      <c r="B15" s="13">
        <v>84095</v>
      </c>
      <c r="C15" s="22">
        <v>1.412052666537077E-2</v>
      </c>
      <c r="D15" s="13">
        <v>128876</v>
      </c>
      <c r="E15" s="21">
        <v>1.4094612826378699E-2</v>
      </c>
      <c r="F15" s="29"/>
      <c r="G15" s="29"/>
    </row>
    <row r="16" spans="1:8" ht="18.75" customHeight="1" x14ac:dyDescent="0.3">
      <c r="A16" s="74" t="s">
        <v>12</v>
      </c>
      <c r="B16" s="13">
        <v>147085</v>
      </c>
      <c r="C16" s="22">
        <v>2.4726333337225605E-2</v>
      </c>
      <c r="D16" s="13">
        <v>229107</v>
      </c>
      <c r="E16" s="21">
        <v>2.5070608001637986E-2</v>
      </c>
      <c r="F16" s="29"/>
      <c r="G16" s="29"/>
    </row>
    <row r="17" spans="1:7" ht="18.75" customHeight="1" x14ac:dyDescent="0.3">
      <c r="A17" s="74" t="s">
        <v>13</v>
      </c>
      <c r="B17" s="13">
        <v>567384</v>
      </c>
      <c r="C17" s="22">
        <v>9.4997036150718778E-2</v>
      </c>
      <c r="D17" s="13">
        <v>866357</v>
      </c>
      <c r="E17" s="21">
        <v>9.4494059069618164E-2</v>
      </c>
      <c r="F17" s="29"/>
      <c r="G17" s="29"/>
    </row>
    <row r="18" spans="1:7" ht="18.75" customHeight="1" x14ac:dyDescent="0.3">
      <c r="A18" s="74" t="s">
        <v>14</v>
      </c>
      <c r="B18" s="13">
        <v>123811</v>
      </c>
      <c r="C18" s="22">
        <v>2.0756561165538024E-2</v>
      </c>
      <c r="D18" s="13">
        <v>194418</v>
      </c>
      <c r="E18" s="21">
        <v>2.1215409997017994E-2</v>
      </c>
      <c r="F18" s="29"/>
      <c r="G18" s="29"/>
    </row>
    <row r="19" spans="1:7" ht="18.75" customHeight="1" x14ac:dyDescent="0.3">
      <c r="A19" s="74" t="s">
        <v>15</v>
      </c>
      <c r="B19" s="13">
        <v>26526</v>
      </c>
      <c r="C19" s="22">
        <v>4.4474910998662659E-3</v>
      </c>
      <c r="D19" s="13">
        <v>41694</v>
      </c>
      <c r="E19" s="21">
        <v>4.5478400296907117E-3</v>
      </c>
      <c r="F19" s="29"/>
      <c r="G19" s="29"/>
    </row>
    <row r="20" spans="1:7" ht="18.75" customHeight="1" x14ac:dyDescent="0.3">
      <c r="A20" s="74" t="s">
        <v>16</v>
      </c>
      <c r="B20" s="13">
        <v>589626</v>
      </c>
      <c r="C20" s="22">
        <v>9.7526439390140787E-2</v>
      </c>
      <c r="D20" s="13">
        <v>945945</v>
      </c>
      <c r="E20" s="21">
        <v>0.10206126519636084</v>
      </c>
      <c r="F20" s="29"/>
      <c r="G20" s="29"/>
    </row>
    <row r="21" spans="1:7" ht="18.75" customHeight="1" x14ac:dyDescent="0.3">
      <c r="A21" s="74" t="s">
        <v>17</v>
      </c>
      <c r="B21" s="13">
        <v>406507</v>
      </c>
      <c r="C21" s="22">
        <v>6.7987027750283854E-2</v>
      </c>
      <c r="D21" s="13">
        <v>634794</v>
      </c>
      <c r="E21" s="21">
        <v>6.9176660406012461E-2</v>
      </c>
      <c r="F21" s="29"/>
      <c r="G21" s="29"/>
    </row>
    <row r="22" spans="1:7" ht="18.75" customHeight="1" x14ac:dyDescent="0.3">
      <c r="A22" s="74" t="s">
        <v>18</v>
      </c>
      <c r="B22" s="13">
        <v>52594</v>
      </c>
      <c r="C22" s="22">
        <v>8.8422648341858548E-3</v>
      </c>
      <c r="D22" s="13">
        <v>83969</v>
      </c>
      <c r="E22" s="21">
        <v>9.2036300642547864E-3</v>
      </c>
      <c r="F22" s="29"/>
      <c r="G22" s="29"/>
    </row>
    <row r="23" spans="1:7" ht="18.75" customHeight="1" x14ac:dyDescent="0.3">
      <c r="A23" s="74" t="s">
        <v>19</v>
      </c>
      <c r="B23" s="13">
        <v>186202</v>
      </c>
      <c r="C23" s="22">
        <v>3.1021164562665664E-2</v>
      </c>
      <c r="D23" s="13">
        <v>301077</v>
      </c>
      <c r="E23" s="21">
        <v>3.268331371721158E-2</v>
      </c>
      <c r="F23" s="29"/>
      <c r="G23" s="29"/>
    </row>
    <row r="24" spans="1:7" ht="18.75" customHeight="1" x14ac:dyDescent="0.3">
      <c r="A24" s="74" t="s">
        <v>20</v>
      </c>
      <c r="B24" s="13">
        <v>496598</v>
      </c>
      <c r="C24" s="22">
        <v>8.2339030014211362E-2</v>
      </c>
      <c r="D24" s="13">
        <v>788644</v>
      </c>
      <c r="E24" s="21">
        <v>8.5191400488496077E-2</v>
      </c>
      <c r="F24" s="29"/>
      <c r="G24" s="29"/>
    </row>
    <row r="25" spans="1:7" ht="18.75" customHeight="1" x14ac:dyDescent="0.3">
      <c r="A25" s="74" t="s">
        <v>21</v>
      </c>
      <c r="B25" s="13">
        <v>144879</v>
      </c>
      <c r="C25" s="22">
        <v>2.4253079071927093E-2</v>
      </c>
      <c r="D25" s="13">
        <v>212728</v>
      </c>
      <c r="E25" s="21">
        <v>2.3218284054379146E-2</v>
      </c>
      <c r="F25" s="29"/>
      <c r="G25" s="29"/>
    </row>
    <row r="26" spans="1:7" ht="18.75" customHeight="1" x14ac:dyDescent="0.3">
      <c r="A26" s="23" t="s">
        <v>69</v>
      </c>
      <c r="B26" s="137">
        <v>171060</v>
      </c>
      <c r="C26" s="22">
        <v>2.7464717143000406E-2</v>
      </c>
      <c r="D26" s="13">
        <v>31429</v>
      </c>
      <c r="E26" s="61">
        <v>3.2197650213881524E-3</v>
      </c>
      <c r="F26" s="28"/>
    </row>
    <row r="27" spans="1:7" ht="31" customHeight="1" x14ac:dyDescent="0.3">
      <c r="A27" s="24" t="s">
        <v>38</v>
      </c>
      <c r="B27" s="25">
        <f>SUM(B5:B26)</f>
        <v>5982892</v>
      </c>
      <c r="C27" s="62">
        <v>1</v>
      </c>
      <c r="D27" s="25">
        <f>SUM(D5:D26)</f>
        <v>9176144</v>
      </c>
      <c r="E27" s="63">
        <v>0.99999999999999978</v>
      </c>
      <c r="F27" s="33"/>
      <c r="G27" s="33"/>
    </row>
    <row r="28" spans="1:7" ht="24.5" customHeight="1" x14ac:dyDescent="0.3">
      <c r="A28" s="64" t="s">
        <v>0</v>
      </c>
      <c r="B28" s="138">
        <f>+B5+B6+B7+B8+B9+B10+B11+B12+B13</f>
        <v>2640398</v>
      </c>
      <c r="C28" s="22">
        <f>+B28/B$27</f>
        <v>0.44132469715314937</v>
      </c>
      <c r="D28" s="138">
        <f>+D5+D6+D7+D8+D9+D10+D11+D12+D13</f>
        <v>4193112</v>
      </c>
      <c r="E28" s="139">
        <f>+D28/D$27</f>
        <v>0.45695795532415356</v>
      </c>
    </row>
    <row r="29" spans="1:7" ht="18.75" customHeight="1" x14ac:dyDescent="0.3">
      <c r="A29" s="64" t="s">
        <v>1</v>
      </c>
      <c r="B29" s="138">
        <f>+B14+B15+B16+B17</f>
        <v>1144691</v>
      </c>
      <c r="C29" s="22">
        <f t="shared" ref="C29:E30" si="0">+B29/B$27</f>
        <v>0.19132737144511383</v>
      </c>
      <c r="D29" s="138">
        <f>+D14+D15+D16+D17</f>
        <v>1748334</v>
      </c>
      <c r="E29" s="21">
        <f t="shared" si="0"/>
        <v>0.19053035784965885</v>
      </c>
    </row>
    <row r="30" spans="1:7" ht="18.75" customHeight="1" x14ac:dyDescent="0.3">
      <c r="A30" s="64" t="s">
        <v>2</v>
      </c>
      <c r="B30" s="138">
        <f>+B25+B24+B23+B22+B21+B20+B19+B18</f>
        <v>2026743</v>
      </c>
      <c r="C30" s="22">
        <f t="shared" si="0"/>
        <v>0.33875640743640367</v>
      </c>
      <c r="D30" s="138">
        <f>+D25+D24+D23+D22+D21+D20+D19+D18</f>
        <v>3203269</v>
      </c>
      <c r="E30" s="21">
        <f t="shared" si="0"/>
        <v>0.34908660980036932</v>
      </c>
    </row>
    <row r="31" spans="1:7" ht="18.75" customHeight="1" x14ac:dyDescent="0.3">
      <c r="A31" s="64"/>
      <c r="B31" s="12"/>
      <c r="C31" s="26"/>
      <c r="D31" s="12"/>
      <c r="E31" s="21"/>
    </row>
    <row r="32" spans="1:7" ht="68.5" customHeight="1" x14ac:dyDescent="0.3">
      <c r="A32" s="233" t="s">
        <v>58</v>
      </c>
      <c r="B32" s="233"/>
      <c r="C32" s="233"/>
      <c r="D32" s="233"/>
      <c r="E32" s="233"/>
    </row>
    <row r="33" spans="1:3" ht="18" customHeight="1" x14ac:dyDescent="0.3">
      <c r="A33" s="66" t="str">
        <f>+INDICE!B10</f>
        <v xml:space="preserve"> Lettura dati 24 ottobre 2022</v>
      </c>
      <c r="B33" s="55"/>
      <c r="C33" s="55"/>
    </row>
    <row r="34" spans="1:3" ht="44.5" customHeight="1" x14ac:dyDescent="0.3"/>
    <row r="35" spans="1:3" ht="44.5" customHeight="1" x14ac:dyDescent="0.3"/>
    <row r="36" spans="1:3" ht="44.5" customHeight="1" x14ac:dyDescent="0.3"/>
  </sheetData>
  <mergeCells count="11">
    <mergeCell ref="F3:F4"/>
    <mergeCell ref="G3:G4"/>
    <mergeCell ref="A32:E32"/>
    <mergeCell ref="A1:E1"/>
    <mergeCell ref="B2:C2"/>
    <mergeCell ref="D2:E2"/>
    <mergeCell ref="A3:A4"/>
    <mergeCell ref="B3:B4"/>
    <mergeCell ref="C3:C4"/>
    <mergeCell ref="D3:D4"/>
    <mergeCell ref="E3:E4"/>
  </mergeCells>
  <pageMargins left="0.70866141732283472" right="0.70866141732283472" top="0.94488188976377963" bottom="0.74803149606299213" header="0.31496062992125984" footer="0.31496062992125984"/>
  <pageSetup paperSize="9" scale="68" orientation="portrait" r:id="rId1"/>
  <headerFooter>
    <oddHeader>&amp;COSSERVATORIO ASSEGNO UNICO UNIVERSALE</oddHeader>
    <oddFooter>&amp;CINPS - COORDINAMENTO GENERALE STATISTICO ATTUARIALE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AAEF5-8D40-4CCC-8556-4FD40EC0D577}">
  <sheetPr>
    <tabColor rgb="FF00B0F0"/>
    <pageSetUpPr fitToPage="1"/>
  </sheetPr>
  <dimension ref="A1:P30"/>
  <sheetViews>
    <sheetView showGridLines="0" zoomScale="80" zoomScaleNormal="80" zoomScaleSheetLayoutView="62" workbookViewId="0"/>
  </sheetViews>
  <sheetFormatPr defaultColWidth="13.26953125" defaultRowHeight="10" x14ac:dyDescent="0.35"/>
  <cols>
    <col min="1" max="1" width="44.54296875" style="1" customWidth="1"/>
    <col min="2" max="2" width="16" style="1" customWidth="1"/>
    <col min="3" max="3" width="17" style="1" customWidth="1"/>
    <col min="4" max="4" width="21.1796875" style="1" customWidth="1"/>
    <col min="5" max="5" width="22.90625" style="1" customWidth="1"/>
    <col min="6" max="6" width="18.54296875" style="1" customWidth="1"/>
    <col min="7" max="7" width="18.6328125" style="1" customWidth="1"/>
    <col min="8" max="8" width="15.7265625" style="1" customWidth="1"/>
    <col min="9" max="10" width="11.453125" style="1" customWidth="1"/>
    <col min="11" max="16384" width="13.26953125" style="1"/>
  </cols>
  <sheetData>
    <row r="1" spans="1:16" ht="57.5" customHeight="1" thickBot="1" x14ac:dyDescent="0.4">
      <c r="A1" s="126" t="s">
        <v>141</v>
      </c>
      <c r="B1" s="126"/>
      <c r="C1" s="126"/>
      <c r="D1" s="126"/>
      <c r="E1" s="126"/>
      <c r="F1" s="126"/>
    </row>
    <row r="2" spans="1:16" ht="64" customHeight="1" thickTop="1" thickBot="1" x14ac:dyDescent="0.4">
      <c r="A2" s="67" t="s">
        <v>43</v>
      </c>
      <c r="B2" s="68" t="s">
        <v>140</v>
      </c>
      <c r="C2" s="68" t="s">
        <v>110</v>
      </c>
      <c r="D2" s="68" t="s">
        <v>46</v>
      </c>
      <c r="E2" s="68" t="s">
        <v>113</v>
      </c>
      <c r="F2" s="68" t="s">
        <v>114</v>
      </c>
      <c r="G2" s="69"/>
    </row>
    <row r="3" spans="1:16" ht="32.5" customHeight="1" thickTop="1" x14ac:dyDescent="0.35">
      <c r="A3" s="105" t="s">
        <v>3</v>
      </c>
      <c r="B3" s="70">
        <v>5221232</v>
      </c>
      <c r="C3" s="70">
        <v>8373522</v>
      </c>
      <c r="D3" s="147">
        <v>1214.8999999999999</v>
      </c>
      <c r="E3" s="70">
        <v>233</v>
      </c>
      <c r="F3" s="70">
        <v>145</v>
      </c>
      <c r="G3" s="69"/>
      <c r="H3" s="27"/>
      <c r="I3" s="27"/>
      <c r="J3" s="9"/>
      <c r="N3" s="27"/>
      <c r="O3" s="27"/>
      <c r="P3" s="27"/>
    </row>
    <row r="4" spans="1:16" ht="30.5" customHeight="1" x14ac:dyDescent="0.35">
      <c r="A4" s="105" t="s">
        <v>27</v>
      </c>
      <c r="B4" s="70">
        <v>5211481</v>
      </c>
      <c r="C4" s="70">
        <v>8353610</v>
      </c>
      <c r="D4" s="147">
        <v>1211.2</v>
      </c>
      <c r="E4" s="70">
        <v>232</v>
      </c>
      <c r="F4" s="70">
        <v>145</v>
      </c>
      <c r="G4" s="69"/>
      <c r="H4" s="27"/>
      <c r="I4" s="27"/>
      <c r="J4" s="9"/>
      <c r="N4" s="27"/>
      <c r="O4" s="27"/>
      <c r="P4" s="27"/>
    </row>
    <row r="5" spans="1:16" ht="25.5" customHeight="1" x14ac:dyDescent="0.35">
      <c r="A5" s="105" t="s">
        <v>28</v>
      </c>
      <c r="B5" s="70">
        <v>5255295</v>
      </c>
      <c r="C5" s="70">
        <v>8433508</v>
      </c>
      <c r="D5" s="147">
        <v>1227.0999999999999</v>
      </c>
      <c r="E5" s="70">
        <v>234</v>
      </c>
      <c r="F5" s="70">
        <v>146</v>
      </c>
      <c r="G5" s="69"/>
      <c r="H5" s="27"/>
      <c r="I5" s="27"/>
      <c r="J5" s="9"/>
      <c r="N5" s="27"/>
      <c r="O5" s="27"/>
      <c r="P5" s="27"/>
    </row>
    <row r="6" spans="1:16" ht="32.5" customHeight="1" x14ac:dyDescent="0.35">
      <c r="A6" s="105" t="s">
        <v>79</v>
      </c>
      <c r="B6" s="70">
        <v>5246800</v>
      </c>
      <c r="C6" s="70">
        <v>8415487</v>
      </c>
      <c r="D6" s="147">
        <v>1222.5</v>
      </c>
      <c r="E6" s="70">
        <v>233</v>
      </c>
      <c r="F6" s="70">
        <v>145</v>
      </c>
      <c r="G6" s="69"/>
      <c r="H6" s="27"/>
      <c r="I6" s="27"/>
      <c r="J6" s="9"/>
    </row>
    <row r="7" spans="1:16" ht="32.5" customHeight="1" x14ac:dyDescent="0.35">
      <c r="A7" s="140" t="s">
        <v>100</v>
      </c>
      <c r="B7" s="70">
        <v>5204010</v>
      </c>
      <c r="C7" s="70">
        <v>8334734</v>
      </c>
      <c r="D7" s="147">
        <v>1212.3</v>
      </c>
      <c r="E7" s="70">
        <v>233</v>
      </c>
      <c r="F7" s="70">
        <v>145</v>
      </c>
      <c r="G7" s="69"/>
      <c r="H7" s="27"/>
      <c r="I7" s="27"/>
      <c r="J7" s="9"/>
    </row>
    <row r="8" spans="1:16" ht="32.5" customHeight="1" x14ac:dyDescent="0.35">
      <c r="A8" s="140" t="s">
        <v>103</v>
      </c>
      <c r="B8" s="70">
        <v>5245915</v>
      </c>
      <c r="C8" s="70">
        <v>8392109</v>
      </c>
      <c r="D8" s="147">
        <v>1221.3999999999999</v>
      </c>
      <c r="E8" s="70">
        <v>233</v>
      </c>
      <c r="F8" s="70">
        <v>146</v>
      </c>
      <c r="G8" s="69"/>
      <c r="H8" s="27"/>
      <c r="I8" s="27"/>
      <c r="J8" s="9"/>
    </row>
    <row r="9" spans="1:16" ht="32.5" customHeight="1" thickBot="1" x14ac:dyDescent="0.4">
      <c r="A9" s="106" t="s">
        <v>153</v>
      </c>
      <c r="B9" s="71">
        <v>5250566</v>
      </c>
      <c r="C9" s="71">
        <v>8391447</v>
      </c>
      <c r="D9" s="148">
        <v>1225.5</v>
      </c>
      <c r="E9" s="71">
        <v>233</v>
      </c>
      <c r="F9" s="71">
        <v>146</v>
      </c>
      <c r="G9" s="69"/>
      <c r="H9" s="27"/>
      <c r="I9" s="27"/>
      <c r="J9" s="9"/>
    </row>
    <row r="10" spans="1:16" ht="32.5" customHeight="1" thickTop="1" x14ac:dyDescent="0.35">
      <c r="A10" s="207" t="s">
        <v>81</v>
      </c>
      <c r="B10" s="208"/>
      <c r="C10" s="89"/>
      <c r="D10" s="90">
        <v>8534.9</v>
      </c>
      <c r="E10" s="89"/>
      <c r="F10" s="89"/>
      <c r="G10" s="69"/>
      <c r="H10" s="141"/>
      <c r="I10" s="27"/>
      <c r="J10" s="9"/>
    </row>
    <row r="11" spans="1:16" ht="29" customHeight="1" x14ac:dyDescent="0.35">
      <c r="A11" s="93" t="s">
        <v>82</v>
      </c>
      <c r="B11" s="91">
        <v>5233614</v>
      </c>
      <c r="C11" s="91">
        <v>8384917</v>
      </c>
      <c r="D11" s="90"/>
      <c r="E11" s="89"/>
      <c r="F11" s="89"/>
      <c r="G11" s="69"/>
      <c r="H11" s="27"/>
      <c r="I11" s="27"/>
      <c r="J11" s="9"/>
    </row>
    <row r="12" spans="1:16" ht="29" customHeight="1" x14ac:dyDescent="0.35">
      <c r="A12" s="94" t="s">
        <v>47</v>
      </c>
      <c r="B12" s="91"/>
      <c r="C12" s="205"/>
      <c r="D12" s="90"/>
      <c r="E12" s="89">
        <v>233</v>
      </c>
      <c r="F12" s="89">
        <v>145</v>
      </c>
      <c r="G12" s="72"/>
      <c r="H12" s="27"/>
      <c r="I12" s="27"/>
      <c r="J12" s="9"/>
    </row>
    <row r="13" spans="1:16" ht="83" customHeight="1" x14ac:dyDescent="0.35">
      <c r="A13" s="245" t="s">
        <v>57</v>
      </c>
      <c r="B13" s="245"/>
      <c r="C13" s="245"/>
      <c r="D13" s="245"/>
      <c r="E13" s="245"/>
      <c r="F13" s="245"/>
    </row>
    <row r="14" spans="1:16" ht="34.5" customHeight="1" x14ac:dyDescent="0.3">
      <c r="A14" s="66" t="str">
        <f>+INDICE!B10</f>
        <v xml:space="preserve"> Lettura dati 24 ottobre 2022</v>
      </c>
      <c r="B14" s="7"/>
      <c r="E14" s="65"/>
    </row>
    <row r="15" spans="1:16" x14ac:dyDescent="0.35">
      <c r="B15" s="5"/>
      <c r="C15" s="30"/>
    </row>
    <row r="16" spans="1:16" x14ac:dyDescent="0.35">
      <c r="B16" s="5"/>
    </row>
    <row r="17" spans="2:2" x14ac:dyDescent="0.35">
      <c r="B17" s="5"/>
    </row>
    <row r="18" spans="2:2" x14ac:dyDescent="0.35">
      <c r="B18" s="5"/>
    </row>
    <row r="19" spans="2:2" x14ac:dyDescent="0.35">
      <c r="B19" s="5"/>
    </row>
    <row r="20" spans="2:2" x14ac:dyDescent="0.35">
      <c r="B20" s="5"/>
    </row>
    <row r="21" spans="2:2" x14ac:dyDescent="0.35">
      <c r="B21" s="5"/>
    </row>
    <row r="22" spans="2:2" x14ac:dyDescent="0.35">
      <c r="B22" s="5"/>
    </row>
    <row r="23" spans="2:2" x14ac:dyDescent="0.35">
      <c r="B23" s="5"/>
    </row>
    <row r="24" spans="2:2" x14ac:dyDescent="0.35">
      <c r="B24" s="5"/>
    </row>
    <row r="25" spans="2:2" x14ac:dyDescent="0.35">
      <c r="B25" s="5"/>
    </row>
    <row r="26" spans="2:2" x14ac:dyDescent="0.35">
      <c r="B26" s="5"/>
    </row>
    <row r="27" spans="2:2" x14ac:dyDescent="0.35">
      <c r="B27" s="5"/>
    </row>
    <row r="28" spans="2:2" x14ac:dyDescent="0.35">
      <c r="B28" s="5"/>
    </row>
    <row r="29" spans="2:2" x14ac:dyDescent="0.35">
      <c r="B29" s="5"/>
    </row>
    <row r="30" spans="2:2" x14ac:dyDescent="0.35">
      <c r="B30" s="5"/>
    </row>
  </sheetData>
  <mergeCells count="1">
    <mergeCell ref="A13:F13"/>
  </mergeCells>
  <pageMargins left="0.70866141732283472" right="0.70866141732283472" top="0.94488188976377963" bottom="0.74803149606299213" header="0.31496062992125984" footer="0.31496062992125984"/>
  <pageSetup paperSize="9" scale="62" orientation="portrait" r:id="rId1"/>
  <headerFooter>
    <oddHeader>&amp;COSSERVATORIO ASSEGNO UNICO UNIVERSALE</oddHeader>
    <oddFooter>&amp;CINPS - COORDINAMENTO GENERALE STATISTICO ATTUARIALE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EE3DF-CA53-425C-AA15-7C6E68EE0ACE}">
  <sheetPr>
    <tabColor rgb="FF00B0F0"/>
    <pageSetUpPr fitToPage="1"/>
  </sheetPr>
  <dimension ref="A1:O42"/>
  <sheetViews>
    <sheetView showGridLines="0" zoomScale="86" zoomScaleNormal="86" zoomScaleSheetLayoutView="62" workbookViewId="0"/>
  </sheetViews>
  <sheetFormatPr defaultColWidth="13.26953125" defaultRowHeight="10" x14ac:dyDescent="0.35"/>
  <cols>
    <col min="1" max="1" width="27.26953125" style="1" bestFit="1" customWidth="1"/>
    <col min="2" max="2" width="15.54296875" style="1" bestFit="1" customWidth="1"/>
    <col min="3" max="3" width="14.26953125" style="1" customWidth="1"/>
    <col min="4" max="4" width="15.54296875" style="1" bestFit="1" customWidth="1"/>
    <col min="5" max="5" width="13.81640625" style="1" customWidth="1"/>
    <col min="6" max="6" width="15.54296875" style="1" bestFit="1" customWidth="1"/>
    <col min="7" max="7" width="14.08984375" style="1" customWidth="1"/>
    <col min="8" max="8" width="15.54296875" style="1" bestFit="1" customWidth="1"/>
    <col min="9" max="9" width="15.6328125" style="1" customWidth="1"/>
    <col min="10" max="10" width="15.36328125" style="1" customWidth="1"/>
    <col min="11" max="11" width="13.26953125" style="1" customWidth="1"/>
    <col min="12" max="12" width="15.54296875" style="1" bestFit="1" customWidth="1"/>
    <col min="13" max="13" width="14.7265625" style="1" customWidth="1"/>
    <col min="14" max="14" width="15.54296875" style="1" bestFit="1" customWidth="1"/>
    <col min="15" max="16384" width="13.26953125" style="1"/>
  </cols>
  <sheetData>
    <row r="1" spans="1:15" ht="56.5" customHeight="1" thickBot="1" x14ac:dyDescent="0.4">
      <c r="A1" s="127" t="s">
        <v>119</v>
      </c>
      <c r="B1" s="127"/>
      <c r="C1" s="127"/>
      <c r="D1" s="127"/>
      <c r="E1" s="127"/>
      <c r="F1" s="127"/>
      <c r="G1" s="127"/>
      <c r="H1" s="127"/>
      <c r="I1" s="127"/>
      <c r="J1" s="56"/>
      <c r="K1" s="56"/>
      <c r="L1" s="56"/>
      <c r="M1" s="56"/>
      <c r="N1" s="56"/>
      <c r="O1" s="56"/>
    </row>
    <row r="2" spans="1:15" ht="30.5" customHeight="1" thickTop="1" x14ac:dyDescent="0.35">
      <c r="A2" s="57"/>
      <c r="B2" s="248" t="s">
        <v>43</v>
      </c>
      <c r="C2" s="248"/>
      <c r="D2" s="248"/>
      <c r="E2" s="248"/>
      <c r="F2" s="248"/>
      <c r="G2" s="248"/>
      <c r="H2" s="248"/>
      <c r="I2" s="248"/>
      <c r="J2" s="248"/>
      <c r="K2" s="248"/>
      <c r="L2" s="248"/>
      <c r="M2" s="248"/>
      <c r="N2" s="248"/>
      <c r="O2" s="248"/>
    </row>
    <row r="3" spans="1:15" ht="33" customHeight="1" x14ac:dyDescent="0.35">
      <c r="A3" s="250" t="s">
        <v>36</v>
      </c>
      <c r="B3" s="246" t="s">
        <v>3</v>
      </c>
      <c r="C3" s="247"/>
      <c r="D3" s="246" t="s">
        <v>27</v>
      </c>
      <c r="E3" s="247"/>
      <c r="F3" s="246" t="s">
        <v>28</v>
      </c>
      <c r="G3" s="247"/>
      <c r="H3" s="246" t="s">
        <v>79</v>
      </c>
      <c r="I3" s="247"/>
      <c r="J3" s="246" t="s">
        <v>100</v>
      </c>
      <c r="K3" s="247"/>
      <c r="L3" s="246" t="s">
        <v>103</v>
      </c>
      <c r="M3" s="247"/>
      <c r="N3" s="246" t="s">
        <v>153</v>
      </c>
      <c r="O3" s="247"/>
    </row>
    <row r="4" spans="1:15" ht="76.5" customHeight="1" thickBot="1" x14ac:dyDescent="0.4">
      <c r="A4" s="251"/>
      <c r="B4" s="73" t="s">
        <v>140</v>
      </c>
      <c r="C4" s="73" t="s">
        <v>113</v>
      </c>
      <c r="D4" s="73" t="s">
        <v>140</v>
      </c>
      <c r="E4" s="73" t="s">
        <v>113</v>
      </c>
      <c r="F4" s="73" t="s">
        <v>140</v>
      </c>
      <c r="G4" s="73" t="s">
        <v>113</v>
      </c>
      <c r="H4" s="73" t="s">
        <v>140</v>
      </c>
      <c r="I4" s="73" t="s">
        <v>113</v>
      </c>
      <c r="J4" s="73" t="s">
        <v>140</v>
      </c>
      <c r="K4" s="73" t="s">
        <v>113</v>
      </c>
      <c r="L4" s="73" t="s">
        <v>140</v>
      </c>
      <c r="M4" s="73" t="s">
        <v>113</v>
      </c>
      <c r="N4" s="73" t="s">
        <v>140</v>
      </c>
      <c r="O4" s="73" t="s">
        <v>113</v>
      </c>
    </row>
    <row r="5" spans="1:15" ht="21.75" customHeight="1" thickTop="1" x14ac:dyDescent="0.35">
      <c r="A5" s="168" t="s">
        <v>29</v>
      </c>
      <c r="B5" s="70">
        <v>2631060</v>
      </c>
      <c r="C5" s="70">
        <v>129</v>
      </c>
      <c r="D5" s="70">
        <v>2628378</v>
      </c>
      <c r="E5" s="70">
        <v>129</v>
      </c>
      <c r="F5" s="70">
        <v>2648335</v>
      </c>
      <c r="G5" s="70">
        <v>129</v>
      </c>
      <c r="H5" s="70">
        <v>2647665</v>
      </c>
      <c r="I5" s="70">
        <v>128</v>
      </c>
      <c r="J5" s="70">
        <v>2632117</v>
      </c>
      <c r="K5" s="70">
        <v>129</v>
      </c>
      <c r="L5" s="70">
        <v>2661650</v>
      </c>
      <c r="M5" s="70">
        <v>128</v>
      </c>
      <c r="N5" s="70">
        <v>2669946</v>
      </c>
      <c r="O5" s="70">
        <v>130</v>
      </c>
    </row>
    <row r="6" spans="1:15" ht="21.75" customHeight="1" x14ac:dyDescent="0.35">
      <c r="A6" s="168" t="s">
        <v>30</v>
      </c>
      <c r="B6" s="70">
        <v>2117764</v>
      </c>
      <c r="C6" s="70">
        <v>279</v>
      </c>
      <c r="D6" s="70">
        <v>2112796</v>
      </c>
      <c r="E6" s="70">
        <v>279</v>
      </c>
      <c r="F6" s="70">
        <v>2127495</v>
      </c>
      <c r="G6" s="70">
        <v>280</v>
      </c>
      <c r="H6" s="70">
        <v>2121091</v>
      </c>
      <c r="I6" s="70">
        <v>280</v>
      </c>
      <c r="J6" s="70">
        <v>2102349</v>
      </c>
      <c r="K6" s="70">
        <v>280</v>
      </c>
      <c r="L6" s="70">
        <v>2112301</v>
      </c>
      <c r="M6" s="70">
        <v>281</v>
      </c>
      <c r="N6" s="70">
        <v>2110144</v>
      </c>
      <c r="O6" s="70">
        <v>281</v>
      </c>
    </row>
    <row r="7" spans="1:15" ht="21.75" customHeight="1" x14ac:dyDescent="0.35">
      <c r="A7" s="168" t="s">
        <v>31</v>
      </c>
      <c r="B7" s="70">
        <v>400506</v>
      </c>
      <c r="C7" s="70">
        <v>536</v>
      </c>
      <c r="D7" s="70">
        <v>399059</v>
      </c>
      <c r="E7" s="70">
        <v>536</v>
      </c>
      <c r="F7" s="70">
        <v>405886</v>
      </c>
      <c r="G7" s="70">
        <v>538</v>
      </c>
      <c r="H7" s="70">
        <v>404673</v>
      </c>
      <c r="I7" s="70">
        <v>537</v>
      </c>
      <c r="J7" s="70">
        <v>397957</v>
      </c>
      <c r="K7" s="70">
        <v>538</v>
      </c>
      <c r="L7" s="70">
        <v>399847</v>
      </c>
      <c r="M7" s="70">
        <v>539</v>
      </c>
      <c r="N7" s="70">
        <v>398582</v>
      </c>
      <c r="O7" s="70">
        <v>540</v>
      </c>
    </row>
    <row r="8" spans="1:15" ht="21.75" customHeight="1" x14ac:dyDescent="0.35">
      <c r="A8" s="168" t="s">
        <v>32</v>
      </c>
      <c r="B8" s="70">
        <v>58836</v>
      </c>
      <c r="C8" s="70">
        <v>912</v>
      </c>
      <c r="D8" s="70">
        <v>58430</v>
      </c>
      <c r="E8" s="70">
        <v>913</v>
      </c>
      <c r="F8" s="70">
        <v>60184</v>
      </c>
      <c r="G8" s="70">
        <v>915</v>
      </c>
      <c r="H8" s="70">
        <v>60042</v>
      </c>
      <c r="I8" s="70">
        <v>914</v>
      </c>
      <c r="J8" s="70">
        <v>58613</v>
      </c>
      <c r="K8" s="70">
        <v>916</v>
      </c>
      <c r="L8" s="70">
        <v>59018</v>
      </c>
      <c r="M8" s="70">
        <v>917</v>
      </c>
      <c r="N8" s="70">
        <v>58790</v>
      </c>
      <c r="O8" s="70">
        <v>918</v>
      </c>
    </row>
    <row r="9" spans="1:15" ht="21.75" customHeight="1" x14ac:dyDescent="0.35">
      <c r="A9" s="168" t="s">
        <v>33</v>
      </c>
      <c r="B9" s="70">
        <v>9919</v>
      </c>
      <c r="C9" s="70">
        <v>1178</v>
      </c>
      <c r="D9" s="70">
        <v>9736</v>
      </c>
      <c r="E9" s="70">
        <v>1180</v>
      </c>
      <c r="F9" s="70">
        <v>10201</v>
      </c>
      <c r="G9" s="70">
        <v>1186</v>
      </c>
      <c r="H9" s="70">
        <v>10130</v>
      </c>
      <c r="I9" s="70">
        <v>1186</v>
      </c>
      <c r="J9" s="70">
        <v>9838</v>
      </c>
      <c r="K9" s="70">
        <v>1187</v>
      </c>
      <c r="L9" s="70">
        <v>9939</v>
      </c>
      <c r="M9" s="70">
        <v>1190</v>
      </c>
      <c r="N9" s="70">
        <v>9924</v>
      </c>
      <c r="O9" s="70">
        <v>1190</v>
      </c>
    </row>
    <row r="10" spans="1:15" ht="21.75" customHeight="1" x14ac:dyDescent="0.35">
      <c r="A10" s="168" t="s">
        <v>34</v>
      </c>
      <c r="B10" s="70">
        <v>3147</v>
      </c>
      <c r="C10" s="70">
        <v>1567</v>
      </c>
      <c r="D10" s="70">
        <v>3082</v>
      </c>
      <c r="E10" s="70">
        <v>1571</v>
      </c>
      <c r="F10" s="70">
        <v>3194</v>
      </c>
      <c r="G10" s="70">
        <v>1577</v>
      </c>
      <c r="H10" s="70">
        <v>3199</v>
      </c>
      <c r="I10" s="70">
        <v>1574</v>
      </c>
      <c r="J10" s="70">
        <v>3136</v>
      </c>
      <c r="K10" s="70">
        <v>1579</v>
      </c>
      <c r="L10" s="70">
        <v>3160</v>
      </c>
      <c r="M10" s="70">
        <v>1579</v>
      </c>
      <c r="N10" s="70">
        <v>3180</v>
      </c>
      <c r="O10" s="70">
        <v>1584</v>
      </c>
    </row>
    <row r="11" spans="1:15" ht="27" customHeight="1" thickBot="1" x14ac:dyDescent="0.4">
      <c r="A11" s="75" t="s">
        <v>62</v>
      </c>
      <c r="B11" s="169">
        <v>5221232</v>
      </c>
      <c r="C11" s="169">
        <v>233</v>
      </c>
      <c r="D11" s="169">
        <v>5211481</v>
      </c>
      <c r="E11" s="169">
        <v>232</v>
      </c>
      <c r="F11" s="169">
        <v>5255295</v>
      </c>
      <c r="G11" s="169">
        <v>234</v>
      </c>
      <c r="H11" s="169">
        <v>5246800</v>
      </c>
      <c r="I11" s="169">
        <v>233</v>
      </c>
      <c r="J11" s="169">
        <v>5204010</v>
      </c>
      <c r="K11" s="169">
        <v>233</v>
      </c>
      <c r="L11" s="169">
        <v>5245915</v>
      </c>
      <c r="M11" s="169">
        <v>233</v>
      </c>
      <c r="N11" s="169">
        <v>5250566</v>
      </c>
      <c r="O11" s="169">
        <v>233</v>
      </c>
    </row>
    <row r="12" spans="1:15" ht="63" customHeight="1" thickTop="1" x14ac:dyDescent="0.35">
      <c r="A12" s="249" t="s">
        <v>80</v>
      </c>
      <c r="B12" s="249"/>
      <c r="C12" s="249"/>
      <c r="D12" s="249"/>
      <c r="E12" s="249"/>
      <c r="F12" s="249"/>
      <c r="G12" s="249"/>
      <c r="H12" s="249"/>
      <c r="I12" s="249"/>
      <c r="J12" s="249"/>
      <c r="K12" s="249"/>
      <c r="L12" s="249"/>
      <c r="M12" s="249"/>
      <c r="N12" s="249"/>
      <c r="O12" s="249"/>
    </row>
    <row r="13" spans="1:15" ht="22" customHeight="1" x14ac:dyDescent="0.3">
      <c r="A13" s="66" t="str">
        <f>+INDICE!B10</f>
        <v xml:space="preserve"> Lettura dati 24 ottobre 2022</v>
      </c>
      <c r="B13" s="7"/>
      <c r="C13" s="7"/>
      <c r="D13" s="6"/>
      <c r="E13" s="6"/>
      <c r="F13" s="6"/>
    </row>
    <row r="14" spans="1:15" s="4" customFormat="1" x14ac:dyDescent="0.35">
      <c r="A14" s="1"/>
      <c r="B14" s="1"/>
      <c r="C14" s="3"/>
    </row>
    <row r="15" spans="1:15" ht="13.5" customHeight="1" x14ac:dyDescent="0.35">
      <c r="B15" s="8"/>
      <c r="C15" s="15"/>
      <c r="G15" s="27"/>
    </row>
    <row r="22" spans="2:3" x14ac:dyDescent="0.35">
      <c r="B22" s="5"/>
    </row>
    <row r="23" spans="2:3" x14ac:dyDescent="0.35">
      <c r="B23" s="5"/>
    </row>
    <row r="24" spans="2:3" x14ac:dyDescent="0.35">
      <c r="B24" s="5"/>
    </row>
    <row r="25" spans="2:3" ht="13.5" x14ac:dyDescent="0.35">
      <c r="B25" s="5"/>
      <c r="C25" s="15"/>
    </row>
    <row r="26" spans="2:3" x14ac:dyDescent="0.35">
      <c r="B26" s="5"/>
    </row>
    <row r="27" spans="2:3" x14ac:dyDescent="0.35">
      <c r="B27" s="5"/>
    </row>
    <row r="28" spans="2:3" x14ac:dyDescent="0.35">
      <c r="B28" s="5"/>
    </row>
    <row r="29" spans="2:3" x14ac:dyDescent="0.35">
      <c r="B29" s="5"/>
    </row>
    <row r="30" spans="2:3" x14ac:dyDescent="0.35">
      <c r="B30" s="5"/>
    </row>
    <row r="31" spans="2:3" x14ac:dyDescent="0.35">
      <c r="B31" s="5"/>
    </row>
    <row r="32" spans="2:3" x14ac:dyDescent="0.35">
      <c r="B32" s="5"/>
    </row>
    <row r="33" spans="2:2" x14ac:dyDescent="0.35">
      <c r="B33" s="5"/>
    </row>
    <row r="34" spans="2:2" x14ac:dyDescent="0.35">
      <c r="B34" s="5"/>
    </row>
    <row r="35" spans="2:2" x14ac:dyDescent="0.35">
      <c r="B35" s="5"/>
    </row>
    <row r="36" spans="2:2" x14ac:dyDescent="0.35">
      <c r="B36" s="5"/>
    </row>
    <row r="37" spans="2:2" x14ac:dyDescent="0.35">
      <c r="B37" s="5"/>
    </row>
    <row r="38" spans="2:2" x14ac:dyDescent="0.35">
      <c r="B38" s="5"/>
    </row>
    <row r="39" spans="2:2" x14ac:dyDescent="0.35">
      <c r="B39" s="5"/>
    </row>
    <row r="40" spans="2:2" x14ac:dyDescent="0.35">
      <c r="B40" s="5"/>
    </row>
    <row r="41" spans="2:2" x14ac:dyDescent="0.35">
      <c r="B41" s="5"/>
    </row>
    <row r="42" spans="2:2" x14ac:dyDescent="0.35">
      <c r="B42" s="5"/>
    </row>
  </sheetData>
  <mergeCells count="10">
    <mergeCell ref="N3:O3"/>
    <mergeCell ref="B2:O2"/>
    <mergeCell ref="A12:O12"/>
    <mergeCell ref="L3:M3"/>
    <mergeCell ref="J3:K3"/>
    <mergeCell ref="A3:A4"/>
    <mergeCell ref="B3:C3"/>
    <mergeCell ref="D3:E3"/>
    <mergeCell ref="F3:G3"/>
    <mergeCell ref="H3:I3"/>
  </mergeCells>
  <pageMargins left="0.70866141732283472" right="0.70866141732283472" top="0.94488188976377963" bottom="0.74803149606299213" header="0.31496062992125984" footer="0.31496062992125984"/>
  <pageSetup paperSize="9" scale="55" orientation="landscape" r:id="rId1"/>
  <headerFooter>
    <oddHeader>&amp;COSSERVATORIO ASSEGNO UNICO UNIVERSALE</oddHeader>
    <oddFooter>&amp;CINPS - COORDINAMENTO GENERALE STATISTICO ATTUARIALE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3963D-01EC-478E-ADE1-84DB4956E7F8}">
  <sheetPr>
    <tabColor rgb="FF00B0F0"/>
    <pageSetUpPr fitToPage="1"/>
  </sheetPr>
  <dimension ref="A1:L15"/>
  <sheetViews>
    <sheetView showGridLines="0" zoomScale="81" zoomScaleNormal="81" workbookViewId="0"/>
  </sheetViews>
  <sheetFormatPr defaultRowHeight="14.5" x14ac:dyDescent="0.35"/>
  <cols>
    <col min="1" max="1" width="26.1796875" customWidth="1"/>
    <col min="2" max="2" width="19.26953125" customWidth="1"/>
    <col min="3" max="3" width="13.54296875" bestFit="1" customWidth="1"/>
    <col min="4" max="4" width="16.26953125" bestFit="1" customWidth="1"/>
    <col min="5" max="5" width="14.36328125" customWidth="1"/>
    <col min="6" max="6" width="15.90625" bestFit="1" customWidth="1"/>
    <col min="7" max="7" width="15.54296875" customWidth="1"/>
    <col min="8" max="8" width="17.36328125" customWidth="1"/>
    <col min="9" max="9" width="14" customWidth="1"/>
    <col min="10" max="10" width="14.90625" customWidth="1"/>
    <col min="11" max="13" width="25.81640625" bestFit="1" customWidth="1"/>
    <col min="14" max="14" width="32.453125" bestFit="1" customWidth="1"/>
    <col min="15" max="15" width="32.54296875" bestFit="1" customWidth="1"/>
    <col min="16" max="16" width="31.26953125" bestFit="1" customWidth="1"/>
    <col min="17" max="17" width="31.36328125" bestFit="1" customWidth="1"/>
  </cols>
  <sheetData>
    <row r="1" spans="1:12" ht="66" customHeight="1" thickBot="1" x14ac:dyDescent="0.4">
      <c r="A1" s="95" t="s">
        <v>120</v>
      </c>
      <c r="B1" s="38"/>
      <c r="C1" s="38"/>
      <c r="D1" s="38"/>
      <c r="E1" s="38"/>
      <c r="F1" s="38"/>
      <c r="G1" s="38"/>
      <c r="H1" s="38"/>
      <c r="I1" s="38"/>
      <c r="J1" s="38"/>
    </row>
    <row r="2" spans="1:12" s="155" customFormat="1" ht="40.5" customHeight="1" thickTop="1" x14ac:dyDescent="0.35">
      <c r="A2" s="98"/>
      <c r="B2" s="252" t="s">
        <v>94</v>
      </c>
      <c r="C2" s="252"/>
      <c r="D2" s="252"/>
      <c r="E2" s="253" t="s">
        <v>95</v>
      </c>
      <c r="F2" s="252"/>
      <c r="G2" s="254"/>
      <c r="H2" s="253" t="s">
        <v>91</v>
      </c>
      <c r="I2" s="252"/>
      <c r="J2" s="252"/>
      <c r="K2" s="154"/>
    </row>
    <row r="3" spans="1:12" s="160" customFormat="1" ht="85.5" customHeight="1" thickBot="1" x14ac:dyDescent="0.4">
      <c r="A3" s="104" t="s">
        <v>96</v>
      </c>
      <c r="B3" s="156" t="s">
        <v>142</v>
      </c>
      <c r="C3" s="156" t="s">
        <v>113</v>
      </c>
      <c r="D3" s="156" t="s">
        <v>64</v>
      </c>
      <c r="E3" s="157" t="s">
        <v>142</v>
      </c>
      <c r="F3" s="156" t="s">
        <v>113</v>
      </c>
      <c r="G3" s="158" t="s">
        <v>64</v>
      </c>
      <c r="H3" s="156" t="s">
        <v>142</v>
      </c>
      <c r="I3" s="156" t="s">
        <v>113</v>
      </c>
      <c r="J3" s="156" t="s">
        <v>64</v>
      </c>
      <c r="K3" s="159"/>
    </row>
    <row r="4" spans="1:12" s="102" customFormat="1" ht="32" customHeight="1" thickTop="1" x14ac:dyDescent="0.35">
      <c r="A4" s="105" t="s">
        <v>3</v>
      </c>
      <c r="B4" s="107">
        <v>4937011</v>
      </c>
      <c r="C4" s="107">
        <v>228</v>
      </c>
      <c r="D4" s="103">
        <v>1.6</v>
      </c>
      <c r="E4" s="128">
        <v>284221</v>
      </c>
      <c r="F4" s="129">
        <v>320</v>
      </c>
      <c r="G4" s="131">
        <v>1.68</v>
      </c>
      <c r="H4" s="107">
        <v>5221232</v>
      </c>
      <c r="I4" s="107">
        <v>232.67264009910011</v>
      </c>
      <c r="J4" s="103">
        <v>1.6</v>
      </c>
      <c r="K4" s="101"/>
      <c r="L4" s="101"/>
    </row>
    <row r="5" spans="1:12" s="102" customFormat="1" ht="25.5" customHeight="1" x14ac:dyDescent="0.35">
      <c r="A5" s="105" t="s">
        <v>27</v>
      </c>
      <c r="B5" s="107">
        <v>4927496</v>
      </c>
      <c r="C5" s="107">
        <v>227</v>
      </c>
      <c r="D5" s="103">
        <v>1.6</v>
      </c>
      <c r="E5" s="108">
        <v>283985</v>
      </c>
      <c r="F5" s="109">
        <v>321</v>
      </c>
      <c r="G5" s="132">
        <v>1.68</v>
      </c>
      <c r="H5" s="107">
        <v>5211481</v>
      </c>
      <c r="I5" s="107">
        <v>232.41423630824212</v>
      </c>
      <c r="J5" s="103">
        <v>1.6</v>
      </c>
      <c r="K5" s="101"/>
      <c r="L5" s="101"/>
    </row>
    <row r="6" spans="1:12" s="102" customFormat="1" ht="25.5" customHeight="1" x14ac:dyDescent="0.35">
      <c r="A6" s="105" t="s">
        <v>28</v>
      </c>
      <c r="B6" s="107">
        <v>4966109</v>
      </c>
      <c r="C6" s="107">
        <v>228</v>
      </c>
      <c r="D6" s="103">
        <v>1.6</v>
      </c>
      <c r="E6" s="108">
        <v>289186</v>
      </c>
      <c r="F6" s="109">
        <v>324</v>
      </c>
      <c r="G6" s="132">
        <v>1.69</v>
      </c>
      <c r="H6" s="107">
        <v>5255295</v>
      </c>
      <c r="I6" s="107">
        <v>233.50143645977249</v>
      </c>
      <c r="J6" s="103">
        <v>1.6</v>
      </c>
      <c r="K6" s="101"/>
      <c r="L6" s="101"/>
    </row>
    <row r="7" spans="1:12" s="102" customFormat="1" ht="25.5" customHeight="1" x14ac:dyDescent="0.35">
      <c r="A7" s="105" t="s">
        <v>79</v>
      </c>
      <c r="B7" s="107">
        <v>4956853</v>
      </c>
      <c r="C7" s="107">
        <v>228</v>
      </c>
      <c r="D7" s="103">
        <v>1.6</v>
      </c>
      <c r="E7" s="108">
        <v>289947</v>
      </c>
      <c r="F7" s="109">
        <v>324</v>
      </c>
      <c r="G7" s="132">
        <v>1.69</v>
      </c>
      <c r="H7" s="107">
        <v>5246800</v>
      </c>
      <c r="I7" s="107">
        <v>233.00645635051353</v>
      </c>
      <c r="J7" s="103">
        <v>1.6</v>
      </c>
      <c r="K7" s="101"/>
      <c r="L7" s="101"/>
    </row>
    <row r="8" spans="1:12" s="102" customFormat="1" ht="25.5" customHeight="1" x14ac:dyDescent="0.35">
      <c r="A8" s="140" t="s">
        <v>100</v>
      </c>
      <c r="B8" s="107">
        <v>4917041</v>
      </c>
      <c r="C8" s="107">
        <v>228</v>
      </c>
      <c r="D8" s="103">
        <v>1.6</v>
      </c>
      <c r="E8" s="108">
        <v>286969</v>
      </c>
      <c r="F8" s="109">
        <v>324</v>
      </c>
      <c r="G8" s="132">
        <v>1.68</v>
      </c>
      <c r="H8" s="107">
        <v>5204010</v>
      </c>
      <c r="I8" s="107">
        <v>232.9590824729224</v>
      </c>
      <c r="J8" s="103">
        <v>1.6</v>
      </c>
      <c r="K8" s="101"/>
      <c r="L8" s="101"/>
    </row>
    <row r="9" spans="1:12" s="102" customFormat="1" ht="25.5" customHeight="1" x14ac:dyDescent="0.35">
      <c r="A9" s="140" t="s">
        <v>103</v>
      </c>
      <c r="B9" s="107">
        <v>4955241</v>
      </c>
      <c r="C9" s="107">
        <v>228</v>
      </c>
      <c r="D9" s="103">
        <v>1.59</v>
      </c>
      <c r="E9" s="108">
        <v>290674</v>
      </c>
      <c r="F9" s="109">
        <v>323</v>
      </c>
      <c r="G9" s="132">
        <v>1.68</v>
      </c>
      <c r="H9" s="107">
        <v>5245915</v>
      </c>
      <c r="I9" s="107">
        <v>232.81819968298339</v>
      </c>
      <c r="J9" s="103">
        <v>1.6</v>
      </c>
      <c r="K9" s="101"/>
      <c r="L9" s="101"/>
    </row>
    <row r="10" spans="1:12" s="102" customFormat="1" ht="25.5" customHeight="1" thickBot="1" x14ac:dyDescent="0.4">
      <c r="A10" s="106" t="s">
        <v>153</v>
      </c>
      <c r="B10" s="110">
        <v>4958703</v>
      </c>
      <c r="C10" s="110">
        <v>227</v>
      </c>
      <c r="D10" s="130">
        <v>1.59</v>
      </c>
      <c r="E10" s="112">
        <v>291863</v>
      </c>
      <c r="F10" s="110">
        <v>344</v>
      </c>
      <c r="G10" s="130">
        <v>1.68</v>
      </c>
      <c r="H10" s="110">
        <v>5250566</v>
      </c>
      <c r="I10" s="110">
        <v>233.4065453743388</v>
      </c>
      <c r="J10" s="111">
        <v>1.6</v>
      </c>
      <c r="K10" s="101"/>
      <c r="L10" s="101"/>
    </row>
    <row r="11" spans="1:12" ht="25.5" customHeight="1" thickTop="1" x14ac:dyDescent="0.35">
      <c r="A11" s="99" t="s">
        <v>70</v>
      </c>
      <c r="B11" s="113">
        <v>4945493.4285714282</v>
      </c>
      <c r="C11" s="114"/>
      <c r="D11" s="115"/>
      <c r="E11" s="113">
        <v>288120.71428571426</v>
      </c>
      <c r="F11" s="114"/>
      <c r="G11" s="115"/>
      <c r="H11" s="113">
        <v>5233614.1428571427</v>
      </c>
      <c r="I11" s="114"/>
      <c r="J11" s="115"/>
      <c r="K11" s="11"/>
      <c r="L11" s="11"/>
    </row>
    <row r="12" spans="1:12" ht="25.5" customHeight="1" thickBot="1" x14ac:dyDescent="0.4">
      <c r="A12" s="99" t="s">
        <v>47</v>
      </c>
      <c r="B12" s="113"/>
      <c r="C12" s="113">
        <v>228</v>
      </c>
      <c r="D12" s="100"/>
      <c r="E12" s="113"/>
      <c r="F12" s="113">
        <v>326</v>
      </c>
      <c r="G12" s="100"/>
      <c r="H12" s="116"/>
      <c r="I12" s="113">
        <v>233</v>
      </c>
      <c r="J12" s="100"/>
      <c r="K12" s="11"/>
      <c r="L12" s="11"/>
    </row>
    <row r="13" spans="1:12" ht="85" customHeight="1" thickTop="1" x14ac:dyDescent="0.35">
      <c r="A13" s="255" t="s">
        <v>83</v>
      </c>
      <c r="B13" s="255"/>
      <c r="C13" s="255"/>
      <c r="D13" s="255"/>
      <c r="E13" s="255"/>
      <c r="F13" s="255"/>
      <c r="G13" s="255"/>
      <c r="H13" s="255"/>
      <c r="I13" s="255"/>
      <c r="J13" s="255"/>
      <c r="K13" s="11"/>
      <c r="L13" s="11"/>
    </row>
    <row r="14" spans="1:12" ht="35" customHeight="1" x14ac:dyDescent="0.35">
      <c r="A14" s="206"/>
      <c r="B14" s="206"/>
      <c r="C14" s="206"/>
      <c r="D14" s="206"/>
      <c r="E14" s="206"/>
      <c r="F14" s="206"/>
      <c r="G14" s="206"/>
      <c r="H14" s="206"/>
      <c r="I14" s="206"/>
      <c r="J14" s="206"/>
      <c r="K14" s="11"/>
      <c r="L14" s="11"/>
    </row>
    <row r="15" spans="1:12" x14ac:dyDescent="0.35">
      <c r="A15" s="76" t="str">
        <f>+INDICE!B10</f>
        <v xml:space="preserve"> Lettura dati 24 ottobre 2022</v>
      </c>
    </row>
  </sheetData>
  <mergeCells count="4">
    <mergeCell ref="B2:D2"/>
    <mergeCell ref="E2:G2"/>
    <mergeCell ref="H2:J2"/>
    <mergeCell ref="A13:J13"/>
  </mergeCells>
  <phoneticPr fontId="10" type="noConversion"/>
  <pageMargins left="0.70866141732283472" right="0.70866141732283472" top="0.94488188976377963" bottom="0.74803149606299213" header="0.31496062992125984" footer="0.31496062992125984"/>
  <pageSetup paperSize="9" scale="52" orientation="portrait" r:id="rId1"/>
  <headerFooter>
    <oddHeader>&amp;COSSERVATORIO ASSEGNO UNICO UNIVERSALE</oddHeader>
    <oddFooter>&amp;CINPS - COORDINAMENTO GENERALE STATISTICO ATTUARIALE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5">
    <tabColor rgb="FF00B0F0"/>
    <pageSetUpPr fitToPage="1"/>
  </sheetPr>
  <dimension ref="A1:Q60"/>
  <sheetViews>
    <sheetView showGridLines="0" zoomScale="58" zoomScaleNormal="58" workbookViewId="0"/>
  </sheetViews>
  <sheetFormatPr defaultColWidth="13.26953125" defaultRowHeight="10" x14ac:dyDescent="0.35"/>
  <cols>
    <col min="1" max="1" width="30.453125" style="1" customWidth="1"/>
    <col min="2" max="2" width="14.26953125" style="1" bestFit="1" customWidth="1"/>
    <col min="3" max="3" width="13.08984375" style="80" customWidth="1"/>
    <col min="4" max="4" width="14.453125" style="1" customWidth="1"/>
    <col min="5" max="5" width="14.36328125" style="80" customWidth="1"/>
    <col min="6" max="6" width="14.453125" style="1" customWidth="1"/>
    <col min="7" max="7" width="13.90625" style="80" customWidth="1"/>
    <col min="8" max="8" width="13.54296875" style="1" customWidth="1"/>
    <col min="9" max="9" width="13.54296875" style="80" customWidth="1"/>
    <col min="10" max="10" width="13.7265625" style="1" bestFit="1" customWidth="1"/>
    <col min="11" max="11" width="13.1796875" style="1" customWidth="1"/>
    <col min="12" max="12" width="13.7265625" style="1" bestFit="1" customWidth="1"/>
    <col min="13" max="13" width="12.54296875" style="1" customWidth="1"/>
    <col min="14" max="14" width="16.08984375" style="1" customWidth="1"/>
    <col min="15" max="16384" width="13.26953125" style="1"/>
  </cols>
  <sheetData>
    <row r="1" spans="1:17" ht="61.5" customHeight="1" thickBot="1" x14ac:dyDescent="0.4">
      <c r="A1" s="54" t="s">
        <v>143</v>
      </c>
      <c r="B1" s="39"/>
      <c r="C1" s="77"/>
      <c r="D1" s="39"/>
      <c r="E1" s="77"/>
      <c r="F1" s="39"/>
      <c r="G1" s="77"/>
      <c r="H1" s="56"/>
      <c r="I1" s="83"/>
      <c r="J1" s="56"/>
      <c r="K1" s="56"/>
      <c r="L1" s="56"/>
      <c r="M1" s="56"/>
      <c r="N1" s="56"/>
      <c r="O1" s="56"/>
    </row>
    <row r="2" spans="1:17" ht="40.5" customHeight="1" thickTop="1" x14ac:dyDescent="0.35">
      <c r="A2" s="43"/>
      <c r="B2" s="256" t="s">
        <v>43</v>
      </c>
      <c r="C2" s="256"/>
      <c r="D2" s="256"/>
      <c r="E2" s="256"/>
      <c r="F2" s="256"/>
      <c r="G2" s="256"/>
      <c r="H2" s="256"/>
      <c r="I2" s="256"/>
      <c r="J2" s="256"/>
      <c r="K2" s="256"/>
      <c r="L2" s="256"/>
      <c r="M2" s="256"/>
      <c r="N2" s="256"/>
      <c r="O2" s="256"/>
    </row>
    <row r="3" spans="1:17" ht="33" customHeight="1" x14ac:dyDescent="0.35">
      <c r="A3" s="259" t="s">
        <v>92</v>
      </c>
      <c r="B3" s="257" t="s">
        <v>3</v>
      </c>
      <c r="C3" s="258"/>
      <c r="D3" s="257" t="s">
        <v>27</v>
      </c>
      <c r="E3" s="258"/>
      <c r="F3" s="257" t="s">
        <v>28</v>
      </c>
      <c r="G3" s="258"/>
      <c r="H3" s="257" t="s">
        <v>79</v>
      </c>
      <c r="I3" s="258"/>
      <c r="J3" s="257" t="s">
        <v>100</v>
      </c>
      <c r="K3" s="258"/>
      <c r="L3" s="257" t="s">
        <v>103</v>
      </c>
      <c r="M3" s="258"/>
      <c r="N3" s="257" t="s">
        <v>153</v>
      </c>
      <c r="O3" s="258"/>
    </row>
    <row r="4" spans="1:17" ht="64" customHeight="1" thickBot="1" x14ac:dyDescent="0.4">
      <c r="A4" s="260"/>
      <c r="B4" s="36" t="s">
        <v>126</v>
      </c>
      <c r="C4" s="78" t="s">
        <v>127</v>
      </c>
      <c r="D4" s="36" t="s">
        <v>126</v>
      </c>
      <c r="E4" s="78" t="s">
        <v>127</v>
      </c>
      <c r="F4" s="36" t="s">
        <v>126</v>
      </c>
      <c r="G4" s="78" t="s">
        <v>127</v>
      </c>
      <c r="H4" s="36" t="s">
        <v>126</v>
      </c>
      <c r="I4" s="78" t="s">
        <v>127</v>
      </c>
      <c r="J4" s="36" t="s">
        <v>126</v>
      </c>
      <c r="K4" s="78" t="s">
        <v>127</v>
      </c>
      <c r="L4" s="36" t="s">
        <v>126</v>
      </c>
      <c r="M4" s="78" t="s">
        <v>127</v>
      </c>
      <c r="N4" s="36" t="s">
        <v>126</v>
      </c>
      <c r="O4" s="78" t="s">
        <v>127</v>
      </c>
    </row>
    <row r="5" spans="1:17" ht="21.75" customHeight="1" thickTop="1" x14ac:dyDescent="0.35">
      <c r="A5" s="2" t="s">
        <v>4</v>
      </c>
      <c r="B5" s="2">
        <v>566860</v>
      </c>
      <c r="C5" s="2">
        <v>138</v>
      </c>
      <c r="D5" s="2">
        <v>565465</v>
      </c>
      <c r="E5" s="2">
        <v>138</v>
      </c>
      <c r="F5" s="2">
        <v>568055</v>
      </c>
      <c r="G5" s="2">
        <v>138</v>
      </c>
      <c r="H5" s="2">
        <v>567160</v>
      </c>
      <c r="I5" s="2">
        <v>138</v>
      </c>
      <c r="J5" s="2">
        <v>564446</v>
      </c>
      <c r="K5" s="2">
        <v>138</v>
      </c>
      <c r="L5" s="2">
        <v>568523</v>
      </c>
      <c r="M5" s="2">
        <v>138</v>
      </c>
      <c r="N5" s="2">
        <v>568580</v>
      </c>
      <c r="O5" s="2">
        <v>138</v>
      </c>
      <c r="P5" s="27"/>
      <c r="Q5" s="27"/>
    </row>
    <row r="6" spans="1:17" ht="21.75" customHeight="1" x14ac:dyDescent="0.35">
      <c r="A6" s="2" t="s">
        <v>5</v>
      </c>
      <c r="B6" s="2">
        <v>17543</v>
      </c>
      <c r="C6" s="2">
        <v>134</v>
      </c>
      <c r="D6" s="2">
        <v>17510</v>
      </c>
      <c r="E6" s="2">
        <v>134</v>
      </c>
      <c r="F6" s="2">
        <v>17547</v>
      </c>
      <c r="G6" s="2">
        <v>134</v>
      </c>
      <c r="H6" s="2">
        <v>17539</v>
      </c>
      <c r="I6" s="2">
        <v>134</v>
      </c>
      <c r="J6" s="2">
        <v>17488</v>
      </c>
      <c r="K6" s="2">
        <v>134</v>
      </c>
      <c r="L6" s="2">
        <v>17654</v>
      </c>
      <c r="M6" s="2">
        <v>135</v>
      </c>
      <c r="N6" s="2">
        <v>17700</v>
      </c>
      <c r="O6" s="2">
        <v>135</v>
      </c>
      <c r="P6" s="27"/>
      <c r="Q6" s="27"/>
    </row>
    <row r="7" spans="1:17" ht="21.75" customHeight="1" x14ac:dyDescent="0.35">
      <c r="A7" s="2" t="s">
        <v>6</v>
      </c>
      <c r="B7" s="2">
        <v>1468903</v>
      </c>
      <c r="C7" s="2">
        <v>138</v>
      </c>
      <c r="D7" s="2">
        <v>1463972</v>
      </c>
      <c r="E7" s="2">
        <v>138</v>
      </c>
      <c r="F7" s="2">
        <v>1467181</v>
      </c>
      <c r="G7" s="2">
        <v>138</v>
      </c>
      <c r="H7" s="2">
        <v>1464501</v>
      </c>
      <c r="I7" s="2">
        <v>138</v>
      </c>
      <c r="J7" s="2">
        <v>1460379</v>
      </c>
      <c r="K7" s="2">
        <v>138</v>
      </c>
      <c r="L7" s="2">
        <v>1469811</v>
      </c>
      <c r="M7" s="2">
        <v>138</v>
      </c>
      <c r="N7" s="2">
        <v>1470372</v>
      </c>
      <c r="O7" s="2">
        <v>138</v>
      </c>
      <c r="P7" s="27"/>
      <c r="Q7" s="27"/>
    </row>
    <row r="8" spans="1:17" ht="21.75" customHeight="1" x14ac:dyDescent="0.35">
      <c r="A8" s="2" t="s">
        <v>84</v>
      </c>
      <c r="B8" s="2">
        <v>88276</v>
      </c>
      <c r="C8" s="2">
        <v>142</v>
      </c>
      <c r="D8" s="2">
        <v>88188</v>
      </c>
      <c r="E8" s="2">
        <v>143</v>
      </c>
      <c r="F8" s="2">
        <v>88244</v>
      </c>
      <c r="G8" s="2">
        <v>142</v>
      </c>
      <c r="H8" s="2">
        <v>88155</v>
      </c>
      <c r="I8" s="2">
        <v>142</v>
      </c>
      <c r="J8" s="2">
        <v>87940</v>
      </c>
      <c r="K8" s="2">
        <v>142</v>
      </c>
      <c r="L8" s="2">
        <v>88285</v>
      </c>
      <c r="M8" s="2">
        <v>143</v>
      </c>
      <c r="N8" s="2">
        <v>88320</v>
      </c>
      <c r="O8" s="2">
        <v>143</v>
      </c>
      <c r="P8" s="170"/>
      <c r="Q8" s="170"/>
    </row>
    <row r="9" spans="1:17" ht="21.75" customHeight="1" x14ac:dyDescent="0.35">
      <c r="A9" s="2" t="s">
        <v>85</v>
      </c>
      <c r="B9" s="2">
        <v>91450</v>
      </c>
      <c r="C9" s="2">
        <v>133</v>
      </c>
      <c r="D9" s="2">
        <v>91511</v>
      </c>
      <c r="E9" s="2">
        <v>133</v>
      </c>
      <c r="F9" s="2">
        <v>91718</v>
      </c>
      <c r="G9" s="2">
        <v>132</v>
      </c>
      <c r="H9" s="2">
        <v>91814</v>
      </c>
      <c r="I9" s="2">
        <v>132</v>
      </c>
      <c r="J9" s="2">
        <v>91876</v>
      </c>
      <c r="K9" s="2">
        <v>133</v>
      </c>
      <c r="L9" s="2">
        <v>92498</v>
      </c>
      <c r="M9" s="2">
        <v>133</v>
      </c>
      <c r="N9" s="2">
        <v>92794</v>
      </c>
      <c r="O9" s="2">
        <v>133</v>
      </c>
      <c r="P9" s="27"/>
      <c r="Q9" s="27"/>
    </row>
    <row r="10" spans="1:17" ht="21.75" customHeight="1" x14ac:dyDescent="0.35">
      <c r="A10" s="2" t="s">
        <v>7</v>
      </c>
      <c r="B10" s="2">
        <v>708309</v>
      </c>
      <c r="C10" s="2">
        <v>139</v>
      </c>
      <c r="D10" s="2">
        <v>707435</v>
      </c>
      <c r="E10" s="2">
        <v>139</v>
      </c>
      <c r="F10" s="2">
        <v>708600</v>
      </c>
      <c r="G10" s="2">
        <v>139</v>
      </c>
      <c r="H10" s="2">
        <v>707872</v>
      </c>
      <c r="I10" s="2">
        <v>139</v>
      </c>
      <c r="J10" s="2">
        <v>706708</v>
      </c>
      <c r="K10" s="2">
        <v>139</v>
      </c>
      <c r="L10" s="2">
        <v>711565</v>
      </c>
      <c r="M10" s="2">
        <v>139</v>
      </c>
      <c r="N10" s="2">
        <v>712487</v>
      </c>
      <c r="O10" s="2">
        <v>140</v>
      </c>
      <c r="P10" s="27"/>
      <c r="Q10" s="27"/>
    </row>
    <row r="11" spans="1:17" ht="21.75" customHeight="1" x14ac:dyDescent="0.35">
      <c r="A11" s="2" t="s">
        <v>71</v>
      </c>
      <c r="B11" s="2">
        <v>161748</v>
      </c>
      <c r="C11" s="2">
        <v>143</v>
      </c>
      <c r="D11" s="2">
        <v>161536</v>
      </c>
      <c r="E11" s="2">
        <v>143</v>
      </c>
      <c r="F11" s="2">
        <v>161874</v>
      </c>
      <c r="G11" s="2">
        <v>143</v>
      </c>
      <c r="H11" s="2">
        <v>161638</v>
      </c>
      <c r="I11" s="2">
        <v>143</v>
      </c>
      <c r="J11" s="2">
        <v>161331</v>
      </c>
      <c r="K11" s="2">
        <v>143</v>
      </c>
      <c r="L11" s="2">
        <v>162195</v>
      </c>
      <c r="M11" s="2">
        <v>144</v>
      </c>
      <c r="N11" s="2">
        <v>162406</v>
      </c>
      <c r="O11" s="2">
        <v>144</v>
      </c>
      <c r="P11" s="27"/>
      <c r="Q11" s="27"/>
    </row>
    <row r="12" spans="1:17" ht="21.75" customHeight="1" x14ac:dyDescent="0.35">
      <c r="A12" s="2" t="s">
        <v>8</v>
      </c>
      <c r="B12" s="2">
        <v>176684</v>
      </c>
      <c r="C12" s="2">
        <v>136</v>
      </c>
      <c r="D12" s="2">
        <v>176183</v>
      </c>
      <c r="E12" s="2">
        <v>136</v>
      </c>
      <c r="F12" s="2">
        <v>176660</v>
      </c>
      <c r="G12" s="2">
        <v>136</v>
      </c>
      <c r="H12" s="2">
        <v>176315</v>
      </c>
      <c r="I12" s="2">
        <v>136</v>
      </c>
      <c r="J12" s="2">
        <v>175546</v>
      </c>
      <c r="K12" s="2">
        <v>136</v>
      </c>
      <c r="L12" s="2">
        <v>177063</v>
      </c>
      <c r="M12" s="2">
        <v>136</v>
      </c>
      <c r="N12" s="2">
        <v>177655</v>
      </c>
      <c r="O12" s="2">
        <v>137</v>
      </c>
      <c r="P12" s="27"/>
      <c r="Q12" s="27"/>
    </row>
    <row r="13" spans="1:17" ht="21.75" customHeight="1" x14ac:dyDescent="0.35">
      <c r="A13" s="2" t="s">
        <v>9</v>
      </c>
      <c r="B13" s="2">
        <v>639430</v>
      </c>
      <c r="C13" s="2">
        <v>140</v>
      </c>
      <c r="D13" s="2">
        <v>638334</v>
      </c>
      <c r="E13" s="2">
        <v>139</v>
      </c>
      <c r="F13" s="2">
        <v>639416</v>
      </c>
      <c r="G13" s="2">
        <v>140</v>
      </c>
      <c r="H13" s="2">
        <v>638687</v>
      </c>
      <c r="I13" s="2">
        <v>139</v>
      </c>
      <c r="J13" s="2">
        <v>637126</v>
      </c>
      <c r="K13" s="2">
        <v>140</v>
      </c>
      <c r="L13" s="2">
        <v>641485</v>
      </c>
      <c r="M13" s="2">
        <v>140</v>
      </c>
      <c r="N13" s="2">
        <v>642450</v>
      </c>
      <c r="O13" s="2">
        <v>140</v>
      </c>
      <c r="P13" s="27"/>
      <c r="Q13" s="27"/>
    </row>
    <row r="14" spans="1:17" ht="21.75" customHeight="1" x14ac:dyDescent="0.35">
      <c r="A14" s="2" t="s">
        <v>10</v>
      </c>
      <c r="B14" s="2">
        <v>487744</v>
      </c>
      <c r="C14" s="2">
        <v>139</v>
      </c>
      <c r="D14" s="2">
        <v>486486</v>
      </c>
      <c r="E14" s="2">
        <v>138</v>
      </c>
      <c r="F14" s="2">
        <v>487825</v>
      </c>
      <c r="G14" s="2">
        <v>139</v>
      </c>
      <c r="H14" s="2">
        <v>486690</v>
      </c>
      <c r="I14" s="2">
        <v>138</v>
      </c>
      <c r="J14" s="2">
        <v>484917</v>
      </c>
      <c r="K14" s="2">
        <v>139</v>
      </c>
      <c r="L14" s="2">
        <v>488133</v>
      </c>
      <c r="M14" s="2">
        <v>139</v>
      </c>
      <c r="N14" s="2">
        <v>488407</v>
      </c>
      <c r="O14" s="2">
        <v>139</v>
      </c>
      <c r="P14" s="27"/>
      <c r="Q14" s="27"/>
    </row>
    <row r="15" spans="1:17" ht="21.75" customHeight="1" x14ac:dyDescent="0.35">
      <c r="A15" s="2" t="s">
        <v>11</v>
      </c>
      <c r="B15" s="2">
        <v>120543</v>
      </c>
      <c r="C15" s="2">
        <v>147</v>
      </c>
      <c r="D15" s="2">
        <v>120403</v>
      </c>
      <c r="E15" s="2">
        <v>147</v>
      </c>
      <c r="F15" s="2">
        <v>120882</v>
      </c>
      <c r="G15" s="2">
        <v>147</v>
      </c>
      <c r="H15" s="2">
        <v>120648</v>
      </c>
      <c r="I15" s="2">
        <v>147</v>
      </c>
      <c r="J15" s="2">
        <v>120142</v>
      </c>
      <c r="K15" s="2">
        <v>147</v>
      </c>
      <c r="L15" s="2">
        <v>120818</v>
      </c>
      <c r="M15" s="2">
        <v>147</v>
      </c>
      <c r="N15" s="2">
        <v>120855</v>
      </c>
      <c r="O15" s="2">
        <v>148</v>
      </c>
      <c r="P15" s="27"/>
      <c r="Q15" s="27"/>
    </row>
    <row r="16" spans="1:17" ht="21.75" customHeight="1" x14ac:dyDescent="0.35">
      <c r="A16" s="2" t="s">
        <v>12</v>
      </c>
      <c r="B16" s="2">
        <v>214654</v>
      </c>
      <c r="C16" s="2">
        <v>144</v>
      </c>
      <c r="D16" s="2">
        <v>214328</v>
      </c>
      <c r="E16" s="2">
        <v>144</v>
      </c>
      <c r="F16" s="2">
        <v>214941</v>
      </c>
      <c r="G16" s="2">
        <v>144</v>
      </c>
      <c r="H16" s="2">
        <v>214627</v>
      </c>
      <c r="I16" s="2">
        <v>144</v>
      </c>
      <c r="J16" s="2">
        <v>213862</v>
      </c>
      <c r="K16" s="2">
        <v>144</v>
      </c>
      <c r="L16" s="2">
        <v>215295</v>
      </c>
      <c r="M16" s="2">
        <v>144</v>
      </c>
      <c r="N16" s="2">
        <v>215386</v>
      </c>
      <c r="O16" s="2">
        <v>145</v>
      </c>
      <c r="P16" s="27"/>
      <c r="Q16" s="27"/>
    </row>
    <row r="17" spans="1:17" ht="21.75" customHeight="1" x14ac:dyDescent="0.35">
      <c r="A17" s="2" t="s">
        <v>13</v>
      </c>
      <c r="B17" s="2">
        <v>797919</v>
      </c>
      <c r="C17" s="2">
        <v>141</v>
      </c>
      <c r="D17" s="2">
        <v>794140</v>
      </c>
      <c r="E17" s="2">
        <v>140</v>
      </c>
      <c r="F17" s="2">
        <v>797426</v>
      </c>
      <c r="G17" s="2">
        <v>141</v>
      </c>
      <c r="H17" s="2">
        <v>794717</v>
      </c>
      <c r="I17" s="2">
        <v>141</v>
      </c>
      <c r="J17" s="2">
        <v>788982</v>
      </c>
      <c r="K17" s="2">
        <v>141</v>
      </c>
      <c r="L17" s="2">
        <v>794029</v>
      </c>
      <c r="M17" s="2">
        <v>141</v>
      </c>
      <c r="N17" s="2">
        <v>794110</v>
      </c>
      <c r="O17" s="2">
        <v>142</v>
      </c>
      <c r="P17" s="27"/>
      <c r="Q17" s="27"/>
    </row>
    <row r="18" spans="1:17" ht="21.75" customHeight="1" x14ac:dyDescent="0.35">
      <c r="A18" s="2" t="s">
        <v>14</v>
      </c>
      <c r="B18" s="2">
        <v>180404</v>
      </c>
      <c r="C18" s="2">
        <v>148</v>
      </c>
      <c r="D18" s="2">
        <v>179978</v>
      </c>
      <c r="E18" s="2">
        <v>148</v>
      </c>
      <c r="F18" s="2">
        <v>181426</v>
      </c>
      <c r="G18" s="2">
        <v>148</v>
      </c>
      <c r="H18" s="2">
        <v>180949</v>
      </c>
      <c r="I18" s="2">
        <v>148</v>
      </c>
      <c r="J18" s="2">
        <v>179626</v>
      </c>
      <c r="K18" s="2">
        <v>148</v>
      </c>
      <c r="L18" s="2">
        <v>180691</v>
      </c>
      <c r="M18" s="2">
        <v>148</v>
      </c>
      <c r="N18" s="2">
        <v>180758</v>
      </c>
      <c r="O18" s="2">
        <v>149</v>
      </c>
      <c r="P18" s="27"/>
      <c r="Q18" s="27"/>
    </row>
    <row r="19" spans="1:17" ht="21.75" customHeight="1" x14ac:dyDescent="0.35">
      <c r="A19" s="2" t="s">
        <v>15</v>
      </c>
      <c r="B19" s="2">
        <v>38492</v>
      </c>
      <c r="C19" s="2">
        <v>148</v>
      </c>
      <c r="D19" s="2">
        <v>38455</v>
      </c>
      <c r="E19" s="2">
        <v>148</v>
      </c>
      <c r="F19" s="2">
        <v>38880</v>
      </c>
      <c r="G19" s="2">
        <v>148</v>
      </c>
      <c r="H19" s="2">
        <v>38815</v>
      </c>
      <c r="I19" s="2">
        <v>148</v>
      </c>
      <c r="J19" s="2">
        <v>38424</v>
      </c>
      <c r="K19" s="2">
        <v>148</v>
      </c>
      <c r="L19" s="2">
        <v>38737</v>
      </c>
      <c r="M19" s="2">
        <v>149</v>
      </c>
      <c r="N19" s="2">
        <v>38730</v>
      </c>
      <c r="O19" s="2">
        <v>149</v>
      </c>
      <c r="P19" s="27"/>
      <c r="Q19" s="27"/>
    </row>
    <row r="20" spans="1:17" ht="21.75" customHeight="1" x14ac:dyDescent="0.35">
      <c r="A20" s="2" t="s">
        <v>16</v>
      </c>
      <c r="B20" s="2">
        <v>815451</v>
      </c>
      <c r="C20" s="2">
        <v>155</v>
      </c>
      <c r="D20" s="2">
        <v>813987</v>
      </c>
      <c r="E20" s="2">
        <v>155</v>
      </c>
      <c r="F20" s="2">
        <v>837606</v>
      </c>
      <c r="G20" s="2">
        <v>156</v>
      </c>
      <c r="H20" s="2">
        <v>835814</v>
      </c>
      <c r="I20" s="2">
        <v>156</v>
      </c>
      <c r="J20" s="2">
        <v>814086</v>
      </c>
      <c r="K20" s="2">
        <v>156</v>
      </c>
      <c r="L20" s="2">
        <v>821887</v>
      </c>
      <c r="M20" s="2">
        <v>156</v>
      </c>
      <c r="N20" s="2">
        <v>819564</v>
      </c>
      <c r="O20" s="2">
        <v>157</v>
      </c>
      <c r="P20" s="27"/>
      <c r="Q20" s="27"/>
    </row>
    <row r="21" spans="1:17" ht="21.75" customHeight="1" x14ac:dyDescent="0.35">
      <c r="A21" s="2" t="s">
        <v>17</v>
      </c>
      <c r="B21" s="2">
        <v>578010</v>
      </c>
      <c r="C21" s="2">
        <v>154</v>
      </c>
      <c r="D21" s="2">
        <v>576635</v>
      </c>
      <c r="E21" s="2">
        <v>154</v>
      </c>
      <c r="F21" s="2">
        <v>584734</v>
      </c>
      <c r="G21" s="2">
        <v>155</v>
      </c>
      <c r="H21" s="2">
        <v>582572</v>
      </c>
      <c r="I21" s="2">
        <v>155</v>
      </c>
      <c r="J21" s="2">
        <v>574477</v>
      </c>
      <c r="K21" s="2">
        <v>155</v>
      </c>
      <c r="L21" s="2">
        <v>577415</v>
      </c>
      <c r="M21" s="2">
        <v>155</v>
      </c>
      <c r="N21" s="2">
        <v>576666</v>
      </c>
      <c r="O21" s="2">
        <v>156</v>
      </c>
      <c r="P21" s="27"/>
      <c r="Q21" s="27"/>
    </row>
    <row r="22" spans="1:17" ht="21.75" customHeight="1" x14ac:dyDescent="0.35">
      <c r="A22" s="2" t="s">
        <v>18</v>
      </c>
      <c r="B22" s="2">
        <v>78515</v>
      </c>
      <c r="C22" s="2">
        <v>155</v>
      </c>
      <c r="D22" s="2">
        <v>78364</v>
      </c>
      <c r="E22" s="2">
        <v>155</v>
      </c>
      <c r="F22" s="2">
        <v>78953</v>
      </c>
      <c r="G22" s="2">
        <v>155</v>
      </c>
      <c r="H22" s="2">
        <v>78728</v>
      </c>
      <c r="I22" s="2">
        <v>155</v>
      </c>
      <c r="J22" s="2">
        <v>77920</v>
      </c>
      <c r="K22" s="2">
        <v>155</v>
      </c>
      <c r="L22" s="2">
        <v>78145</v>
      </c>
      <c r="M22" s="2">
        <v>155</v>
      </c>
      <c r="N22" s="2">
        <v>78025</v>
      </c>
      <c r="O22" s="2">
        <v>156</v>
      </c>
      <c r="P22" s="27"/>
      <c r="Q22" s="27"/>
    </row>
    <row r="23" spans="1:17" ht="21.75" customHeight="1" x14ac:dyDescent="0.35">
      <c r="A23" s="2" t="s">
        <v>19</v>
      </c>
      <c r="B23" s="2">
        <v>264538</v>
      </c>
      <c r="C23" s="2">
        <v>165</v>
      </c>
      <c r="D23" s="2">
        <v>264126</v>
      </c>
      <c r="E23" s="2">
        <v>165</v>
      </c>
      <c r="F23" s="2">
        <v>271987</v>
      </c>
      <c r="G23" s="2">
        <v>166</v>
      </c>
      <c r="H23" s="2">
        <v>270299</v>
      </c>
      <c r="I23" s="2">
        <v>166</v>
      </c>
      <c r="J23" s="2">
        <v>263455</v>
      </c>
      <c r="K23" s="2">
        <v>166</v>
      </c>
      <c r="L23" s="2">
        <v>265081</v>
      </c>
      <c r="M23" s="2">
        <v>166</v>
      </c>
      <c r="N23" s="2">
        <v>264575</v>
      </c>
      <c r="O23" s="2">
        <v>167</v>
      </c>
      <c r="P23" s="27"/>
      <c r="Q23" s="27"/>
    </row>
    <row r="24" spans="1:17" ht="21.75" customHeight="1" x14ac:dyDescent="0.35">
      <c r="A24" s="2" t="s">
        <v>20</v>
      </c>
      <c r="B24" s="2">
        <v>682759</v>
      </c>
      <c r="C24" s="2">
        <v>159</v>
      </c>
      <c r="D24" s="2">
        <v>681655</v>
      </c>
      <c r="E24" s="2">
        <v>159</v>
      </c>
      <c r="F24" s="2">
        <v>702712</v>
      </c>
      <c r="G24" s="2">
        <v>160</v>
      </c>
      <c r="H24" s="2">
        <v>701615</v>
      </c>
      <c r="I24" s="2">
        <v>160</v>
      </c>
      <c r="J24" s="2">
        <v>681744</v>
      </c>
      <c r="K24" s="2">
        <v>160</v>
      </c>
      <c r="L24" s="2">
        <v>687294</v>
      </c>
      <c r="M24" s="2">
        <v>161</v>
      </c>
      <c r="N24" s="2">
        <v>686094</v>
      </c>
      <c r="O24" s="2">
        <v>161</v>
      </c>
      <c r="P24" s="27"/>
      <c r="Q24" s="27"/>
    </row>
    <row r="25" spans="1:17" ht="21.75" customHeight="1" x14ac:dyDescent="0.35">
      <c r="A25" s="2" t="s">
        <v>21</v>
      </c>
      <c r="B25" s="2">
        <v>195290</v>
      </c>
      <c r="C25" s="2">
        <v>159</v>
      </c>
      <c r="D25" s="2">
        <v>194919</v>
      </c>
      <c r="E25" s="2">
        <v>159</v>
      </c>
      <c r="F25" s="2">
        <v>196841</v>
      </c>
      <c r="G25" s="2">
        <v>159</v>
      </c>
      <c r="H25" s="2">
        <v>196332</v>
      </c>
      <c r="I25" s="2">
        <v>159</v>
      </c>
      <c r="J25" s="2">
        <v>194259</v>
      </c>
      <c r="K25" s="2">
        <v>159</v>
      </c>
      <c r="L25" s="2">
        <v>195505</v>
      </c>
      <c r="M25" s="2">
        <v>159</v>
      </c>
      <c r="N25" s="2">
        <v>195513</v>
      </c>
      <c r="O25" s="2">
        <v>161</v>
      </c>
      <c r="P25" s="27"/>
      <c r="Q25" s="27"/>
    </row>
    <row r="26" spans="1:17" ht="21.75" customHeight="1" thickBot="1" x14ac:dyDescent="0.4">
      <c r="A26" s="18" t="s">
        <v>38</v>
      </c>
      <c r="B26" s="18">
        <v>8373522</v>
      </c>
      <c r="C26" s="18">
        <v>145</v>
      </c>
      <c r="D26" s="18">
        <v>8353610</v>
      </c>
      <c r="E26" s="18">
        <v>145</v>
      </c>
      <c r="F26" s="18">
        <v>8433508</v>
      </c>
      <c r="G26" s="18">
        <v>146</v>
      </c>
      <c r="H26" s="18">
        <v>8415487</v>
      </c>
      <c r="I26" s="18">
        <v>145</v>
      </c>
      <c r="J26" s="18">
        <v>8334734</v>
      </c>
      <c r="K26" s="18">
        <v>145</v>
      </c>
      <c r="L26" s="18">
        <v>8392109</v>
      </c>
      <c r="M26" s="18">
        <v>146</v>
      </c>
      <c r="N26" s="18">
        <v>8391447</v>
      </c>
      <c r="O26" s="18">
        <v>146</v>
      </c>
    </row>
    <row r="27" spans="1:17" s="6" customFormat="1" ht="31.5" customHeight="1" thickTop="1" x14ac:dyDescent="0.35">
      <c r="A27" s="14" t="s">
        <v>0</v>
      </c>
      <c r="B27" s="15">
        <f>+B5+B6+B7+B8+B9+B10+B11+B12+B13</f>
        <v>3919203</v>
      </c>
      <c r="C27" s="15">
        <f>+(B5*C5+B6*C6+B7*C7+B8*C8+B9*C9+B10*C10+B11*C11+B12*C12+B13*C13)/B27</f>
        <v>138.57874598483417</v>
      </c>
      <c r="D27" s="15">
        <f>+D5+D6+D7+D8+D9+D10+D11+D12+D13</f>
        <v>3910134</v>
      </c>
      <c r="E27" s="15">
        <f>+(D5*E5+D6*E6+D7*E7+D8*E8+D9*E9+D10*E10+D11*E11+D12*E12+D13*E13)/D27</f>
        <v>138.43845760784669</v>
      </c>
      <c r="F27" s="15">
        <f>+F5+F6+F7+F8+F9+F10+F11+F12+F13</f>
        <v>3919295</v>
      </c>
      <c r="G27" s="15">
        <f>+(F5*G5+F6*G6+F7*G7+F8*G8+F9*G9+F10*G10+F11*G11+F12*G12+F13*G13)/F27</f>
        <v>138.55519219655577</v>
      </c>
      <c r="H27" s="15">
        <f>+H5+H6+H7+H8+H9+H10+H11+H12+H13</f>
        <v>3913681</v>
      </c>
      <c r="I27" s="15">
        <f>+(H5*I5+H6*I6+H7*I7+H8*I8+H9*I9+H10*I10+H11*I11+H12*I12+H13*I13)/H27</f>
        <v>138.39188145380271</v>
      </c>
      <c r="J27" s="15">
        <f>+J5+J6+J7+J8+J9+J10+J11+J12+J13</f>
        <v>3902840</v>
      </c>
      <c r="K27" s="15">
        <f>+(J5*K5+J6*K6+J7*K7+J8*K8+J9*K9+J10*K10+J11*K11+J12*K12+J13*K13)/J27</f>
        <v>138.57879672238678</v>
      </c>
      <c r="L27" s="15">
        <f>+L5+L6+L7+L8+L9+L10+L11+L12+L13</f>
        <v>3929079</v>
      </c>
      <c r="M27" s="15">
        <f>+(L5*M5+L6*M6+L7*M7+L8*M8+L9*M9+L10*M10+L11*M11+L12*M12+L13*M13)/L27</f>
        <v>138.64634791003184</v>
      </c>
      <c r="N27" s="15">
        <f>+N5+N6+N7+N8+N9+N10+N11+N12+N13</f>
        <v>3932764</v>
      </c>
      <c r="O27" s="15">
        <f>+(N5*O5+N6*O6+N7*O7+N8*O8+N9*O9+N10*O10+N11*O11+N12*O12+N13*O13)/N27</f>
        <v>138.87246145459019</v>
      </c>
    </row>
    <row r="28" spans="1:17" ht="23" customHeight="1" x14ac:dyDescent="0.35">
      <c r="A28" s="14" t="s">
        <v>1</v>
      </c>
      <c r="B28" s="15">
        <f>+B14+B15+B16+B17</f>
        <v>1620860</v>
      </c>
      <c r="C28" s="15">
        <f>+(+B15*C15+B14*C14+B16*C16+B17*C17)/B28</f>
        <v>141.24168157644706</v>
      </c>
      <c r="D28" s="15">
        <f>+D14+D15+D16+D17</f>
        <v>1615357</v>
      </c>
      <c r="E28" s="15">
        <f>+(+D15*E15+D14*E14+D16*E16+D17*E17)/D28</f>
        <v>140.45015498122086</v>
      </c>
      <c r="F28" s="15">
        <f>+F14+F15+F16+F17</f>
        <v>1621074</v>
      </c>
      <c r="G28" s="15">
        <f>+(+F15*G15+F14*G14+F16*G16+F17*G17)/F28</f>
        <v>141.24333559109579</v>
      </c>
      <c r="H28" s="15">
        <f>+H14+H15+H16+H17</f>
        <v>1616682</v>
      </c>
      <c r="I28" s="15">
        <f>+(+H15*I15+H14*I14+H16*I16+H17*I17)/H28</f>
        <v>140.94290713943744</v>
      </c>
      <c r="J28" s="15">
        <f>+J14+J15+J16+J17</f>
        <v>1607903</v>
      </c>
      <c r="K28" s="15">
        <f>+(+J15*K15+J14*K14+J16*K16+J17*K17)/J28</f>
        <v>141.24417144566556</v>
      </c>
      <c r="L28" s="15">
        <f>+L14+L15+L16+L17</f>
        <v>1618275</v>
      </c>
      <c r="M28" s="15">
        <f>+(+L15*M15+L14*M14+L16*M16+L17*M17)/L28</f>
        <v>141.24379478148029</v>
      </c>
      <c r="N28" s="15">
        <f>+N14+N15+N16+N17</f>
        <v>1618758</v>
      </c>
      <c r="O28" s="15">
        <f>+(+N15*O15+N14*O14+N16*O16+N17*O17)/N28</f>
        <v>141.94197217867031</v>
      </c>
    </row>
    <row r="29" spans="1:17" ht="23" customHeight="1" thickBot="1" x14ac:dyDescent="0.4">
      <c r="A29" s="16" t="s">
        <v>2</v>
      </c>
      <c r="B29" s="17">
        <f>+B18+B19+B20+B21+B22+B23+B24+B25</f>
        <v>2833459</v>
      </c>
      <c r="C29" s="17">
        <f>+(B18*C18+B19*C19+B20*C20+B21*C21+B22*C22+B23*C23+B24*C24+B25*C25)/B29</f>
        <v>156.42839335243602</v>
      </c>
      <c r="D29" s="17">
        <f>+D18+D19+D20+D21+D22+D23+D24+D25</f>
        <v>2828119</v>
      </c>
      <c r="E29" s="17">
        <f>+(D18*E18+D19*E19+D20*E20+D21*E21+D22*E22+D23*E23+D24*E24+D25*E25)/D29</f>
        <v>156.4291796066573</v>
      </c>
      <c r="F29" s="17">
        <f>+F18+F19+F20+F21+F22+F23+F24+F25</f>
        <v>2893139</v>
      </c>
      <c r="G29" s="17">
        <f>+(F18*G18+F19*G19+F20*G20+F21*G21+F22*G22+F23*G23+F24*G24+F25*G25)/F29</f>
        <v>157.27719615269089</v>
      </c>
      <c r="H29" s="17">
        <f>+H18+H19+H20+H21+H22+H23+H24+H25</f>
        <v>2885124</v>
      </c>
      <c r="I29" s="17">
        <f>+(H18*I18+H19*I19+H20*I20+H21*I21+H22*I22+H23*I23+H24*I24+H25*I25)/H29</f>
        <v>157.27517361472158</v>
      </c>
      <c r="J29" s="17">
        <f>+J18+J19+J20+J21+J22+J23+J24+J25</f>
        <v>2823991</v>
      </c>
      <c r="K29" s="17">
        <f>+(J18*K18+J19*K19+J20*K20+J21*K21+J22*K22+J23*K23+J24*K24+J25*K25)/J29</f>
        <v>157.25620301197844</v>
      </c>
      <c r="L29" s="17">
        <f>+L18+L19+L20+L21+L22+L23+L24+L25</f>
        <v>2844755</v>
      </c>
      <c r="M29" s="17">
        <f>+(L18*M18+L19*M19+L20*M20+L21*M21+L22*M22+L23*M23+L24*M24+L25*M25)/L29</f>
        <v>157.51209787837618</v>
      </c>
      <c r="N29" s="17">
        <f>+N18+N19+N20+N21+N22+N23+N24+N25</f>
        <v>2839925</v>
      </c>
      <c r="O29" s="17">
        <f>+(N18*O18+N19*O19+N20*O20+N21*O21+N22*O22+N23*O23+N24*O24+N25*O25)/N29</f>
        <v>158.32453603528262</v>
      </c>
    </row>
    <row r="30" spans="1:17" ht="25" customHeight="1" thickTop="1" x14ac:dyDescent="0.3">
      <c r="A30" s="84" t="str">
        <f>+INDICE!B10</f>
        <v xml:space="preserve"> Lettura dati 24 ottobre 2022</v>
      </c>
      <c r="J30" s="27"/>
    </row>
    <row r="31" spans="1:17" x14ac:dyDescent="0.35">
      <c r="B31" s="7"/>
      <c r="C31" s="30"/>
      <c r="D31" s="6"/>
      <c r="E31" s="81"/>
      <c r="F31" s="6"/>
    </row>
    <row r="32" spans="1:17" s="4" customFormat="1" x14ac:dyDescent="0.35">
      <c r="A32" s="1"/>
      <c r="B32" s="1"/>
      <c r="C32" s="80"/>
      <c r="E32" s="82"/>
      <c r="G32" s="82"/>
      <c r="I32" s="82"/>
    </row>
    <row r="33" spans="2:6" ht="15" x14ac:dyDescent="0.35">
      <c r="B33" s="8"/>
      <c r="C33" s="79"/>
    </row>
    <row r="37" spans="2:6" ht="13.5" x14ac:dyDescent="0.35">
      <c r="B37" s="15"/>
      <c r="C37" s="15"/>
      <c r="F37" s="27"/>
    </row>
    <row r="38" spans="2:6" ht="13.5" x14ac:dyDescent="0.35">
      <c r="B38" s="15"/>
      <c r="C38" s="15"/>
    </row>
    <row r="39" spans="2:6" ht="13.5" x14ac:dyDescent="0.35">
      <c r="B39" s="15"/>
      <c r="C39" s="15"/>
    </row>
    <row r="40" spans="2:6" ht="13.5" x14ac:dyDescent="0.35">
      <c r="B40" s="15"/>
      <c r="C40" s="15"/>
    </row>
    <row r="41" spans="2:6" ht="13.5" x14ac:dyDescent="0.35">
      <c r="B41" s="15"/>
      <c r="C41" s="15"/>
    </row>
    <row r="42" spans="2:6" x14ac:dyDescent="0.35">
      <c r="B42" s="5"/>
    </row>
    <row r="43" spans="2:6" ht="13.5" x14ac:dyDescent="0.35">
      <c r="B43" s="5"/>
      <c r="C43" s="79"/>
    </row>
    <row r="44" spans="2:6" x14ac:dyDescent="0.35">
      <c r="B44" s="5"/>
    </row>
    <row r="45" spans="2:6" x14ac:dyDescent="0.35">
      <c r="B45" s="5"/>
    </row>
    <row r="46" spans="2:6" x14ac:dyDescent="0.35">
      <c r="B46" s="5"/>
    </row>
    <row r="47" spans="2:6" x14ac:dyDescent="0.35">
      <c r="B47" s="5"/>
    </row>
    <row r="48" spans="2:6" x14ac:dyDescent="0.35">
      <c r="B48" s="5"/>
    </row>
    <row r="49" spans="2:2" x14ac:dyDescent="0.35">
      <c r="B49" s="5"/>
    </row>
    <row r="50" spans="2:2" x14ac:dyDescent="0.35">
      <c r="B50" s="5"/>
    </row>
    <row r="51" spans="2:2" x14ac:dyDescent="0.35">
      <c r="B51" s="5"/>
    </row>
    <row r="52" spans="2:2" x14ac:dyDescent="0.35">
      <c r="B52" s="5"/>
    </row>
    <row r="53" spans="2:2" x14ac:dyDescent="0.35">
      <c r="B53" s="5"/>
    </row>
    <row r="54" spans="2:2" x14ac:dyDescent="0.35">
      <c r="B54" s="5"/>
    </row>
    <row r="55" spans="2:2" x14ac:dyDescent="0.35">
      <c r="B55" s="5"/>
    </row>
    <row r="56" spans="2:2" x14ac:dyDescent="0.35">
      <c r="B56" s="5"/>
    </row>
    <row r="57" spans="2:2" x14ac:dyDescent="0.35">
      <c r="B57" s="5"/>
    </row>
    <row r="58" spans="2:2" x14ac:dyDescent="0.35">
      <c r="B58" s="5"/>
    </row>
    <row r="59" spans="2:2" x14ac:dyDescent="0.35">
      <c r="B59" s="5"/>
    </row>
    <row r="60" spans="2:2" x14ac:dyDescent="0.35">
      <c r="B60" s="5"/>
    </row>
  </sheetData>
  <mergeCells count="9">
    <mergeCell ref="B2:O2"/>
    <mergeCell ref="L3:M3"/>
    <mergeCell ref="J3:K3"/>
    <mergeCell ref="H3:I3"/>
    <mergeCell ref="A3:A4"/>
    <mergeCell ref="B3:C3"/>
    <mergeCell ref="D3:E3"/>
    <mergeCell ref="F3:G3"/>
    <mergeCell ref="N3:O3"/>
  </mergeCells>
  <phoneticPr fontId="10" type="noConversion"/>
  <pageMargins left="0.70866141732283472" right="0.70866141732283472" top="0.94488188976377963" bottom="0.74803149606299213" header="0.31496062992125984" footer="0.31496062992125984"/>
  <pageSetup paperSize="9" scale="58" orientation="landscape" r:id="rId1"/>
  <headerFooter>
    <oddHeader>&amp;COSSERVATORIO ASSEGNO UNICO UNIVERSALE</oddHeader>
    <oddFooter>&amp;CINPS - COORDINAMENTO GENERALE STATISTICO ATTUARIALE</oddFooter>
  </headerFooter>
  <rowBreaks count="1" manualBreakCount="1">
    <brk id="18" max="14" man="1"/>
  </rowBreaks>
  <ignoredErrors>
    <ignoredError sqref="C27:M29 N27:O29" 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9E86A312D236D4CA0EB330A8FD1B033" ma:contentTypeVersion="0" ma:contentTypeDescription="Creare un nuovo documento." ma:contentTypeScope="" ma:versionID="4e17e8b0cb5d695d4813986cd18d8ef1">
  <xsd:schema xmlns:xsd="http://www.w3.org/2001/XMLSchema" xmlns:xs="http://www.w3.org/2001/XMLSchema" xmlns:p="http://schemas.microsoft.com/office/2006/metadata/properties" xmlns:ns1="http://schemas.microsoft.com/sharepoint/v3" targetNamespace="http://schemas.microsoft.com/office/2006/metadata/properties" ma:root="true" ma:fieldsID="c6f1ddf26d4eb271b3bb29f04aebe2a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Data inizio pianificazione" ma:internalName="PublishingStartDate">
      <xsd:simpleType>
        <xsd:restriction base="dms:Unknown"/>
      </xsd:simpleType>
    </xsd:element>
    <xsd:element name="PublishingExpirationDate" ma:index="9" nillable="true" ma:displayName="Data fine pianificazion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163CB5-B65E-45E3-8B74-5BD6B00985F8}">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B73AC6B0-E556-4887-BF48-0DC83579B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FF6599A-505C-494E-915E-F12FB9D6F2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19</vt:i4>
      </vt:variant>
      <vt:variant>
        <vt:lpstr>Intervalli denominati</vt:lpstr>
      </vt:variant>
      <vt:variant>
        <vt:i4>17</vt:i4>
      </vt:variant>
    </vt:vector>
  </HeadingPairs>
  <TitlesOfParts>
    <vt:vector size="36" baseType="lpstr">
      <vt:lpstr>COPERTINA</vt:lpstr>
      <vt:lpstr>INDICE</vt:lpstr>
      <vt:lpstr>SEZIONE I</vt:lpstr>
      <vt:lpstr>Tavola 1</vt:lpstr>
      <vt:lpstr>Tavola 2</vt:lpstr>
      <vt:lpstr>Tavola 3</vt:lpstr>
      <vt:lpstr>Tavola 4</vt:lpstr>
      <vt:lpstr>Tavola 5</vt:lpstr>
      <vt:lpstr>Tavola 6</vt:lpstr>
      <vt:lpstr>Tavola 7</vt:lpstr>
      <vt:lpstr>Tavola 8</vt:lpstr>
      <vt:lpstr>Tavola 9</vt:lpstr>
      <vt:lpstr>Tavola10</vt:lpstr>
      <vt:lpstr>Tavola 11</vt:lpstr>
      <vt:lpstr>SEZIONE II</vt:lpstr>
      <vt:lpstr>Tavola 2.1</vt:lpstr>
      <vt:lpstr>Tavola 2.2</vt:lpstr>
      <vt:lpstr>Tavola 2.3</vt:lpstr>
      <vt:lpstr>Nota metodologica</vt:lpstr>
      <vt:lpstr>'Tavola 2.1'!_Hlk107209231</vt:lpstr>
      <vt:lpstr>'Tavola 3'!_Hlk107209231</vt:lpstr>
      <vt:lpstr>COPERTINA!Area_stampa</vt:lpstr>
      <vt:lpstr>INDICE!Area_stampa</vt:lpstr>
      <vt:lpstr>'Tavola 11'!Area_stampa</vt:lpstr>
      <vt:lpstr>'Tavola 2'!Area_stampa</vt:lpstr>
      <vt:lpstr>'Tavola 2.1'!Area_stampa</vt:lpstr>
      <vt:lpstr>'Tavola 2.2'!Area_stampa</vt:lpstr>
      <vt:lpstr>'Tavola 2.3'!Area_stampa</vt:lpstr>
      <vt:lpstr>'Tavola 3'!Area_stampa</vt:lpstr>
      <vt:lpstr>'Tavola 4'!Area_stampa</vt:lpstr>
      <vt:lpstr>'Tavola 5'!Area_stampa</vt:lpstr>
      <vt:lpstr>'Tavola 6'!Area_stampa</vt:lpstr>
      <vt:lpstr>'Tavola 7'!Area_stampa</vt:lpstr>
      <vt:lpstr>'Tavola 8'!Area_stampa</vt:lpstr>
      <vt:lpstr>'Tavola 9'!Area_stampa</vt:lpstr>
      <vt:lpstr>Tavola10!Area_stampa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Di Tommaso Elisabetta</dc:creator>
  <cp:lastModifiedBy>Ditommaso Elisabetta</cp:lastModifiedBy>
  <cp:lastPrinted>2022-11-03T07:10:58Z</cp:lastPrinted>
  <dcterms:created xsi:type="dcterms:W3CDTF">2021-02-08T13:18:49Z</dcterms:created>
  <dcterms:modified xsi:type="dcterms:W3CDTF">2022-11-08T16:38:06Z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0x010100D9E86A312D236D4CA0EB330A8FD1B033</vt:lpwstr>
  </property>
</Properties>
</file>