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settembre2022\"/>
    </mc:Choice>
  </mc:AlternateContent>
  <xr:revisionPtr revIDLastSave="0" documentId="13_ncr:1_{8346DBB6-5FAC-46A5-9A64-9E347D184467}" xr6:coauthVersionLast="47" xr6:coauthVersionMax="47" xr10:uidLastSave="{00000000-0000-0000-0000-000000000000}"/>
  <bookViews>
    <workbookView xWindow="-110" yWindow="-110" windowWidth="19420" windowHeight="10560" xr2:uid="{00000000-000D-0000-FFFF-FFFF00000000}"/>
  </bookViews>
  <sheets>
    <sheet name="COPERTINA" sheetId="62" r:id="rId1"/>
    <sheet name="INDICE" sheetId="68" r:id="rId2"/>
    <sheet name="SEZIONE I" sheetId="73" r:id="rId3"/>
    <sheet name="Tavola 1" sheetId="63" r:id="rId4"/>
    <sheet name="Tavola 2" sheetId="65" r:id="rId5"/>
    <sheet name="Tavola 3" sheetId="66" r:id="rId6"/>
    <sheet name="Tavola 4" sheetId="64" r:id="rId7"/>
    <sheet name="Tavola 5" sheetId="58" r:id="rId8"/>
    <sheet name="Tavola 6" sheetId="4" r:id="rId9"/>
    <sheet name="Tavola 7" sheetId="52" r:id="rId10"/>
    <sheet name="Tavola 8" sheetId="53" r:id="rId11"/>
    <sheet name="Tavola 9" sheetId="54" r:id="rId12"/>
    <sheet name="Tavola10" sheetId="60" r:id="rId13"/>
    <sheet name="Tavola 11" sheetId="69" r:id="rId14"/>
    <sheet name="SEZIONE II" sheetId="80" r:id="rId15"/>
    <sheet name="Tavola 2.1" sheetId="81" r:id="rId16"/>
    <sheet name="Tavola 2.2 " sheetId="82" r:id="rId17"/>
    <sheet name="Tavola 2.3" sheetId="83" r:id="rId18"/>
    <sheet name="Nota metodologica" sheetId="84" r:id="rId19"/>
  </sheets>
  <externalReferences>
    <externalReference r:id="rId20"/>
  </externalReferences>
  <definedNames>
    <definedName name="_Hlk107209231" localSheetId="15">'Tavola 2.1'!$A$1</definedName>
    <definedName name="_Hlk107209231" localSheetId="5">'Tavola 3'!$A$1</definedName>
    <definedName name="A" localSheetId="13">#REF!</definedName>
    <definedName name="A" localSheetId="4">#REF!</definedName>
    <definedName name="A" localSheetId="15">#REF!</definedName>
    <definedName name="A" localSheetId="5">#REF!</definedName>
    <definedName name="A" localSheetId="6">#REF!</definedName>
    <definedName name="A" localSheetId="8">#REF!</definedName>
    <definedName name="A" localSheetId="9">#REF!</definedName>
    <definedName name="A" localSheetId="10">#REF!</definedName>
    <definedName name="A" localSheetId="11">#REF!</definedName>
    <definedName name="A" localSheetId="12">#REF!</definedName>
    <definedName name="A">#REF!</definedName>
    <definedName name="aa" localSheetId="13">#REF!</definedName>
    <definedName name="aa" localSheetId="4">#REF!</definedName>
    <definedName name="aa" localSheetId="15">#REF!</definedName>
    <definedName name="aa" localSheetId="5">#REF!</definedName>
    <definedName name="aa" localSheetId="6">#REF!</definedName>
    <definedName name="aa" localSheetId="8">#REF!</definedName>
    <definedName name="aa" localSheetId="9">#REF!</definedName>
    <definedName name="aa" localSheetId="10">#REF!</definedName>
    <definedName name="aa" localSheetId="11">#REF!</definedName>
    <definedName name="aa" localSheetId="12">#REF!</definedName>
    <definedName name="aa">#REF!</definedName>
    <definedName name="ACCOLTE_REG" localSheetId="13">#REF!</definedName>
    <definedName name="ACCOLTE_REG" localSheetId="15">#REF!</definedName>
    <definedName name="ACCOLTE_REG" localSheetId="6">#REF!</definedName>
    <definedName name="ACCOLTE_REG" localSheetId="8">#REF!</definedName>
    <definedName name="ACCOLTE_REG" localSheetId="9">#REF!</definedName>
    <definedName name="ACCOLTE_REG" localSheetId="10">#REF!</definedName>
    <definedName name="ACCOLTE_REG" localSheetId="12">#REF!</definedName>
    <definedName name="ACCOLTE_REG">#REF!</definedName>
    <definedName name="_xlnm.Print_Area" localSheetId="0">COPERTINA!$A$1:$L$34</definedName>
    <definedName name="_xlnm.Print_Area" localSheetId="1">INDICE!$B$1:$K$33</definedName>
    <definedName name="_xlnm.Print_Area" localSheetId="13">'Tavola 11'!$A$1:$G$26</definedName>
    <definedName name="_xlnm.Print_Area" localSheetId="4">'Tavola 2'!$A$1:$E$33</definedName>
    <definedName name="_xlnm.Print_Area" localSheetId="15">'Tavola 2.1'!$A$1:$F$13</definedName>
    <definedName name="_xlnm.Print_Area" localSheetId="16">'Tavola 2.2 '!$A$1:$M$31</definedName>
    <definedName name="_xlnm.Print_Area" localSheetId="17">'Tavola 2.3'!$A$1:$G$28</definedName>
    <definedName name="_xlnm.Print_Area" localSheetId="5">'Tavola 3'!$A$1:$F$13</definedName>
    <definedName name="_xlnm.Print_Area" localSheetId="6">'Tavola 4'!$A$1:$M$13</definedName>
    <definedName name="_xlnm.Print_Area" localSheetId="7">'Tavola 5'!$A$1:$J$14</definedName>
    <definedName name="_xlnm.Print_Area" localSheetId="8">'Tavola 6'!$A$1:$M$30</definedName>
    <definedName name="_xlnm.Print_Area" localSheetId="9">'Tavola 7'!$A$1:$M$18</definedName>
    <definedName name="_xlnm.Print_Area" localSheetId="10">'Tavola 8'!$A$1:$M$18</definedName>
    <definedName name="_xlnm.Print_Area" localSheetId="11">'Tavola 9'!$A$1:$S$43</definedName>
    <definedName name="_xlnm.Print_Area" localSheetId="12">Tavola10!$A$1:$S$20</definedName>
    <definedName name="Ateneo_area" localSheetId="13">#REF!</definedName>
    <definedName name="Ateneo_area" localSheetId="4">#REF!</definedName>
    <definedName name="Ateneo_area" localSheetId="15">#REF!</definedName>
    <definedName name="Ateneo_area" localSheetId="5">#REF!</definedName>
    <definedName name="Ateneo_area" localSheetId="6">#REF!</definedName>
    <definedName name="Ateneo_area" localSheetId="8">#REF!</definedName>
    <definedName name="Ateneo_area" localSheetId="9">#REF!</definedName>
    <definedName name="Ateneo_area" localSheetId="10">#REF!</definedName>
    <definedName name="Ateneo_area" localSheetId="11">#REF!</definedName>
    <definedName name="Ateneo_area" localSheetId="12">#REF!</definedName>
    <definedName name="Ateneo_area">#REF!</definedName>
    <definedName name="b" localSheetId="13">'[1]Stato civile'!#REF!</definedName>
    <definedName name="b" localSheetId="4">'[1]Stato civile'!#REF!</definedName>
    <definedName name="b" localSheetId="15">'[1]Stato civile'!#REF!</definedName>
    <definedName name="b" localSheetId="5">'[1]Stato civile'!#REF!</definedName>
    <definedName name="b" localSheetId="6">'[1]Stato civile'!#REF!</definedName>
    <definedName name="b" localSheetId="8">'[1]Stato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'[1]Stato civile'!#REF!</definedName>
    <definedName name="CLASETA_FPS" localSheetId="13">#REF!</definedName>
    <definedName name="CLASETA_FPS" localSheetId="4">#REF!</definedName>
    <definedName name="CLASETA_FPS" localSheetId="15">#REF!</definedName>
    <definedName name="CLASETA_FPS" localSheetId="5">#REF!</definedName>
    <definedName name="CLASETA_FPS" localSheetId="6">#REF!</definedName>
    <definedName name="CLASETA_FPS" localSheetId="8">#REF!</definedName>
    <definedName name="CLASETA_FPS" localSheetId="9">#REF!</definedName>
    <definedName name="CLASETA_FPS" localSheetId="10">#REF!</definedName>
    <definedName name="CLASETA_FPS" localSheetId="11">#REF!</definedName>
    <definedName name="CLASETA_FPS" localSheetId="12">#REF!</definedName>
    <definedName name="CLASETA_FPS">#REF!</definedName>
    <definedName name="CORSI_DI_LAUREA__N._COMPLESSIVO_DI_ANNUALITA__SUPERATE_FINO_ALL_ANNO_ACCADEMICO_1995_96" localSheetId="13">#REF!</definedName>
    <definedName name="CORSI_DI_LAUREA__N._COMPLESSIVO_DI_ANNUALITA__SUPERATE_FINO_ALL_ANNO_ACCADEMICO_1995_96" localSheetId="4">#REF!</definedName>
    <definedName name="CORSI_DI_LAUREA__N._COMPLESSIVO_DI_ANNUALITA__SUPERATE_FINO_ALL_ANNO_ACCADEMICO_1995_96" localSheetId="15">#REF!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8">#REF!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#REF!</definedName>
    <definedName name="D_ACCOLTE" localSheetId="13">#REF!</definedName>
    <definedName name="D_ACCOLTE" localSheetId="15">#REF!</definedName>
    <definedName name="D_ACCOLTE" localSheetId="6">#REF!</definedName>
    <definedName name="D_ACCOLTE" localSheetId="8">#REF!</definedName>
    <definedName name="D_ACCOLTE" localSheetId="9">#REF!</definedName>
    <definedName name="D_ACCOLTE" localSheetId="10">#REF!</definedName>
    <definedName name="D_ACCOLTE" localSheetId="12">#REF!</definedName>
    <definedName name="D_ACCOLTE">#REF!</definedName>
    <definedName name="D_PERVENUTE" localSheetId="13">#REF!</definedName>
    <definedName name="D_PERVENUTE" localSheetId="15">#REF!</definedName>
    <definedName name="D_PERVENUTE" localSheetId="6">#REF!</definedName>
    <definedName name="D_PERVENUTE" localSheetId="8">#REF!</definedName>
    <definedName name="D_PERVENUTE" localSheetId="9">#REF!</definedName>
    <definedName name="D_PERVENUTE" localSheetId="10">#REF!</definedName>
    <definedName name="D_PERVENUTE" localSheetId="12">#REF!</definedName>
    <definedName name="D_PERVENUTE">#REF!</definedName>
    <definedName name="d_PERVENUTE_" localSheetId="13">#REF!</definedName>
    <definedName name="d_PERVENUTE_" localSheetId="15">#REF!</definedName>
    <definedName name="d_PERVENUTE_" localSheetId="6">#REF!</definedName>
    <definedName name="d_PERVENUTE_" localSheetId="8">#REF!</definedName>
    <definedName name="d_PERVENUTE_" localSheetId="9">#REF!</definedName>
    <definedName name="d_PERVENUTE_" localSheetId="10">#REF!</definedName>
    <definedName name="d_PERVENUTE_" localSheetId="12">#REF!</definedName>
    <definedName name="d_PERVENUTE_">#REF!</definedName>
    <definedName name="DOMANDE" localSheetId="13">#REF!</definedName>
    <definedName name="DOMANDE" localSheetId="4">#REF!</definedName>
    <definedName name="DOMANDE" localSheetId="15">#REF!</definedName>
    <definedName name="DOMANDE" localSheetId="6">#REF!</definedName>
    <definedName name="DOMANDE" localSheetId="8">#REF!</definedName>
    <definedName name="DOMANDE" localSheetId="9">#REF!</definedName>
    <definedName name="DOMANDE" localSheetId="10">#REF!</definedName>
    <definedName name="DOMANDE" localSheetId="12">#REF!</definedName>
    <definedName name="DOMANDE">#REF!</definedName>
    <definedName name="DOMANDE_PER_DATA" localSheetId="13">#REF!</definedName>
    <definedName name="DOMANDE_PER_DATA" localSheetId="15">#REF!</definedName>
    <definedName name="DOMANDE_PER_DATA" localSheetId="6">#REF!</definedName>
    <definedName name="DOMANDE_PER_DATA" localSheetId="8">#REF!</definedName>
    <definedName name="DOMANDE_PER_DATA" localSheetId="9">#REF!</definedName>
    <definedName name="DOMANDE_PER_DATA" localSheetId="10">#REF!</definedName>
    <definedName name="DOMANDE_PER_DATA" localSheetId="12">#REF!</definedName>
    <definedName name="DOMANDE_PER_DATA">#REF!</definedName>
    <definedName name="DOMANDE_PER_DATA_" localSheetId="13">#REF!</definedName>
    <definedName name="DOMANDE_PER_DATA_" localSheetId="15">#REF!</definedName>
    <definedName name="DOMANDE_PER_DATA_" localSheetId="6">#REF!</definedName>
    <definedName name="DOMANDE_PER_DATA_" localSheetId="8">#REF!</definedName>
    <definedName name="DOMANDE_PER_DATA_" localSheetId="9">#REF!</definedName>
    <definedName name="DOMANDE_PER_DATA_" localSheetId="10">#REF!</definedName>
    <definedName name="DOMANDE_PER_DATA_" localSheetId="12">#REF!</definedName>
    <definedName name="DOMANDE_PER_DATA_">#REF!</definedName>
    <definedName name="NEW" localSheetId="13">#REF!</definedName>
    <definedName name="NEW" localSheetId="4">#REF!</definedName>
    <definedName name="NEW" localSheetId="15">#REF!</definedName>
    <definedName name="NEW" localSheetId="6">#REF!</definedName>
    <definedName name="NEW" localSheetId="8">#REF!</definedName>
    <definedName name="NEW" localSheetId="9">#REF!</definedName>
    <definedName name="NEW" localSheetId="10">#REF!</definedName>
    <definedName name="NEW" localSheetId="11">#REF!</definedName>
    <definedName name="NEW" localSheetId="12">#REF!</definedName>
    <definedName name="NEW">#REF!</definedName>
    <definedName name="PAG_MESE" localSheetId="13">#REF!</definedName>
    <definedName name="PAG_MESE" localSheetId="15">#REF!</definedName>
    <definedName name="PAG_MESE" localSheetId="6">#REF!</definedName>
    <definedName name="PAG_MESE" localSheetId="8">#REF!</definedName>
    <definedName name="PAG_MESE" localSheetId="9">#REF!</definedName>
    <definedName name="PAG_MESE" localSheetId="10">#REF!</definedName>
    <definedName name="PAG_MESE" localSheetId="12">#REF!</definedName>
    <definedName name="PAG_MESE">#REF!</definedName>
    <definedName name="PIPPO" localSheetId="13">#REF!</definedName>
    <definedName name="PIPPO" localSheetId="4">#REF!</definedName>
    <definedName name="PIPPO" localSheetId="15">#REF!</definedName>
    <definedName name="PIPPO" localSheetId="6">#REF!</definedName>
    <definedName name="PIPPO" localSheetId="8">#REF!</definedName>
    <definedName name="PIPPO" localSheetId="9">#REF!</definedName>
    <definedName name="PIPPO" localSheetId="10">#REF!</definedName>
    <definedName name="PIPPO" localSheetId="11">#REF!</definedName>
    <definedName name="PIPPO" localSheetId="12">#REF!</definedName>
    <definedName name="PIPPO">#REF!</definedName>
    <definedName name="RDC_REI" localSheetId="13">#REF!</definedName>
    <definedName name="RDC_REI" localSheetId="15">#REF!</definedName>
    <definedName name="RDC_REI" localSheetId="6">#REF!</definedName>
    <definedName name="RDC_REI" localSheetId="8">#REF!</definedName>
    <definedName name="RDC_REI" localSheetId="9">#REF!</definedName>
    <definedName name="RDC_REI" localSheetId="10">#REF!</definedName>
    <definedName name="RDC_REI" localSheetId="12">#REF!</definedName>
    <definedName name="RDC_REI">#REF!</definedName>
    <definedName name="SCHEDE" localSheetId="15">#REF!</definedName>
    <definedName name="SCHEDE" localSheetId="6">#REF!</definedName>
    <definedName name="SCHEDE">#REF!</definedName>
    <definedName name="SEXISTAT1" localSheetId="13">[1]Sesso!#REF!</definedName>
    <definedName name="SEXISTAT1" localSheetId="4">[1]Sesso!#REF!</definedName>
    <definedName name="SEXISTAT1" localSheetId="15">[1]Sesso!#REF!</definedName>
    <definedName name="SEXISTAT1" localSheetId="5">[1]Sesso!#REF!</definedName>
    <definedName name="SEXISTAT1" localSheetId="6">[1]Sesso!#REF!</definedName>
    <definedName name="SEXISTAT1" localSheetId="8">[1]Sesso!#REF!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[1]Sesso!#REF!</definedName>
    <definedName name="STATCIV2" localSheetId="13">'[1]Stato civile'!#REF!</definedName>
    <definedName name="STATCIV2" localSheetId="4">'[1]Stato civile'!#REF!</definedName>
    <definedName name="STATCIV2" localSheetId="15">'[1]Stato civile'!#REF!</definedName>
    <definedName name="STATCIV2" localSheetId="5">'[1]Stato civile'!#REF!</definedName>
    <definedName name="STATCIV2" localSheetId="6">'[1]Stato civile'!#REF!</definedName>
    <definedName name="STATCIV2" localSheetId="8">'[1]Stato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'[1]Stato civile'!#REF!</definedName>
    <definedName name="SUM_REI_DECGEN2019" localSheetId="13">#REF!</definedName>
    <definedName name="SUM_REI_DECGEN2019" localSheetId="15">#REF!</definedName>
    <definedName name="SUM_REI_DECGEN2019" localSheetId="6">#REF!</definedName>
    <definedName name="SUM_REI_DECGEN2019" localSheetId="8">#REF!</definedName>
    <definedName name="SUM_REI_DECGEN2019" localSheetId="9">#REF!</definedName>
    <definedName name="SUM_REI_DECGEN2019" localSheetId="10">#REF!</definedName>
    <definedName name="SUM_REI_DECGEN2019" localSheetId="12">#REF!</definedName>
    <definedName name="SUM_REI_DECGEN2019">#REF!</definedName>
    <definedName name="SUM_REI_DECLUGLIO" localSheetId="13">#REF!</definedName>
    <definedName name="SUM_REI_DECLUGLIO" localSheetId="4">#REF!</definedName>
    <definedName name="SUM_REI_DECLUGLIO" localSheetId="15">#REF!</definedName>
    <definedName name="SUM_REI_DECLUGLIO" localSheetId="5">#REF!</definedName>
    <definedName name="SUM_REI_DECLUGLIO" localSheetId="6">#REF!</definedName>
    <definedName name="SUM_REI_DECLUGLIO" localSheetId="8">#REF!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#REF!</definedName>
    <definedName name="SUM_REI_ETA_26032018" localSheetId="13">#REF!</definedName>
    <definedName name="SUM_REI_ETA_26032018" localSheetId="4">#REF!</definedName>
    <definedName name="SUM_REI_ETA_26032018" localSheetId="15">#REF!</definedName>
    <definedName name="SUM_REI_ETA_26032018" localSheetId="5">#REF!</definedName>
    <definedName name="SUM_REI_ETA_26032018" localSheetId="6">#REF!</definedName>
    <definedName name="SUM_REI_ETA_26032018" localSheetId="8">#REF!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#REF!</definedName>
    <definedName name="SUM_REI_GEN2018GIU2019" localSheetId="13">#REF!</definedName>
    <definedName name="SUM_REI_GEN2018GIU2019" localSheetId="15">#REF!</definedName>
    <definedName name="SUM_REI_GEN2018GIU2019" localSheetId="6">#REF!</definedName>
    <definedName name="SUM_REI_GEN2018GIU2019" localSheetId="8">#REF!</definedName>
    <definedName name="SUM_REI_GEN2018GIU2019" localSheetId="9">#REF!</definedName>
    <definedName name="SUM_REI_GEN2018GIU2019" localSheetId="10">#REF!</definedName>
    <definedName name="SUM_REI_GEN2018GIU2019" localSheetId="12">#REF!</definedName>
    <definedName name="SUM_REI_GEN2018GIU2019">#REF!</definedName>
    <definedName name="SUM_REI_GEN2018MAR2019" localSheetId="13">#REF!</definedName>
    <definedName name="SUM_REI_GEN2018MAR2019" localSheetId="15">#REF!</definedName>
    <definedName name="SUM_REI_GEN2018MAR2019" localSheetId="6">#REF!</definedName>
    <definedName name="SUM_REI_GEN2018MAR2019" localSheetId="8">#REF!</definedName>
    <definedName name="SUM_REI_GEN2018MAR2019" localSheetId="9">#REF!</definedName>
    <definedName name="SUM_REI_GEN2018MAR2019" localSheetId="10">#REF!</definedName>
    <definedName name="SUM_REI_GEN2018MAR2019" localSheetId="12">#REF!</definedName>
    <definedName name="SUM_REI_GEN2018MAR2019">#REF!</definedName>
    <definedName name="SUM_REI_GENDIC2018" localSheetId="13">#REF!</definedName>
    <definedName name="SUM_REI_GENDIC2018" localSheetId="4">#REF!</definedName>
    <definedName name="SUM_REI_GENDIC2018" localSheetId="15">#REF!</definedName>
    <definedName name="SUM_REI_GENDIC2018" localSheetId="5">#REF!</definedName>
    <definedName name="SUM_REI_GENDIC2018" localSheetId="6">#REF!</definedName>
    <definedName name="SUM_REI_GENDIC2018" localSheetId="8">#REF!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#REF!</definedName>
    <definedName name="SUM_REI_GENGIU2018" localSheetId="13">#REF!</definedName>
    <definedName name="SUM_REI_GENGIU2018" localSheetId="4">#REF!</definedName>
    <definedName name="SUM_REI_GENGIU2018" localSheetId="15">#REF!</definedName>
    <definedName name="SUM_REI_GENGIU2018" localSheetId="5">#REF!</definedName>
    <definedName name="SUM_REI_GENGIU2018" localSheetId="6">#REF!</definedName>
    <definedName name="SUM_REI_GENGIU2018" localSheetId="8">#REF!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#REF!</definedName>
    <definedName name="SUM_REI_GENMAR2019" localSheetId="13">#REF!</definedName>
    <definedName name="SUM_REI_GENMAR2019" localSheetId="4">#REF!</definedName>
    <definedName name="SUM_REI_GENMAR2019" localSheetId="15">#REF!</definedName>
    <definedName name="SUM_REI_GENMAR2019" localSheetId="5">#REF!</definedName>
    <definedName name="SUM_REI_GENMAR2019" localSheetId="6">#REF!</definedName>
    <definedName name="SUM_REI_GENMAR2019" localSheetId="8">#REF!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#REF!</definedName>
    <definedName name="SUM_REI_GENSET2018" localSheetId="13">#REF!</definedName>
    <definedName name="SUM_REI_GENSET2018" localSheetId="4">#REF!</definedName>
    <definedName name="SUM_REI_GENSET2018" localSheetId="15">#REF!</definedName>
    <definedName name="SUM_REI_GENSET2018" localSheetId="5">#REF!</definedName>
    <definedName name="SUM_REI_GENSET2018" localSheetId="6">#REF!</definedName>
    <definedName name="SUM_REI_GENSET2018" localSheetId="8">#REF!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#REF!</definedName>
    <definedName name="SUM_REI_IIITRIM2018" localSheetId="13">#REF!</definedName>
    <definedName name="SUM_REI_IIITRIM2018" localSheetId="4">#REF!</definedName>
    <definedName name="SUM_REI_IIITRIM2018" localSheetId="15">#REF!</definedName>
    <definedName name="SUM_REI_IIITRIM2018" localSheetId="5">#REF!</definedName>
    <definedName name="SUM_REI_IIITRIM2018" localSheetId="6">#REF!</definedName>
    <definedName name="SUM_REI_IIITRIM2018" localSheetId="8">#REF!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#REF!</definedName>
    <definedName name="SUM_REI_IITRIM2018" localSheetId="13">#REF!</definedName>
    <definedName name="SUM_REI_IITRIM2018" localSheetId="4">#REF!</definedName>
    <definedName name="SUM_REI_IITRIM2018" localSheetId="15">#REF!</definedName>
    <definedName name="SUM_REI_IITRIM2018" localSheetId="5">#REF!</definedName>
    <definedName name="SUM_REI_IITRIM2018" localSheetId="6">#REF!</definedName>
    <definedName name="SUM_REI_IITRIM2018" localSheetId="8">#REF!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#REF!</definedName>
    <definedName name="SUM_REI_IITRIM2019" localSheetId="13">#REF!</definedName>
    <definedName name="SUM_REI_IITRIM2019" localSheetId="15">#REF!</definedName>
    <definedName name="SUM_REI_IITRIM2019" localSheetId="6">#REF!</definedName>
    <definedName name="SUM_REI_IITRIM2019" localSheetId="8">#REF!</definedName>
    <definedName name="SUM_REI_IITRIM2019" localSheetId="9">#REF!</definedName>
    <definedName name="SUM_REI_IITRIM2019" localSheetId="10">#REF!</definedName>
    <definedName name="SUM_REI_IITRIM2019" localSheetId="12">#REF!</definedName>
    <definedName name="SUM_REI_IITRIM2019">#REF!</definedName>
    <definedName name="SUM_REI_ISEM2018" localSheetId="13">#REF!</definedName>
    <definedName name="SUM_REI_ISEM2018" localSheetId="4">#REF!</definedName>
    <definedName name="SUM_REI_ISEM2018" localSheetId="15">#REF!</definedName>
    <definedName name="SUM_REI_ISEM2018" localSheetId="5">#REF!</definedName>
    <definedName name="SUM_REI_ISEM2018" localSheetId="6">#REF!</definedName>
    <definedName name="SUM_REI_ISEM2018" localSheetId="8">#REF!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#REF!</definedName>
    <definedName name="SUM_REI_ITRIM2018" localSheetId="13">#REF!</definedName>
    <definedName name="SUM_REI_ITRIM2018" localSheetId="15">#REF!</definedName>
    <definedName name="SUM_REI_ITRIM2018" localSheetId="6">#REF!</definedName>
    <definedName name="SUM_REI_ITRIM2018" localSheetId="8">#REF!</definedName>
    <definedName name="SUM_REI_ITRIM2018" localSheetId="9">#REF!</definedName>
    <definedName name="SUM_REI_ITRIM2018" localSheetId="10">#REF!</definedName>
    <definedName name="SUM_REI_ITRIM2018" localSheetId="12">#REF!</definedName>
    <definedName name="SUM_REI_ITRIM2018">#REF!</definedName>
    <definedName name="SUM_REI_ITRIM2018_OLD" localSheetId="13">#REF!</definedName>
    <definedName name="SUM_REI_ITRIM2018_OLD" localSheetId="4">#REF!</definedName>
    <definedName name="SUM_REI_ITRIM2018_OLD" localSheetId="15">#REF!</definedName>
    <definedName name="SUM_REI_ITRIM2018_OLD" localSheetId="6">#REF!</definedName>
    <definedName name="SUM_REI_ITRIM2018_OLD" localSheetId="8">#REF!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#REF!</definedName>
    <definedName name="SUM_REI_ITRIM2019" localSheetId="13">#REF!</definedName>
    <definedName name="SUM_REI_ITRIM2019" localSheetId="15">#REF!</definedName>
    <definedName name="SUM_REI_ITRIM2019" localSheetId="6">#REF!</definedName>
    <definedName name="SUM_REI_ITRIM2019" localSheetId="8">#REF!</definedName>
    <definedName name="SUM_REI_ITRIM2019" localSheetId="9">#REF!</definedName>
    <definedName name="SUM_REI_ITRIM2019" localSheetId="10">#REF!</definedName>
    <definedName name="SUM_REI_ITRIM2019" localSheetId="12">#REF!</definedName>
    <definedName name="SUM_REI_ITRIM2019">#REF!</definedName>
    <definedName name="SUM_REI_IVTRIM2018" localSheetId="13">#REF!</definedName>
    <definedName name="SUM_REI_IVTRIM2018" localSheetId="4">#REF!</definedName>
    <definedName name="SUM_REI_IVTRIM2018" localSheetId="15">#REF!</definedName>
    <definedName name="SUM_REI_IVTRIM2018" localSheetId="5">#REF!</definedName>
    <definedName name="SUM_REI_IVTRIM2018" localSheetId="6">#REF!</definedName>
    <definedName name="SUM_REI_IVTRIM2018" localSheetId="8">#REF!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#REF!</definedName>
    <definedName name="SUM_REI_LUGDIC2018" localSheetId="13">#REF!</definedName>
    <definedName name="SUM_REI_LUGDIC2018" localSheetId="4">#REF!</definedName>
    <definedName name="SUM_REI_LUGDIC2018" localSheetId="15">#REF!</definedName>
    <definedName name="SUM_REI_LUGDIC2018" localSheetId="5">#REF!</definedName>
    <definedName name="SUM_REI_LUGDIC2018" localSheetId="6">#REF!</definedName>
    <definedName name="SUM_REI_LUGDIC2018" localSheetId="8">#REF!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#REF!</definedName>
    <definedName name="SUM_REI_MESIPAG" localSheetId="13">#REF!</definedName>
    <definedName name="SUM_REI_MESIPAG" localSheetId="15">#REF!</definedName>
    <definedName name="SUM_REI_MESIPAG" localSheetId="6">#REF!</definedName>
    <definedName name="SUM_REI_MESIPAG" localSheetId="8">#REF!</definedName>
    <definedName name="SUM_REI_MESIPAG" localSheetId="9">#REF!</definedName>
    <definedName name="SUM_REI_MESIPAG" localSheetId="10">#REF!</definedName>
    <definedName name="SUM_REI_MESIPAG" localSheetId="12">#REF!</definedName>
    <definedName name="SUM_REI_MESIPAG">#REF!</definedName>
    <definedName name="SUM_RESI_MESIPAG" localSheetId="13">#REF!</definedName>
    <definedName name="SUM_RESI_MESIPAG" localSheetId="4">#REF!</definedName>
    <definedName name="SUM_RESI_MESIPAG" localSheetId="15">#REF!</definedName>
    <definedName name="SUM_RESI_MESIPAG" localSheetId="5">#REF!</definedName>
    <definedName name="SUM_RESI_MESIPAG" localSheetId="6">#REF!</definedName>
    <definedName name="SUM_RESI_MESIPAG" localSheetId="8">#REF!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#REF!</definedName>
    <definedName name="Tavola2BIS" localSheetId="13">#REF!</definedName>
    <definedName name="Tavola2BIS" localSheetId="15">#REF!</definedName>
    <definedName name="Tavola2BIS" localSheetId="6">#REF!</definedName>
    <definedName name="Tavola2BIS" localSheetId="8">#REF!</definedName>
    <definedName name="Tavola2BIS" localSheetId="9">#REF!</definedName>
    <definedName name="Tavola2BIS" localSheetId="10">#REF!</definedName>
    <definedName name="Tavola2BIS" localSheetId="12">#REF!</definedName>
    <definedName name="Tavola2BIS">#REF!</definedName>
    <definedName name="TOT" localSheetId="13">#REF!</definedName>
    <definedName name="TOT" localSheetId="4">#REF!</definedName>
    <definedName name="TOT" localSheetId="15">#REF!</definedName>
    <definedName name="TOT" localSheetId="5">#REF!</definedName>
    <definedName name="TOT" localSheetId="6">#REF!</definedName>
    <definedName name="TOT" localSheetId="8">#REF!</definedName>
    <definedName name="TOT" localSheetId="9">#REF!</definedName>
    <definedName name="TOT" localSheetId="10">#REF!</definedName>
    <definedName name="TOT" localSheetId="11">#REF!</definedName>
    <definedName name="TOT" localSheetId="12">#REF!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68" l="1"/>
  <c r="B12" i="73"/>
  <c r="B12" i="80"/>
  <c r="B27" i="68"/>
  <c r="B26" i="68"/>
  <c r="B25" i="68"/>
  <c r="A20" i="60"/>
  <c r="A43" i="54"/>
  <c r="A18" i="53"/>
  <c r="A18" i="52"/>
  <c r="A30" i="4"/>
  <c r="A13" i="58"/>
  <c r="A13" i="64"/>
  <c r="A33" i="65"/>
  <c r="A13" i="66"/>
  <c r="A13" i="63"/>
  <c r="A26" i="69"/>
  <c r="M29" i="4"/>
  <c r="L29" i="4"/>
  <c r="K29" i="4"/>
  <c r="J29" i="4"/>
  <c r="I29" i="4"/>
  <c r="H29" i="4"/>
  <c r="G29" i="4"/>
  <c r="F29" i="4"/>
  <c r="E29" i="4"/>
  <c r="D29" i="4"/>
  <c r="C29" i="4"/>
  <c r="B29" i="4"/>
  <c r="M28" i="4"/>
  <c r="L28" i="4"/>
  <c r="K28" i="4"/>
  <c r="J28" i="4"/>
  <c r="I28" i="4"/>
  <c r="H28" i="4"/>
  <c r="G28" i="4"/>
  <c r="F28" i="4"/>
  <c r="E28" i="4"/>
  <c r="D28" i="4"/>
  <c r="C28" i="4"/>
  <c r="B28" i="4"/>
  <c r="M27" i="4"/>
  <c r="L27" i="4"/>
  <c r="K27" i="4"/>
  <c r="J27" i="4"/>
  <c r="I27" i="4"/>
  <c r="H27" i="4"/>
  <c r="G27" i="4"/>
  <c r="F27" i="4"/>
  <c r="E27" i="4"/>
  <c r="D27" i="4"/>
  <c r="C27" i="4"/>
  <c r="B27" i="4"/>
  <c r="H10" i="58"/>
  <c r="E10" i="58"/>
  <c r="B10" i="58"/>
  <c r="C10" i="66"/>
  <c r="B10" i="66"/>
  <c r="D9" i="66"/>
  <c r="E30" i="65"/>
  <c r="D30" i="65"/>
  <c r="C30" i="65"/>
  <c r="B30" i="65"/>
  <c r="E29" i="65"/>
  <c r="D29" i="65"/>
  <c r="C29" i="65"/>
  <c r="B29" i="65"/>
  <c r="E28" i="65"/>
  <c r="D28" i="65"/>
  <c r="C28" i="65"/>
  <c r="B28" i="65"/>
  <c r="D27" i="65"/>
  <c r="B27" i="65"/>
  <c r="F12" i="63"/>
  <c r="E12" i="63"/>
  <c r="D12" i="63"/>
  <c r="C12" i="63"/>
  <c r="B12" i="63"/>
  <c r="F11" i="63"/>
  <c r="F10" i="63"/>
  <c r="F9" i="63"/>
  <c r="F8" i="63"/>
  <c r="F7" i="63"/>
  <c r="F6" i="63"/>
  <c r="F5" i="63"/>
  <c r="F4" i="63"/>
  <c r="B21" i="68"/>
  <c r="B20" i="68"/>
  <c r="B19" i="68"/>
  <c r="B18" i="68"/>
  <c r="B17" i="68"/>
  <c r="B16" i="68"/>
  <c r="B15" i="68"/>
  <c r="B14" i="68"/>
  <c r="B13" i="68"/>
  <c r="B12" i="68"/>
  <c r="B11" i="68"/>
</calcChain>
</file>

<file path=xl/sharedStrings.xml><?xml version="1.0" encoding="utf-8"?>
<sst xmlns="http://schemas.openxmlformats.org/spreadsheetml/2006/main" count="521" uniqueCount="158">
  <si>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</si>
  <si>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</si>
  <si>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</si>
  <si>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</si>
  <si>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</si>
  <si>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</si>
  <si>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</si>
  <si>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</si>
  <si>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</si>
  <si>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</si>
  <si>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</si>
  <si>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</si>
  <si>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</si>
  <si>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</si>
  <si>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</si>
  <si>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</si>
  <si>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</si>
  <si>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</si>
  <si>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</si>
  <si>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</si>
  <si>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</si>
  <si>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</si>
  <si>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 xml:space="preserve">gennaio </t>
  </si>
  <si>
    <t>febbraio</t>
  </si>
  <si>
    <t>marzo</t>
  </si>
  <si>
    <t>aprile</t>
  </si>
  <si>
    <t>maggio</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</si>
  <si>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</si>
  <si>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</si>
  <si>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</si>
  <si>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</si>
  <si>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</si>
  <si>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</si>
  <si>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</si>
  <si>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</si>
  <si>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</si>
  <si>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</si>
  <si>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</si>
  <si>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</si>
  <si>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</si>
  <si>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</si>
  <si>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Domande presentate</t>
  </si>
  <si>
    <t>Figli per i quali è 
richiesto il beneficio*</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</si>
  <si>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</si>
  <si>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</si>
  <si>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</si>
  <si>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</si>
  <si>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</si>
  <si>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</si>
  <si>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</si>
  <si>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</si>
  <si>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</si>
  <si>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</si>
  <si>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</si>
  <si>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</si>
  <si>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</si>
  <si>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</si>
  <si>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</si>
  <si>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</si>
  <si>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</si>
  <si>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</si>
  <si>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</si>
  <si>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</si>
  <si>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</si>
  <si>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</si>
  <si>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</si>
  <si>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</si>
  <si>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</si>
  <si>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</si>
  <si>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</si>
  <si>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</si>
  <si>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</si>
  <si>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</si>
  <si>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</si>
  <si>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</si>
  <si>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</si>
  <si>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</si>
  <si>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</si>
  <si>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t>
  </si>
  <si>
    <t>giugno 2022</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</si>
  <si>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</si>
  <si>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Importo complessivamente erogato</t>
  </si>
  <si>
    <t>Media mensile beneficiari</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</si>
  <si>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</si>
  <si>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</si>
  <si>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</si>
  <si>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</si>
  <si>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</si>
  <si>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</si>
  <si>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</si>
  <si>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</si>
  <si>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</si>
  <si>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</si>
  <si>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</si>
  <si>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</si>
  <si>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</si>
  <si>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</si>
  <si>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</si>
  <si>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</si>
  <si>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t>
  </si>
  <si>
    <t>luglio 2022</t>
  </si>
  <si>
    <t>mese di competenza: LUGLIO 2022</t>
  </si>
  <si>
    <t xml:space="preserve"> Lettura dati 20 settembre 2022</t>
  </si>
  <si>
    <t>APPENDICE STATISTICA SETTEMBRE 2022</t>
  </si>
  <si>
    <t>agosto</t>
  </si>
  <si>
    <t>agosto 2022</t>
  </si>
  <si>
    <t>mese di competenza: AGOSTO 2022</t>
  </si>
  <si>
    <t xml:space="preserve">Sezione I - Assegno Unico Universale </t>
  </si>
  <si>
    <t>Importo complessivamente integrato</t>
  </si>
  <si>
    <t xml:space="preserve">Tavola 1.1 – Domande di AUU del 2022 per mese e canale di presentazione </t>
  </si>
  <si>
    <t xml:space="preserve">Tavola 1.2 – Distribuzione regionale delle domande di AUU presentate dal 1^ gennaio al 31 agosto 2022 
e relativo numero di figli per i quali è stato chiesto il beneficio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</si>
  <si>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</si>
  <si>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</si>
  <si>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</si>
  <si>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</si>
  <si>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</si>
  <si>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</si>
  <si>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</si>
  <si>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</si>
  <si>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</si>
  <si>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</si>
  <si>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</si>
  <si>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 xml:space="preserve">Tavola 1.4 – Richiedenti pagati e importi medi mensili di competenza dell'AUU per numero di figli </t>
  </si>
  <si>
    <t>Tavola 1.5 – Richiedenti pagati e relativi importi medi mensili di competenza dell'AUU in caso di assenza/presenza di figli disabili nel nucleo</t>
  </si>
  <si>
    <t>I dati riportati in questa sezione si riferiscono esclusivamente alle integrazioni di AUU a favore dei nuclei percettori di RdC</t>
  </si>
  <si>
    <t>Tavola 2.1 - AUU ai percettori di Reddito di Cittadinanza: nuclei e figli che hanno ricevuto l'integrazione per mese</t>
  </si>
  <si>
    <t xml:space="preserve">Tavola 2.2  - AUU ai percettori di Reddito di Cittadinanza: figli che hanno ricevuto l'integrazione nel mese per regione </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</si>
  <si>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 </t>
    </r>
  </si>
  <si>
    <t xml:space="preserve">Numero 
richiedenti
</t>
  </si>
  <si>
    <t>Numero figli</t>
  </si>
  <si>
    <t>Importo medio 
mensile per figlio (euro)</t>
  </si>
  <si>
    <t>Importo medio mensile per figlio (euro)</t>
  </si>
  <si>
    <t xml:space="preserve">Numero medio figli </t>
  </si>
  <si>
    <t>Importo medio 
mensile per richiedente (euro)</t>
  </si>
  <si>
    <r>
      <t xml:space="preserve">Anno 2022
</t>
    </r>
    <r>
      <rPr>
        <sz val="9"/>
        <color theme="1"/>
        <rFont val="Verdana"/>
        <family val="2"/>
      </rPr>
      <t>(periodo di competenza Marzo-Agosto)</t>
    </r>
  </si>
  <si>
    <t>Mese</t>
  </si>
  <si>
    <r>
      <rPr>
        <sz val="12"/>
        <rFont val="Verdana"/>
        <family val="2"/>
      </rPr>
      <t>Importo complessivo dell'integrazione</t>
    </r>
    <r>
      <rPr>
        <i/>
        <sz val="12"/>
        <rFont val="Verdana"/>
        <family val="2"/>
      </rPr>
      <t xml:space="preserve">
</t>
    </r>
    <r>
      <rPr>
        <i/>
        <sz val="10"/>
        <rFont val="Verdana"/>
        <family val="2"/>
      </rPr>
      <t>(milioni di euro)</t>
    </r>
  </si>
  <si>
    <r>
      <t xml:space="preserve">Importo medio  dell'integrazione
per nucleo
</t>
    </r>
    <r>
      <rPr>
        <sz val="10"/>
        <rFont val="Verdana"/>
        <family val="2"/>
      </rPr>
      <t>(euro)</t>
    </r>
  </si>
  <si>
    <r>
      <t xml:space="preserve">Importo medio dell'integrazione per figlio
</t>
    </r>
    <r>
      <rPr>
        <sz val="10"/>
        <rFont val="Verdana"/>
        <family val="2"/>
      </rPr>
      <t>(euro)</t>
    </r>
  </si>
  <si>
    <t xml:space="preserve"> Lettura dati 30 settembre 2022</t>
  </si>
  <si>
    <t>Importo medio 
dell'integrazione per figlio
(euro)</t>
  </si>
  <si>
    <t>Anno 2022
(periodo Marzo-Agosto)</t>
  </si>
  <si>
    <t>Importo medio mensile dell'integrazione  per nucleo
(euro)</t>
  </si>
  <si>
    <t>Importo medio mensile dell'integrazione  per figlio
(euro)</t>
  </si>
  <si>
    <t>Sezione II - Assegno Unico Universale ai percettori di Reddito di Cittadinanza</t>
  </si>
  <si>
    <r>
      <t xml:space="preserve">Nella prima Sezione della presente Appendice Statistica sono esposti i dati relativa alle domande di AUU presentate da 1^ gennaio al 31 agosto 2022 e ai pagamenti riferiti al periodo di competenza </t>
    </r>
    <r>
      <rPr>
        <b/>
        <i/>
        <sz val="12"/>
        <color theme="1"/>
        <rFont val="Calibri"/>
        <family val="2"/>
        <scheme val="minor"/>
      </rPr>
      <t>marzo-agosto 2022.</t>
    </r>
    <r>
      <rPr>
        <i/>
        <sz val="12"/>
        <color theme="1"/>
        <rFont val="Calibri"/>
        <family val="2"/>
        <scheme val="minor"/>
      </rPr>
      <t xml:space="preserve"> 
Nella seconda Sezione sono riportati i dati relativi all'integrazione di AUU del periodo marzo-agosto 2022 a favore dei nuclei percettori di RdC</t>
    </r>
    <r>
      <rPr>
        <b/>
        <i/>
        <sz val="12"/>
        <color theme="1"/>
        <rFont val="Calibri"/>
        <family val="2"/>
        <scheme val="minor"/>
      </rPr>
      <t>.</t>
    </r>
  </si>
  <si>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</si>
  <si>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</si>
  <si>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Tavola 1.3 - Richiedenti pagati, figli e relativi importi di AUU erogati per mese di competenza</t>
  </si>
  <si>
    <t>Numero richiedenti 
pagati</t>
  </si>
  <si>
    <t xml:space="preserve">Tavola 1.6 – Numero di figli pagati e relativi importi medi mensili di competenza dell'AUU per regione di residenza </t>
  </si>
  <si>
    <t>Tavola 1.9 – Numero di figli pagati e importi medi mensili di competenza dell'AUU per classe di età e classe di ISEE dei figli</t>
  </si>
  <si>
    <r>
      <t xml:space="preserve">Tavola 1.11 – Richiedenti  e figli percettori di </t>
    </r>
    <r>
      <rPr>
        <i/>
        <u/>
        <sz val="11"/>
        <color theme="1"/>
        <rFont val="Verdana"/>
        <family val="2"/>
      </rPr>
      <t>almeno una mensilità di AUU</t>
    </r>
    <r>
      <rPr>
        <i/>
        <sz val="11"/>
        <color theme="1"/>
        <rFont val="Verdana"/>
        <family val="2"/>
      </rPr>
      <t xml:space="preserve"> nell'anno di riferimento per regione </t>
    </r>
  </si>
  <si>
    <t xml:space="preserve">Tavola 1.7 – Numero di figli pagati e relativi importi medi mensili di AUU per classe di ISEE </t>
  </si>
  <si>
    <t xml:space="preserve">Tavola 1.8 – Numero di figli disabili pagati e relativi importi medi mensili di AUU per classe di ISEE </t>
  </si>
  <si>
    <t xml:space="preserve">Tavola 1.10 – Richiedenti pagati, numero medio di figli pagati e importi medi mensili di AUU erogati per classe di ISEE del richiedente </t>
  </si>
  <si>
    <t xml:space="preserve">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
Gli importi medi relativi ai mesi di marzo e aprile hanno risentito dei pagamenti avvenuti d’ufficio senza le informazioni del modello "RdC-Com/AU" , attivato in seguito. Il conguaglio di erogazioni parziali verrà effettuato, in via automatizzata, al termine di ogni anno di competenza dell’AUU (febbraio), sulla base di quanto effettivamente erogato al nucleo familiare, secondo il principio di cassa (circolare INPS 53/2022). 
</t>
  </si>
  <si>
    <t xml:space="preserve">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
Gli importi medi relativi ai mesi di marzo e aprile hanno risentito dei pagamenti avvenuti d’ufficio senza le informazioni del modello "RdC-Com/AU" , attivato in seguito. Il conguaglio di erogazioni parziali verrà effettuato, in via automatizzata, al termine di ogni anno di competenza dell’AUU (febbraio), sulla base di quanto effettivamente erogato al nucleo familiare, secondo il principio di cassa (circolare INPS 53/2022).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</si>
</sst>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_-* #,##0.0\ _€_-;\-* #,##0.0\ _€_-;_-* &quot;-&quot;?\ _€_-;_-@_-"/>
    <numFmt numFmtId="170" formatCode="#,##0.00_ ;\-#,##0.00\ "/>
    <numFmt numFmtId="171" formatCode="_-* #,##0.0000_-;\-* #,##0.0000_-;_-* &quot;-&quot;??_-;_-@_-"/>
    <numFmt numFmtId="172" formatCode="_-* #,##0.0000000_-;\-* #,##0.0000000_-;_-* &quot;-&quot;??_-;_-@_-"/>
  </numFmts>
  <fonts count="48"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b/>
      <i/>
      <sz val="10"/>
      <color theme="1"/>
      <name val="Verdana"/>
      <family val="2"/>
    </font>
    <font>
      <b/>
      <sz val="10"/>
      <color theme="1"/>
      <name val="Verdana"/>
      <family val="2"/>
    </font>
    <font>
      <i/>
      <sz val="8"/>
      <color theme="1"/>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4"/>
      <name val="Verdana"/>
      <family val="2"/>
    </font>
    <font>
      <sz val="8"/>
      <color rgb="FFFF0000"/>
      <name val="Verdana"/>
      <family val="2"/>
    </font>
    <font>
      <sz val="9"/>
      <color theme="1"/>
      <name val="Verdana"/>
      <family val="2"/>
    </font>
    <font>
      <i/>
      <sz val="14"/>
      <color theme="1"/>
      <name val="Verdana"/>
      <family val="2"/>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284">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165" fontId="3" fillId="0" borderId="0" xfId="3" applyNumberFormat="1" applyFont="1" applyAlignment="1">
      <alignment vertical="center"/>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6" xfId="1" applyNumberFormat="1" applyFont="1" applyFill="1" applyBorder="1" applyAlignment="1">
      <alignment horizontal="left" vertical="center" wrapText="1"/>
    </xf>
    <xf numFmtId="0" fontId="12" fillId="0" borderId="1" xfId="3" applyFont="1" applyBorder="1" applyAlignment="1">
      <alignment vertical="center" wrapText="1"/>
    </xf>
    <xf numFmtId="164" fontId="12" fillId="0" borderId="0" xfId="1" applyNumberFormat="1"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8" xfId="2" applyNumberFormat="1" applyFont="1" applyBorder="1" applyAlignment="1">
      <alignment horizontal="center" vertical="center" wrapText="1"/>
    </xf>
    <xf numFmtId="0" fontId="15" fillId="0" borderId="3" xfId="4" applyFont="1" applyBorder="1" applyAlignment="1">
      <alignment vertical="center" wrapText="1"/>
    </xf>
    <xf numFmtId="0" fontId="12" fillId="0" borderId="10" xfId="4" applyFont="1" applyBorder="1" applyAlignment="1">
      <alignment vertical="center" wrapText="1"/>
    </xf>
    <xf numFmtId="164" fontId="12" fillId="0" borderId="10"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9" fontId="13" fillId="0" borderId="0" xfId="2" applyFont="1" applyBorder="1"/>
    <xf numFmtId="9" fontId="13" fillId="0" borderId="0" xfId="2" applyFont="1" applyBorder="1" applyAlignment="1">
      <alignment horizont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9" fontId="19" fillId="0" borderId="0" xfId="2" applyFont="1" applyBorder="1" applyAlignment="1">
      <alignment horizontal="center"/>
    </xf>
    <xf numFmtId="164" fontId="4" fillId="0" borderId="1" xfId="1"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5" xfId="0" applyBorder="1"/>
    <xf numFmtId="0" fontId="0" fillId="0" borderId="16" xfId="0" applyBorder="1"/>
    <xf numFmtId="0" fontId="0" fillId="0" borderId="17" xfId="0" applyBorder="1"/>
    <xf numFmtId="0" fontId="0" fillId="0" borderId="4" xfId="0" applyBorder="1"/>
    <xf numFmtId="0" fontId="0" fillId="0" borderId="0" xfId="0" applyBorder="1"/>
    <xf numFmtId="0" fontId="0" fillId="0" borderId="8" xfId="0" applyBorder="1"/>
    <xf numFmtId="0" fontId="13" fillId="0" borderId="0" xfId="0" applyFont="1" applyBorder="1" applyAlignment="1">
      <alignment horizontal="left" vertical="center"/>
    </xf>
    <xf numFmtId="0" fontId="0" fillId="0" borderId="18" xfId="0" applyBorder="1"/>
    <xf numFmtId="0" fontId="0" fillId="0" borderId="3" xfId="0" applyBorder="1"/>
    <xf numFmtId="0" fontId="0" fillId="0" borderId="7"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0" fontId="27" fillId="0" borderId="0" xfId="3" applyFont="1" applyAlignment="1">
      <alignment horizontal="left" vertical="center" wrapText="1"/>
    </xf>
    <xf numFmtId="168" fontId="4" fillId="0" borderId="0" xfId="1" applyNumberFormat="1" applyFont="1" applyFill="1" applyBorder="1" applyAlignment="1">
      <alignment horizontal="left" vertical="center" wrapText="1"/>
    </xf>
    <xf numFmtId="0" fontId="12" fillId="0" borderId="0" xfId="3" applyFont="1" applyAlignment="1">
      <alignment vertical="center"/>
    </xf>
    <xf numFmtId="0" fontId="12" fillId="0" borderId="0" xfId="3" applyFont="1" applyAlignment="1">
      <alignment horizontal="left" vertical="center" wrapText="1"/>
    </xf>
    <xf numFmtId="166" fontId="15" fillId="0" borderId="3" xfId="2" applyNumberFormat="1" applyFont="1" applyBorder="1" applyAlignment="1">
      <alignment horizontal="center" vertical="center" wrapText="1"/>
    </xf>
    <xf numFmtId="9" fontId="20" fillId="0" borderId="9" xfId="2" applyFont="1" applyBorder="1" applyAlignment="1">
      <alignment horizontal="center" vertical="center" wrapText="1"/>
    </xf>
    <xf numFmtId="9" fontId="20" fillId="0" borderId="10" xfId="2" applyFont="1" applyBorder="1" applyAlignment="1">
      <alignment horizontal="center" vertical="center" wrapText="1"/>
    </xf>
    <xf numFmtId="0" fontId="15" fillId="0" borderId="0" xfId="4" applyFont="1" applyAlignment="1">
      <alignment wrapText="1"/>
    </xf>
    <xf numFmtId="171" fontId="3" fillId="0" borderId="0" xfId="3" applyNumberFormat="1" applyFont="1" applyAlignment="1">
      <alignment vertical="center"/>
    </xf>
    <xf numFmtId="17" fontId="8" fillId="0" borderId="0" xfId="3" applyNumberFormat="1" applyFont="1"/>
    <xf numFmtId="0" fontId="14" fillId="0" borderId="11" xfId="3" applyFont="1" applyBorder="1" applyAlignment="1">
      <alignment vertical="center" wrapText="1"/>
    </xf>
    <xf numFmtId="0" fontId="14" fillId="0" borderId="11"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9" fontId="19" fillId="0" borderId="0" xfId="3" applyNumberFormat="1" applyFont="1" applyAlignment="1">
      <alignment vertical="center"/>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6"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164" fontId="20" fillId="0" borderId="3" xfId="1" applyNumberFormat="1" applyFont="1" applyFill="1" applyBorder="1" applyAlignment="1">
      <alignment horizontal="left" vertical="center" wrapText="1"/>
    </xf>
    <xf numFmtId="168" fontId="20" fillId="0" borderId="3" xfId="1" applyNumberFormat="1" applyFont="1" applyFill="1" applyBorder="1" applyAlignment="1">
      <alignment horizontal="left" vertical="center" wrapText="1"/>
    </xf>
    <xf numFmtId="164" fontId="20" fillId="0" borderId="3" xfId="1" applyNumberFormat="1" applyFont="1" applyFill="1" applyBorder="1" applyAlignment="1">
      <alignment vertical="center" wrapText="1"/>
    </xf>
    <xf numFmtId="164" fontId="7" fillId="0" borderId="0" xfId="1" applyNumberFormat="1" applyFont="1" applyFill="1" applyBorder="1" applyAlignment="1">
      <alignment horizontal="right" vertical="center" wrapText="1"/>
    </xf>
    <xf numFmtId="17" fontId="15" fillId="0" borderId="3" xfId="4" quotePrefix="1" applyNumberFormat="1" applyFont="1" applyBorder="1" applyAlignment="1">
      <alignment vertical="center"/>
    </xf>
    <xf numFmtId="17" fontId="15" fillId="0" borderId="10" xfId="4" quotePrefix="1" applyNumberFormat="1" applyFont="1" applyBorder="1" applyAlignment="1">
      <alignment vertical="center"/>
    </xf>
    <xf numFmtId="0" fontId="16" fillId="0" borderId="1" xfId="0" applyFont="1" applyBorder="1" applyAlignment="1">
      <alignment horizontal="left" vertical="center"/>
    </xf>
    <xf numFmtId="164" fontId="7" fillId="0" borderId="0" xfId="1" applyNumberFormat="1" applyFont="1" applyFill="1" applyBorder="1" applyAlignment="1">
      <alignment horizontal="left" vertical="center" wrapText="1"/>
    </xf>
    <xf numFmtId="168" fontId="2" fillId="0" borderId="6" xfId="1" applyNumberFormat="1" applyFont="1" applyFill="1" applyBorder="1" applyAlignment="1">
      <alignment horizontal="left" vertical="center" wrapText="1"/>
    </xf>
    <xf numFmtId="0" fontId="13" fillId="0" borderId="0" xfId="0" applyFont="1" applyBorder="1" applyAlignment="1">
      <alignment vertical="center"/>
    </xf>
    <xf numFmtId="17" fontId="15" fillId="0" borderId="0" xfId="4" quotePrefix="1" applyNumberFormat="1" applyFont="1" applyAlignment="1">
      <alignment horizontal="left" vertical="center"/>
    </xf>
    <xf numFmtId="170" fontId="20" fillId="0" borderId="1" xfId="1" applyNumberFormat="1" applyFont="1" applyFill="1" applyBorder="1" applyAlignment="1">
      <alignment horizontal="right" vertical="center" wrapText="1"/>
    </xf>
    <xf numFmtId="0" fontId="17" fillId="0" borderId="0" xfId="0" applyFont="1" applyAlignment="1"/>
    <xf numFmtId="0" fontId="0" fillId="0" borderId="0" xfId="0" applyAlignment="1"/>
    <xf numFmtId="170" fontId="13" fillId="0" borderId="0" xfId="0" applyNumberFormat="1" applyFont="1" applyBorder="1" applyAlignment="1">
      <alignment horizontal="right" vertical="center"/>
    </xf>
    <xf numFmtId="0" fontId="13" fillId="0" borderId="1" xfId="0" applyFont="1" applyBorder="1" applyAlignment="1">
      <alignment vertical="center" wrapText="1"/>
    </xf>
    <xf numFmtId="164" fontId="12" fillId="0" borderId="0" xfId="1" applyNumberFormat="1" applyFont="1" applyFill="1" applyBorder="1" applyAlignment="1">
      <alignment horizontal="left" vertical="center" wrapText="1"/>
    </xf>
    <xf numFmtId="164" fontId="12" fillId="0" borderId="1" xfId="1" quotePrefix="1" applyNumberFormat="1" applyFont="1" applyFill="1" applyBorder="1" applyAlignment="1">
      <alignment horizontal="left" vertical="center" wrapText="1"/>
    </xf>
    <xf numFmtId="164" fontId="13" fillId="0" borderId="0" xfId="0" applyNumberFormat="1" applyFont="1" applyAlignment="1">
      <alignment horizontal="right" vertical="center"/>
    </xf>
    <xf numFmtId="164" fontId="13" fillId="0" borderId="4" xfId="0" applyNumberFormat="1" applyFont="1" applyBorder="1" applyAlignment="1">
      <alignment horizontal="right" vertical="center"/>
    </xf>
    <xf numFmtId="164" fontId="13" fillId="0" borderId="0" xfId="0" applyNumberFormat="1" applyFont="1" applyBorder="1" applyAlignment="1">
      <alignment horizontal="right" vertical="center"/>
    </xf>
    <xf numFmtId="164" fontId="13" fillId="0" borderId="1" xfId="0" applyNumberFormat="1" applyFont="1" applyBorder="1" applyAlignment="1">
      <alignment horizontal="right" vertical="center"/>
    </xf>
    <xf numFmtId="170" fontId="13" fillId="0" borderId="1" xfId="0" applyNumberFormat="1" applyFont="1" applyBorder="1" applyAlignment="1">
      <alignment horizontal="right" vertical="center"/>
    </xf>
    <xf numFmtId="164" fontId="13" fillId="0" borderId="14" xfId="0" applyNumberFormat="1" applyFont="1" applyBorder="1" applyAlignment="1">
      <alignment horizontal="right" vertical="center"/>
    </xf>
    <xf numFmtId="164" fontId="20" fillId="0" borderId="0" xfId="1" applyNumberFormat="1" applyFont="1" applyFill="1" applyBorder="1" applyAlignment="1">
      <alignment horizontal="right" vertical="center" wrapText="1"/>
    </xf>
    <xf numFmtId="164" fontId="19" fillId="0" borderId="0" xfId="0" applyNumberFormat="1" applyFont="1" applyAlignment="1">
      <alignment horizontal="right"/>
    </xf>
    <xf numFmtId="170" fontId="19" fillId="0" borderId="0" xfId="0" applyNumberFormat="1" applyFont="1" applyBorder="1" applyAlignment="1">
      <alignment horizontal="right"/>
    </xf>
    <xf numFmtId="164" fontId="20" fillId="0" borderId="1" xfId="1" applyNumberFormat="1" applyFont="1" applyFill="1" applyBorder="1" applyAlignment="1">
      <alignment horizontal="right" vertical="center" wrapText="1"/>
    </xf>
    <xf numFmtId="164" fontId="35" fillId="0" borderId="0" xfId="1" applyNumberFormat="1" applyFont="1" applyAlignment="1">
      <alignment vertical="center"/>
    </xf>
    <xf numFmtId="0" fontId="12" fillId="0" borderId="2" xfId="3" applyFont="1" applyBorder="1" applyAlignment="1">
      <alignment vertical="center" wrapText="1"/>
    </xf>
    <xf numFmtId="0" fontId="14" fillId="0" borderId="0" xfId="4" applyFont="1" applyBorder="1" applyAlignment="1">
      <alignment horizontal="center" vertical="center" wrapText="1"/>
    </xf>
    <xf numFmtId="0" fontId="14" fillId="0" borderId="3" xfId="4" applyFont="1" applyBorder="1" applyAlignment="1">
      <alignment horizontal="center" vertical="center" wrapText="1"/>
    </xf>
    <xf numFmtId="0" fontId="12" fillId="0" borderId="10" xfId="4" applyFont="1" applyBorder="1" applyAlignment="1">
      <alignment horizontal="center" vertical="center" wrapText="1"/>
    </xf>
    <xf numFmtId="164" fontId="14" fillId="0" borderId="1" xfId="1" applyNumberFormat="1" applyFont="1" applyBorder="1" applyAlignment="1">
      <alignment horizontal="center" vertical="top" wrapText="1"/>
    </xf>
    <xf numFmtId="0" fontId="21" fillId="0" borderId="0" xfId="0" applyFont="1" applyBorder="1" applyAlignment="1">
      <alignment vertical="top"/>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13" fillId="0" borderId="19" xfId="0" applyNumberFormat="1" applyFont="1" applyBorder="1" applyAlignment="1">
      <alignment horizontal="right" vertical="center"/>
    </xf>
    <xf numFmtId="164" fontId="13" fillId="0" borderId="2" xfId="0" applyNumberFormat="1" applyFont="1" applyBorder="1" applyAlignment="1">
      <alignment horizontal="right" vertical="center"/>
    </xf>
    <xf numFmtId="170" fontId="13" fillId="0" borderId="13" xfId="0" applyNumberFormat="1" applyFont="1" applyBorder="1" applyAlignment="1">
      <alignment horizontal="right" vertical="center"/>
    </xf>
    <xf numFmtId="170" fontId="13" fillId="0" borderId="5" xfId="0" applyNumberFormat="1" applyFont="1" applyBorder="1" applyAlignment="1">
      <alignment horizontal="right" vertical="center"/>
    </xf>
    <xf numFmtId="170" fontId="13" fillId="0" borderId="8" xfId="0" applyNumberFormat="1" applyFont="1" applyBorder="1" applyAlignment="1">
      <alignment horizontal="right" vertical="center"/>
    </xf>
    <xf numFmtId="164" fontId="29" fillId="0" borderId="0" xfId="3" applyNumberFormat="1" applyFont="1"/>
    <xf numFmtId="164" fontId="29" fillId="0" borderId="0" xfId="3" applyNumberFormat="1" applyFont="1" applyBorder="1"/>
    <xf numFmtId="9" fontId="4" fillId="0" borderId="0" xfId="2" applyFont="1" applyFill="1" applyBorder="1" applyAlignment="1">
      <alignment horizontal="left" vertical="center" wrapText="1"/>
    </xf>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6" fontId="15" fillId="0" borderId="16" xfId="2" applyNumberFormat="1" applyFont="1" applyBorder="1" applyAlignment="1">
      <alignment horizontal="center" vertical="center" wrapText="1"/>
    </xf>
    <xf numFmtId="164" fontId="12" fillId="0" borderId="0" xfId="1" quotePrefix="1" applyNumberFormat="1" applyFont="1" applyFill="1" applyBorder="1" applyAlignment="1">
      <alignment horizontal="left" vertical="center" wrapText="1"/>
    </xf>
    <xf numFmtId="172" fontId="3" fillId="0" borderId="0" xfId="3" applyNumberFormat="1" applyFont="1" applyAlignment="1">
      <alignment vertical="center"/>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9" fillId="0" borderId="0" xfId="0" applyFont="1" applyBorder="1" applyAlignment="1">
      <alignment vertical="center"/>
    </xf>
    <xf numFmtId="0" fontId="40" fillId="0" borderId="0" xfId="0" applyFont="1" applyBorder="1" applyAlignment="1">
      <alignment vertical="center"/>
    </xf>
    <xf numFmtId="168" fontId="14" fillId="0" borderId="0"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164" fontId="20" fillId="0" borderId="10" xfId="1" applyNumberFormat="1" applyFont="1" applyFill="1" applyBorder="1" applyAlignment="1">
      <alignment horizontal="left" vertical="center" wrapText="1"/>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29" fillId="0" borderId="1" xfId="0" applyFont="1" applyBorder="1" applyAlignment="1">
      <alignment horizontal="right" vertical="center" wrapText="1"/>
    </xf>
    <xf numFmtId="0" fontId="29" fillId="0" borderId="14" xfId="0" applyFont="1" applyBorder="1" applyAlignment="1">
      <alignment horizontal="right" vertical="center" wrapText="1"/>
    </xf>
    <xf numFmtId="0" fontId="29" fillId="0" borderId="13" xfId="0" applyFont="1" applyBorder="1" applyAlignment="1">
      <alignment horizontal="right" vertical="center" wrapText="1"/>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8" xfId="0" quotePrefix="1" applyNumberFormat="1" applyFont="1" applyBorder="1" applyAlignment="1"/>
    <xf numFmtId="0" fontId="41" fillId="0" borderId="0" xfId="0" applyFont="1" applyBorder="1"/>
    <xf numFmtId="0" fontId="42"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8" xfId="0" applyFont="1" applyBorder="1" applyAlignment="1">
      <alignment vertical="top" wrapText="1"/>
    </xf>
    <xf numFmtId="164" fontId="44" fillId="0" borderId="0"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45" fillId="0" borderId="0" xfId="3" applyNumberFormat="1" applyFont="1" applyAlignment="1">
      <alignment vertical="center"/>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164" fontId="7" fillId="0" borderId="2" xfId="1" applyNumberFormat="1" applyFont="1" applyFill="1" applyBorder="1" applyAlignment="1">
      <alignment horizontal="left" vertical="center" wrapText="1"/>
    </xf>
    <xf numFmtId="164" fontId="35" fillId="0" borderId="2" xfId="1" applyNumberFormat="1" applyFont="1" applyBorder="1" applyAlignment="1">
      <alignment vertical="center"/>
    </xf>
    <xf numFmtId="43" fontId="37" fillId="0" borderId="2" xfId="1" applyFont="1" applyBorder="1" applyAlignment="1">
      <alignment vertical="center"/>
    </xf>
    <xf numFmtId="0" fontId="37" fillId="0" borderId="2" xfId="3" applyFont="1" applyBorder="1" applyAlignment="1">
      <alignment vertical="center"/>
    </xf>
    <xf numFmtId="0" fontId="26" fillId="0" borderId="1" xfId="0" applyFont="1" applyBorder="1" applyAlignment="1">
      <alignment vertical="center"/>
    </xf>
    <xf numFmtId="0" fontId="36" fillId="0" borderId="0" xfId="3" applyFont="1" applyBorder="1" applyAlignment="1">
      <alignment vertical="center" wrapText="1"/>
    </xf>
    <xf numFmtId="0" fontId="15" fillId="0" borderId="11" xfId="3" applyFont="1" applyBorder="1" applyAlignment="1">
      <alignment horizontal="right"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40" fillId="0" borderId="0" xfId="0" applyFont="1" applyAlignment="1">
      <alignment vertical="center"/>
    </xf>
    <xf numFmtId="0" fontId="20" fillId="0" borderId="0" xfId="0" applyFont="1"/>
    <xf numFmtId="0" fontId="14" fillId="0" borderId="0" xfId="0" applyFont="1"/>
    <xf numFmtId="164" fontId="14" fillId="0" borderId="8" xfId="1" applyNumberFormat="1" applyFont="1" applyFill="1" applyBorder="1" applyAlignment="1">
      <alignment horizontal="left" vertical="center" wrapText="1"/>
    </xf>
    <xf numFmtId="0" fontId="16" fillId="0" borderId="0" xfId="3" applyFont="1" applyAlignment="1">
      <alignment horizontal="right"/>
    </xf>
    <xf numFmtId="164" fontId="15" fillId="0" borderId="8"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7"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7" fillId="0" borderId="1" xfId="0" applyFont="1" applyBorder="1" applyAlignment="1">
      <alignment horizontal="left" vertical="center"/>
    </xf>
    <xf numFmtId="0" fontId="16" fillId="0" borderId="1" xfId="0" applyFont="1" applyBorder="1" applyAlignment="1">
      <alignment vertical="center" wrapText="1"/>
    </xf>
    <xf numFmtId="17" fontId="16" fillId="0" borderId="0" xfId="3" applyNumberFormat="1" applyFont="1"/>
    <xf numFmtId="0" fontId="1" fillId="0" borderId="0" xfId="0" applyFont="1"/>
    <xf numFmtId="0" fontId="15" fillId="0" borderId="0" xfId="4" applyFont="1" applyAlignment="1">
      <alignment vertical="center" wrapText="1"/>
    </xf>
    <xf numFmtId="164" fontId="16" fillId="0" borderId="0" xfId="1" applyNumberFormat="1" applyFont="1" applyBorder="1" applyAlignment="1">
      <alignment horizontal="left" vertical="center"/>
    </xf>
    <xf numFmtId="0" fontId="15" fillId="0" borderId="1" xfId="4" applyFont="1" applyBorder="1" applyAlignment="1">
      <alignment vertical="center" wrapText="1"/>
    </xf>
    <xf numFmtId="164" fontId="16" fillId="0" borderId="1" xfId="1" applyNumberFormat="1" applyFont="1" applyBorder="1" applyAlignment="1">
      <alignment horizontal="left" vertical="center"/>
    </xf>
    <xf numFmtId="168" fontId="30" fillId="0" borderId="1" xfId="3" applyNumberFormat="1" applyFont="1" applyBorder="1" applyAlignment="1">
      <alignment horizontal="right" vertical="center" wrapText="1"/>
    </xf>
    <xf numFmtId="43" fontId="30" fillId="0" borderId="0" xfId="1" applyFont="1" applyFill="1" applyBorder="1" applyAlignment="1">
      <alignment horizontal="left" vertical="center" wrapText="1"/>
    </xf>
    <xf numFmtId="164" fontId="27" fillId="0" borderId="0" xfId="1" applyNumberFormat="1" applyFont="1" applyFill="1" applyBorder="1" applyAlignment="1">
      <alignment horizontal="left" vertical="center" wrapText="1"/>
    </xf>
    <xf numFmtId="43" fontId="26" fillId="0" borderId="0" xfId="1" applyFont="1" applyAlignment="1">
      <alignment vertical="center"/>
    </xf>
    <xf numFmtId="43" fontId="29" fillId="0" borderId="0" xfId="1" applyFont="1" applyAlignment="1">
      <alignment vertical="center"/>
    </xf>
    <xf numFmtId="43" fontId="32" fillId="0" borderId="6" xfId="1" applyNumberFormat="1" applyFont="1" applyFill="1" applyBorder="1" applyAlignment="1">
      <alignment horizontal="left" vertical="center" wrapText="1"/>
    </xf>
    <xf numFmtId="0" fontId="29" fillId="0" borderId="0" xfId="3" applyFont="1" applyAlignment="1">
      <alignment vertical="center"/>
    </xf>
    <xf numFmtId="9" fontId="3" fillId="0" borderId="0" xfId="2" applyFont="1" applyAlignment="1">
      <alignment vertical="center"/>
    </xf>
    <xf numFmtId="164" fontId="3" fillId="0" borderId="0" xfId="2" applyNumberFormat="1" applyFont="1" applyAlignment="1">
      <alignment vertical="center"/>
    </xf>
    <xf numFmtId="171" fontId="3" fillId="0" borderId="0" xfId="1" applyNumberFormat="1" applyFont="1" applyAlignment="1">
      <alignment vertical="center"/>
    </xf>
    <xf numFmtId="0" fontId="42"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0" fillId="0" borderId="0" xfId="0" applyBorder="1" applyAlignment="1">
      <alignment horizontal="left"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21" fillId="0" borderId="0" xfId="0" applyFont="1" applyAlignment="1">
      <alignment horizontal="left" vertical="top" wrapText="1"/>
    </xf>
    <xf numFmtId="0" fontId="14" fillId="0" borderId="12" xfId="3" applyFont="1" applyBorder="1" applyAlignment="1">
      <alignment horizontal="center" vertical="center" wrapText="1"/>
    </xf>
    <xf numFmtId="164" fontId="15" fillId="0" borderId="0" xfId="1" applyNumberFormat="1" applyFont="1" applyBorder="1" applyAlignment="1">
      <alignment horizontal="center" vertical="center" wrapText="1"/>
    </xf>
    <xf numFmtId="0" fontId="16" fillId="0" borderId="0" xfId="3" applyFont="1" applyAlignment="1">
      <alignment horizontal="left" vertical="center" wrapText="1"/>
    </xf>
    <xf numFmtId="0" fontId="16" fillId="0" borderId="1" xfId="0" applyFont="1" applyBorder="1" applyAlignment="1">
      <alignment horizontal="left" vertical="center" wrapText="1"/>
    </xf>
    <xf numFmtId="0" fontId="14" fillId="0" borderId="2" xfId="3" applyFont="1" applyBorder="1" applyAlignment="1">
      <alignment horizontal="center" vertical="center" wrapText="1"/>
    </xf>
    <xf numFmtId="0" fontId="14" fillId="0" borderId="5" xfId="3" applyFont="1" applyBorder="1" applyAlignment="1">
      <alignment horizontal="center" vertical="center" wrapText="1"/>
    </xf>
    <xf numFmtId="164" fontId="14" fillId="0" borderId="0"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8" xfId="1" applyNumberFormat="1" applyFont="1" applyBorder="1" applyAlignment="1">
      <alignment horizontal="center" vertical="center" wrapText="1"/>
    </xf>
    <xf numFmtId="164" fontId="15" fillId="0" borderId="13"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164" fontId="15" fillId="0" borderId="10" xfId="1" quotePrefix="1" applyNumberFormat="1" applyFont="1" applyFill="1" applyBorder="1" applyAlignment="1">
      <alignment horizontal="left" vertical="center" wrapText="1"/>
    </xf>
    <xf numFmtId="164" fontId="15" fillId="0" borderId="3" xfId="1" quotePrefix="1" applyNumberFormat="1" applyFont="1" applyFill="1" applyBorder="1" applyAlignment="1">
      <alignment horizontal="left" vertical="center" wrapText="1"/>
    </xf>
    <xf numFmtId="0" fontId="8" fillId="0" borderId="0" xfId="3" applyFont="1" applyAlignment="1">
      <alignment horizontal="left" vertical="center" wrapText="1"/>
    </xf>
    <xf numFmtId="0" fontId="26" fillId="0" borderId="2"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27" fillId="0" borderId="12" xfId="3" applyFont="1" applyBorder="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9" fillId="0" borderId="2" xfId="0" applyFont="1" applyBorder="1" applyAlignment="1">
      <alignment horizontal="center" vertical="center"/>
    </xf>
    <xf numFmtId="0" fontId="29" fillId="0" borderId="19" xfId="0" applyFont="1" applyBorder="1" applyAlignment="1">
      <alignment horizontal="center" vertical="center"/>
    </xf>
    <xf numFmtId="0" fontId="29" fillId="0" borderId="5" xfId="0" applyFont="1" applyBorder="1" applyAlignment="1">
      <alignment horizontal="center" vertical="center"/>
    </xf>
    <xf numFmtId="0" fontId="16" fillId="0" borderId="2" xfId="3" applyFont="1" applyBorder="1" applyAlignment="1">
      <alignment horizontal="left" vertic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0" fontId="15" fillId="0" borderId="0"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2" xfId="3" applyFont="1" applyBorder="1" applyAlignment="1">
      <alignment horizontal="center" vertical="center" wrapText="1"/>
    </xf>
    <xf numFmtId="164" fontId="5" fillId="0" borderId="0" xfId="1" applyNumberFormat="1" applyFont="1" applyFill="1" applyBorder="1" applyAlignment="1">
      <alignment horizontal="center" vertical="center" wrapText="1"/>
    </xf>
    <xf numFmtId="0" fontId="12" fillId="0" borderId="0" xfId="3" applyFont="1" applyBorder="1" applyAlignment="1">
      <alignment horizontal="center" vertical="center" wrapText="1"/>
    </xf>
    <xf numFmtId="0" fontId="12" fillId="0" borderId="8" xfId="3" applyFont="1" applyBorder="1" applyAlignment="1">
      <alignment horizontal="center" vertical="center" wrapText="1"/>
    </xf>
    <xf numFmtId="0" fontId="7" fillId="0" borderId="12" xfId="3" applyFont="1" applyBorder="1" applyAlignment="1">
      <alignment horizontal="center" vertical="center" wrapText="1"/>
    </xf>
    <xf numFmtId="164" fontId="7" fillId="0" borderId="0" xfId="1" applyNumberFormat="1" applyFont="1" applyFill="1" applyBorder="1" applyAlignment="1">
      <alignment horizontal="left" vertical="center" wrapText="1"/>
    </xf>
    <xf numFmtId="0" fontId="47" fillId="0" borderId="0" xfId="3" applyFont="1" applyBorder="1" applyAlignment="1">
      <alignment horizontal="left" vertical="top"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4" fillId="0" borderId="12" xfId="3" applyFont="1" applyBorder="1" applyAlignment="1">
      <alignment horizontal="center" vertical="center" wrapText="1"/>
    </xf>
    <xf numFmtId="0" fontId="3" fillId="0" borderId="0" xfId="0" applyFont="1" applyAlignment="1">
      <alignment horizontal="left" vertical="center" wrapText="1"/>
    </xf>
    <xf numFmtId="17" fontId="20" fillId="0" borderId="0" xfId="3" quotePrefix="1" applyNumberFormat="1" applyFont="1" applyAlignment="1">
      <alignment horizontal="center" vertical="center" wrapText="1"/>
    </xf>
    <xf numFmtId="17" fontId="20" fillId="0" borderId="0" xfId="3" applyNumberFormat="1" applyFont="1" applyAlignment="1">
      <alignment horizontal="center" vertical="center" wrapText="1"/>
    </xf>
    <xf numFmtId="0" fontId="16" fillId="0" borderId="0" xfId="0" applyFont="1" applyAlignment="1">
      <alignment horizontal="left" vertical="center" wrapText="1"/>
    </xf>
    <xf numFmtId="0" fontId="26" fillId="0" borderId="1" xfId="0" applyFont="1" applyBorder="1" applyAlignment="1">
      <alignment horizontal="left" vertical="center" wrapText="1"/>
    </xf>
    <xf numFmtId="0" fontId="24" fillId="0" borderId="12" xfId="3" applyFont="1" applyBorder="1" applyAlignment="1">
      <alignment horizontal="center" vertical="center" wrapText="1"/>
    </xf>
    <xf numFmtId="0" fontId="28" fillId="0" borderId="0" xfId="0" applyFont="1" applyAlignment="1">
      <alignment horizontal="left"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tabColor theme="2" tint="-9.9978637043366805E-2"/>
    <pageSetUpPr fitToPage="1"/>
  </sheetPr>
  <dimension ref="B1:K33"/>
  <sheetViews>
    <sheetView showGridLines="0" tabSelected="1" zoomScale="88" zoomScaleNormal="88" workbookViewId="0"/>
  </sheetViews>
  <sheetFormatPr defaultRowHeight="14.5" x14ac:dyDescent="0.35"/>
  <cols>
    <col min="1" max="1" width="1.54296875" customWidth="1"/>
    <col min="2" max="2" width="10.1796875" customWidth="1"/>
    <col min="12" max="12" width="5" customWidth="1"/>
  </cols>
  <sheetData>
    <row r="1" spans="2:11" x14ac:dyDescent="0.35">
      <c r="B1" t="s">
        <v>98</v>
      </c>
    </row>
    <row r="9" spans="2:11" x14ac:dyDescent="0.35">
      <c r="B9" s="44" t="s">
        <v>98</v>
      </c>
      <c r="C9" s="45"/>
      <c r="D9" s="45"/>
      <c r="E9" s="45"/>
      <c r="F9" s="45"/>
      <c r="G9" s="45"/>
      <c r="H9" s="45"/>
      <c r="I9" s="45"/>
      <c r="J9" s="45"/>
      <c r="K9" s="46"/>
    </row>
    <row r="10" spans="2:11" ht="25" x14ac:dyDescent="0.35">
      <c r="B10" s="217" t="s">
        <v>74</v>
      </c>
      <c r="C10" s="218"/>
      <c r="D10" s="218"/>
      <c r="E10" s="218"/>
      <c r="F10" s="218"/>
      <c r="G10" s="218"/>
      <c r="H10" s="218"/>
      <c r="I10" s="218"/>
      <c r="J10" s="218"/>
      <c r="K10" s="219"/>
    </row>
    <row r="11" spans="2:11" x14ac:dyDescent="0.35">
      <c r="B11" s="47"/>
      <c r="C11" s="48"/>
      <c r="D11" s="48"/>
      <c r="E11" s="48"/>
      <c r="F11" s="48"/>
      <c r="G11" s="48"/>
      <c r="H11" s="48"/>
      <c r="I11" s="48"/>
      <c r="J11" s="48"/>
      <c r="K11" s="49"/>
    </row>
    <row r="12" spans="2:11" x14ac:dyDescent="0.35">
      <c r="B12" s="47"/>
      <c r="C12" s="48"/>
      <c r="D12" s="48"/>
      <c r="E12" s="48"/>
      <c r="F12" s="48"/>
      <c r="G12" s="48"/>
      <c r="H12" s="48"/>
      <c r="I12" s="48"/>
      <c r="J12" s="48"/>
      <c r="K12" s="49"/>
    </row>
    <row r="13" spans="2:11" x14ac:dyDescent="0.35">
      <c r="B13" s="47"/>
      <c r="C13" s="48"/>
      <c r="D13" s="48"/>
      <c r="E13" s="48"/>
      <c r="F13" s="48"/>
      <c r="G13" s="48"/>
      <c r="H13" s="48"/>
      <c r="I13" s="48"/>
      <c r="J13" s="48"/>
      <c r="K13" s="49"/>
    </row>
    <row r="14" spans="2:11" x14ac:dyDescent="0.35">
      <c r="B14" s="223" t="s">
        <v>73</v>
      </c>
      <c r="C14" s="224"/>
      <c r="D14" s="224"/>
      <c r="E14" s="224"/>
      <c r="F14" s="224"/>
      <c r="G14" s="224"/>
      <c r="H14" s="224"/>
      <c r="I14" s="224"/>
      <c r="J14" s="224"/>
      <c r="K14" s="225"/>
    </row>
    <row r="15" spans="2:11" ht="15" x14ac:dyDescent="0.35">
      <c r="B15" s="47"/>
      <c r="C15" s="50"/>
      <c r="D15" s="48"/>
      <c r="E15" s="48"/>
      <c r="F15" s="48"/>
      <c r="G15" s="48"/>
      <c r="H15" s="48"/>
      <c r="I15" s="48"/>
      <c r="J15" s="48"/>
      <c r="K15" s="49"/>
    </row>
    <row r="16" spans="2:11" x14ac:dyDescent="0.35">
      <c r="B16" s="47"/>
      <c r="C16" s="48"/>
      <c r="D16" s="48"/>
      <c r="E16" s="48"/>
      <c r="F16" s="48"/>
      <c r="G16" s="48"/>
      <c r="H16" s="48"/>
      <c r="I16" s="48"/>
      <c r="J16" s="48"/>
      <c r="K16" s="49"/>
    </row>
    <row r="17" spans="2:11" x14ac:dyDescent="0.35">
      <c r="B17" s="47"/>
      <c r="C17" s="48"/>
      <c r="D17" s="48"/>
      <c r="E17" s="48"/>
      <c r="F17" s="48"/>
      <c r="G17" s="48"/>
      <c r="H17" s="48"/>
      <c r="I17" s="48"/>
      <c r="J17" s="48"/>
      <c r="K17" s="49"/>
    </row>
    <row r="18" spans="2:11" x14ac:dyDescent="0.35">
      <c r="B18" s="47"/>
      <c r="C18" s="48"/>
      <c r="D18" s="48"/>
      <c r="E18" s="48"/>
      <c r="F18" s="48"/>
      <c r="G18" s="48"/>
      <c r="H18" s="48"/>
      <c r="I18" s="48"/>
      <c r="J18" s="48"/>
      <c r="K18" s="49"/>
    </row>
    <row r="19" spans="2:11" x14ac:dyDescent="0.35">
      <c r="B19" s="47"/>
      <c r="C19" s="48"/>
      <c r="D19" s="48"/>
      <c r="E19" s="48"/>
      <c r="F19" s="48"/>
      <c r="G19" s="48"/>
      <c r="H19" s="48"/>
      <c r="I19" s="48"/>
      <c r="J19" s="48"/>
      <c r="K19" s="49"/>
    </row>
    <row r="20" spans="2:11" ht="23.5" x14ac:dyDescent="0.55000000000000004">
      <c r="B20" s="220" t="s">
        <v>103</v>
      </c>
      <c r="C20" s="221"/>
      <c r="D20" s="221"/>
      <c r="E20" s="221"/>
      <c r="F20" s="221"/>
      <c r="G20" s="221"/>
      <c r="H20" s="221"/>
      <c r="I20" s="221"/>
      <c r="J20" s="221"/>
      <c r="K20" s="222"/>
    </row>
    <row r="21" spans="2:11" ht="23.5" x14ac:dyDescent="0.55000000000000004">
      <c r="B21" s="149"/>
      <c r="C21" s="150"/>
      <c r="D21" s="150"/>
      <c r="E21" s="150"/>
      <c r="F21" s="150"/>
      <c r="G21" s="150"/>
      <c r="H21" s="150"/>
      <c r="I21" s="150"/>
      <c r="J21" s="150"/>
      <c r="K21" s="151"/>
    </row>
    <row r="22" spans="2:11" ht="23.5" x14ac:dyDescent="0.55000000000000004">
      <c r="B22" s="149"/>
      <c r="C22" s="150"/>
      <c r="D22" s="150"/>
      <c r="E22" s="150"/>
      <c r="F22" s="150"/>
      <c r="G22" s="150"/>
      <c r="H22" s="150"/>
      <c r="I22" s="150"/>
      <c r="J22" s="150"/>
      <c r="K22" s="151"/>
    </row>
    <row r="23" spans="2:11" ht="23.5" x14ac:dyDescent="0.55000000000000004">
      <c r="B23" s="149"/>
      <c r="C23" s="150"/>
      <c r="D23" s="150"/>
      <c r="E23" s="150"/>
      <c r="F23" s="150"/>
      <c r="G23" s="150"/>
      <c r="H23" s="150"/>
      <c r="I23" s="150"/>
      <c r="J23" s="150"/>
      <c r="K23" s="151"/>
    </row>
    <row r="24" spans="2:11" ht="23.5" x14ac:dyDescent="0.55000000000000004">
      <c r="B24" s="149"/>
      <c r="C24" s="150"/>
      <c r="D24" s="150"/>
      <c r="E24" s="150"/>
      <c r="F24" s="150"/>
      <c r="G24" s="150"/>
      <c r="H24" s="150"/>
      <c r="I24" s="150"/>
      <c r="J24" s="150"/>
      <c r="K24" s="151"/>
    </row>
    <row r="25" spans="2:11" ht="12.5" customHeight="1" x14ac:dyDescent="0.35">
      <c r="B25" s="47"/>
      <c r="C25" s="48"/>
      <c r="D25" s="48"/>
      <c r="E25" s="48"/>
      <c r="F25" s="48"/>
      <c r="G25" s="48"/>
      <c r="H25" s="48"/>
      <c r="I25" s="48"/>
      <c r="J25" s="48"/>
      <c r="K25" s="49"/>
    </row>
    <row r="26" spans="2:11" ht="147.5" customHeight="1" x14ac:dyDescent="0.35">
      <c r="B26" s="47"/>
      <c r="C26" s="216" t="s">
        <v>145</v>
      </c>
      <c r="D26" s="216"/>
      <c r="E26" s="216"/>
      <c r="F26" s="216"/>
      <c r="G26" s="216"/>
      <c r="H26" s="216"/>
      <c r="I26" s="216"/>
      <c r="J26" s="216"/>
      <c r="K26" s="167"/>
    </row>
    <row r="27" spans="2:11" x14ac:dyDescent="0.35">
      <c r="B27" s="47"/>
      <c r="C27" s="48"/>
      <c r="D27" s="48"/>
      <c r="E27" s="48"/>
      <c r="F27" s="48"/>
      <c r="G27" s="48"/>
      <c r="H27" s="48"/>
      <c r="I27" s="48"/>
      <c r="J27" s="48"/>
      <c r="K27" s="49"/>
    </row>
    <row r="28" spans="2:11" x14ac:dyDescent="0.35">
      <c r="B28" s="47"/>
      <c r="C28" s="48"/>
      <c r="D28" s="48"/>
      <c r="E28" s="48"/>
      <c r="F28" s="48"/>
      <c r="G28" s="48"/>
      <c r="H28" s="48"/>
      <c r="I28" s="48"/>
      <c r="J28" s="48"/>
      <c r="K28" s="49"/>
    </row>
    <row r="29" spans="2:11" x14ac:dyDescent="0.35">
      <c r="B29" s="47"/>
      <c r="C29" s="48"/>
      <c r="D29" s="48"/>
      <c r="E29" s="48"/>
      <c r="F29" s="48"/>
      <c r="G29" s="48"/>
      <c r="H29" s="48"/>
      <c r="I29" s="48"/>
      <c r="J29" s="48"/>
      <c r="K29" s="49"/>
    </row>
    <row r="30" spans="2:11" x14ac:dyDescent="0.35">
      <c r="B30" s="47"/>
      <c r="C30" s="48"/>
      <c r="D30" s="48"/>
      <c r="E30" s="48"/>
      <c r="F30" s="48"/>
      <c r="G30" s="48"/>
      <c r="H30" s="48"/>
      <c r="I30" s="48"/>
      <c r="J30" s="48"/>
      <c r="K30" s="49"/>
    </row>
    <row r="31" spans="2:11" x14ac:dyDescent="0.35">
      <c r="B31" s="47"/>
      <c r="C31" s="48"/>
      <c r="D31" s="48"/>
      <c r="E31" s="48"/>
      <c r="F31" s="48"/>
      <c r="G31" s="48"/>
      <c r="H31" s="48"/>
      <c r="I31" s="48"/>
      <c r="J31" s="48"/>
      <c r="K31" s="49"/>
    </row>
    <row r="32" spans="2:11" x14ac:dyDescent="0.35">
      <c r="B32" s="47"/>
      <c r="C32" s="48"/>
      <c r="D32" s="48"/>
      <c r="E32" s="48"/>
      <c r="F32" s="48"/>
      <c r="G32" s="48"/>
      <c r="H32" s="48"/>
      <c r="I32" s="48"/>
      <c r="J32" s="48"/>
      <c r="K32" s="49"/>
    </row>
    <row r="33" spans="2:11" x14ac:dyDescent="0.35">
      <c r="B33" s="51"/>
      <c r="C33" s="52"/>
      <c r="D33" s="52"/>
      <c r="E33" s="52"/>
      <c r="F33" s="52"/>
      <c r="G33" s="52"/>
      <c r="H33" s="52"/>
      <c r="I33" s="52"/>
      <c r="J33" s="52"/>
      <c r="K33" s="53"/>
    </row>
  </sheetData>
  <mergeCells count="4">
    <mergeCell ref="C26:J26"/>
    <mergeCell ref="B10:K10"/>
    <mergeCell ref="B20:K20"/>
    <mergeCell ref="B14:K14"/>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tabColor rgb="FF92D050"/>
    <pageSetUpPr fitToPage="1"/>
  </sheetPr>
  <dimension ref="A1:P40"/>
  <sheetViews>
    <sheetView showGridLines="0" zoomScale="59" zoomScaleNormal="59" workbookViewId="0">
      <selection activeCell="C1" sqref="C1"/>
    </sheetView>
  </sheetViews>
  <sheetFormatPr defaultColWidth="13.26953125" defaultRowHeight="10" x14ac:dyDescent="0.35"/>
  <cols>
    <col min="1" max="1" width="29" style="1" customWidth="1"/>
    <col min="2" max="2" width="15.36328125" style="1" bestFit="1" customWidth="1"/>
    <col min="3" max="3" width="16.7265625" style="1" customWidth="1"/>
    <col min="4" max="4" width="15.36328125" style="1" bestFit="1" customWidth="1"/>
    <col min="5" max="5" width="16" style="1" customWidth="1"/>
    <col min="6" max="6" width="15.36328125" style="1" bestFit="1" customWidth="1"/>
    <col min="7" max="7" width="16.7265625" style="1" customWidth="1"/>
    <col min="8" max="8" width="15.36328125" style="1" bestFit="1" customWidth="1"/>
    <col min="9" max="9" width="16.36328125" style="1" customWidth="1"/>
    <col min="10" max="10" width="16" style="1" customWidth="1"/>
    <col min="11" max="11" width="16.54296875" style="1" customWidth="1"/>
    <col min="12" max="12" width="15.1796875" style="1" customWidth="1"/>
    <col min="13" max="13" width="16.36328125" style="1" customWidth="1"/>
    <col min="14" max="16384" width="13.26953125" style="1"/>
  </cols>
  <sheetData>
    <row r="1" spans="1:16" ht="69.5" customHeight="1" thickBot="1" x14ac:dyDescent="0.4">
      <c r="A1" s="95" t="s">
        <v>153</v>
      </c>
      <c r="B1" s="39"/>
      <c r="C1" s="39"/>
      <c r="D1" s="39"/>
      <c r="E1" s="39"/>
      <c r="F1" s="39"/>
      <c r="G1" s="39"/>
      <c r="H1" s="56"/>
      <c r="I1" s="56"/>
      <c r="J1" s="56"/>
      <c r="K1" s="56"/>
      <c r="L1" s="56"/>
      <c r="M1" s="56"/>
    </row>
    <row r="2" spans="1:16" ht="31.5" customHeight="1" thickTop="1" x14ac:dyDescent="0.35">
      <c r="A2" s="43"/>
      <c r="B2" s="262" t="s">
        <v>43</v>
      </c>
      <c r="C2" s="262"/>
      <c r="D2" s="262"/>
      <c r="E2" s="262"/>
      <c r="F2" s="262"/>
      <c r="G2" s="262"/>
      <c r="H2" s="262"/>
      <c r="I2" s="262"/>
      <c r="J2" s="262"/>
      <c r="K2" s="262"/>
      <c r="L2" s="262"/>
      <c r="M2" s="262"/>
    </row>
    <row r="3" spans="1:16" ht="33" customHeight="1" x14ac:dyDescent="0.35">
      <c r="A3" s="263" t="s">
        <v>35</v>
      </c>
      <c r="B3" s="258" t="s">
        <v>3</v>
      </c>
      <c r="C3" s="259"/>
      <c r="D3" s="258" t="s">
        <v>27</v>
      </c>
      <c r="E3" s="259"/>
      <c r="F3" s="258" t="s">
        <v>28</v>
      </c>
      <c r="G3" s="259"/>
      <c r="H3" s="258" t="s">
        <v>79</v>
      </c>
      <c r="I3" s="259"/>
      <c r="J3" s="258" t="s">
        <v>100</v>
      </c>
      <c r="K3" s="259"/>
      <c r="L3" s="258" t="s">
        <v>105</v>
      </c>
      <c r="M3" s="259"/>
    </row>
    <row r="4" spans="1:16" ht="62" customHeight="1" thickBot="1" x14ac:dyDescent="0.4">
      <c r="A4" s="264"/>
      <c r="B4" s="36" t="s">
        <v>113</v>
      </c>
      <c r="C4" s="36" t="s">
        <v>118</v>
      </c>
      <c r="D4" s="36" t="s">
        <v>113</v>
      </c>
      <c r="E4" s="36" t="s">
        <v>118</v>
      </c>
      <c r="F4" s="36" t="s">
        <v>113</v>
      </c>
      <c r="G4" s="36" t="s">
        <v>118</v>
      </c>
      <c r="H4" s="36" t="s">
        <v>113</v>
      </c>
      <c r="I4" s="36" t="s">
        <v>118</v>
      </c>
      <c r="J4" s="36" t="s">
        <v>113</v>
      </c>
      <c r="K4" s="36" t="s">
        <v>118</v>
      </c>
      <c r="L4" s="36" t="s">
        <v>113</v>
      </c>
      <c r="M4" s="36" t="s">
        <v>118</v>
      </c>
    </row>
    <row r="5" spans="1:16" ht="27.5" customHeight="1" thickTop="1" x14ac:dyDescent="0.35">
      <c r="A5" s="70" t="s">
        <v>61</v>
      </c>
      <c r="B5" s="70">
        <v>3841204</v>
      </c>
      <c r="C5" s="70">
        <v>194.91141974755811</v>
      </c>
      <c r="D5" s="70">
        <v>3841949</v>
      </c>
      <c r="E5" s="70">
        <v>194.28664940632973</v>
      </c>
      <c r="F5" s="70">
        <v>3917626</v>
      </c>
      <c r="G5" s="70">
        <v>194.43394611685727</v>
      </c>
      <c r="H5" s="70">
        <v>3898341</v>
      </c>
      <c r="I5" s="70">
        <v>194.03616370656115</v>
      </c>
      <c r="J5" s="70">
        <v>3830968</v>
      </c>
      <c r="K5" s="70">
        <v>194.61744747280565</v>
      </c>
      <c r="L5" s="70">
        <v>3856309</v>
      </c>
      <c r="M5" s="70">
        <v>194.34709144417619</v>
      </c>
      <c r="O5" s="214"/>
      <c r="P5" s="213"/>
    </row>
    <row r="6" spans="1:16" ht="27.5" customHeight="1" x14ac:dyDescent="0.35">
      <c r="A6" s="171" t="s">
        <v>63</v>
      </c>
      <c r="B6" s="172">
        <v>884966</v>
      </c>
      <c r="C6" s="172">
        <v>194.15649045274031</v>
      </c>
      <c r="D6" s="172">
        <v>881947</v>
      </c>
      <c r="E6" s="172">
        <v>193.29969923362708</v>
      </c>
      <c r="F6" s="172">
        <v>946120</v>
      </c>
      <c r="G6" s="172">
        <v>193.36245606265572</v>
      </c>
      <c r="H6" s="172">
        <v>933721</v>
      </c>
      <c r="I6" s="172">
        <v>192.98738008462891</v>
      </c>
      <c r="J6" s="172">
        <v>873434</v>
      </c>
      <c r="K6" s="172">
        <v>194.86280543235074</v>
      </c>
      <c r="L6" s="172">
        <v>888761</v>
      </c>
      <c r="M6" s="172">
        <v>194.5743906066985</v>
      </c>
      <c r="O6" s="214"/>
    </row>
    <row r="7" spans="1:16" ht="27.5" customHeight="1" x14ac:dyDescent="0.35">
      <c r="A7" s="171" t="s">
        <v>48</v>
      </c>
      <c r="B7" s="172">
        <v>1680593</v>
      </c>
      <c r="C7" s="172">
        <v>196.33055800541806</v>
      </c>
      <c r="D7" s="172">
        <v>1680923</v>
      </c>
      <c r="E7" s="172">
        <v>195.84288768730002</v>
      </c>
      <c r="F7" s="172">
        <v>1690199</v>
      </c>
      <c r="G7" s="172">
        <v>196.03077140029029</v>
      </c>
      <c r="H7" s="172">
        <v>1685706</v>
      </c>
      <c r="I7" s="172">
        <v>195.65407877174295</v>
      </c>
      <c r="J7" s="172">
        <v>1678513</v>
      </c>
      <c r="K7" s="172">
        <v>195.91570966087224</v>
      </c>
      <c r="L7" s="172">
        <v>1684469</v>
      </c>
      <c r="M7" s="172">
        <v>195.67627442238458</v>
      </c>
      <c r="O7" s="214"/>
    </row>
    <row r="8" spans="1:16" ht="27.5" customHeight="1" x14ac:dyDescent="0.35">
      <c r="A8" s="171" t="s">
        <v>49</v>
      </c>
      <c r="B8" s="172">
        <v>1275645</v>
      </c>
      <c r="C8" s="172">
        <v>193.56550684555646</v>
      </c>
      <c r="D8" s="172">
        <v>1279079</v>
      </c>
      <c r="E8" s="172">
        <v>192.92201205711302</v>
      </c>
      <c r="F8" s="172">
        <v>1281307</v>
      </c>
      <c r="G8" s="172">
        <v>193.1187310066986</v>
      </c>
      <c r="H8" s="172">
        <v>1278914</v>
      </c>
      <c r="I8" s="172">
        <v>192.6693338488748</v>
      </c>
      <c r="J8" s="172">
        <v>1279021</v>
      </c>
      <c r="K8" s="172">
        <v>192.74613031373201</v>
      </c>
      <c r="L8" s="172">
        <v>1283079</v>
      </c>
      <c r="M8" s="172">
        <v>192.4446503995467</v>
      </c>
      <c r="O8" s="214"/>
    </row>
    <row r="9" spans="1:16" ht="27.5" customHeight="1" x14ac:dyDescent="0.35">
      <c r="A9" s="70" t="s">
        <v>50</v>
      </c>
      <c r="B9" s="70">
        <v>957961</v>
      </c>
      <c r="C9" s="70">
        <v>179.90704603840939</v>
      </c>
      <c r="D9" s="70">
        <v>961172</v>
      </c>
      <c r="E9" s="70">
        <v>179.30626931496172</v>
      </c>
      <c r="F9" s="70">
        <v>962835</v>
      </c>
      <c r="G9" s="70">
        <v>179.41471846162688</v>
      </c>
      <c r="H9" s="70">
        <v>961133</v>
      </c>
      <c r="I9" s="70">
        <v>178.95248180012595</v>
      </c>
      <c r="J9" s="70">
        <v>961556</v>
      </c>
      <c r="K9" s="70">
        <v>178.94578770243288</v>
      </c>
      <c r="L9" s="70">
        <v>965043</v>
      </c>
      <c r="M9" s="70">
        <v>178.66393272631419</v>
      </c>
      <c r="O9" s="214"/>
    </row>
    <row r="10" spans="1:16" ht="27.5" customHeight="1" x14ac:dyDescent="0.35">
      <c r="A10" s="70" t="s">
        <v>51</v>
      </c>
      <c r="B10" s="70">
        <v>668071</v>
      </c>
      <c r="C10" s="70">
        <v>152.50985024046884</v>
      </c>
      <c r="D10" s="70">
        <v>670424</v>
      </c>
      <c r="E10" s="70">
        <v>152.05572372110814</v>
      </c>
      <c r="F10" s="70">
        <v>671784</v>
      </c>
      <c r="G10" s="70">
        <v>152.16337843711696</v>
      </c>
      <c r="H10" s="70">
        <v>670158</v>
      </c>
      <c r="I10" s="70">
        <v>151.77931996633646</v>
      </c>
      <c r="J10" s="70">
        <v>670609</v>
      </c>
      <c r="K10" s="70">
        <v>151.76870443134538</v>
      </c>
      <c r="L10" s="70">
        <v>673517</v>
      </c>
      <c r="M10" s="70">
        <v>151.53510637444955</v>
      </c>
      <c r="O10" s="214"/>
    </row>
    <row r="11" spans="1:16" ht="27.5" customHeight="1" x14ac:dyDescent="0.35">
      <c r="A11" s="70" t="s">
        <v>52</v>
      </c>
      <c r="B11" s="70">
        <v>438662</v>
      </c>
      <c r="C11" s="70">
        <v>119.94671193310575</v>
      </c>
      <c r="D11" s="70">
        <v>439832</v>
      </c>
      <c r="E11" s="70">
        <v>119.52725865785131</v>
      </c>
      <c r="F11" s="70">
        <v>441226</v>
      </c>
      <c r="G11" s="70">
        <v>119.53818449048792</v>
      </c>
      <c r="H11" s="70">
        <v>440229</v>
      </c>
      <c r="I11" s="70">
        <v>119.22269493831615</v>
      </c>
      <c r="J11" s="70">
        <v>440228</v>
      </c>
      <c r="K11" s="70">
        <v>119.12947942884136</v>
      </c>
      <c r="L11" s="70">
        <v>442204</v>
      </c>
      <c r="M11" s="70">
        <v>118.9457530008773</v>
      </c>
      <c r="O11" s="214"/>
    </row>
    <row r="12" spans="1:16" ht="27.5" customHeight="1" x14ac:dyDescent="0.35">
      <c r="A12" s="70" t="s">
        <v>53</v>
      </c>
      <c r="B12" s="70">
        <v>275348</v>
      </c>
      <c r="C12" s="70">
        <v>91.900857206153617</v>
      </c>
      <c r="D12" s="70">
        <v>274858</v>
      </c>
      <c r="E12" s="70">
        <v>91.671284299529006</v>
      </c>
      <c r="F12" s="70">
        <v>280224</v>
      </c>
      <c r="G12" s="70">
        <v>91.306013296505469</v>
      </c>
      <c r="H12" s="70">
        <v>280983</v>
      </c>
      <c r="I12" s="70">
        <v>91.015811276838576</v>
      </c>
      <c r="J12" s="70">
        <v>282393</v>
      </c>
      <c r="K12" s="70">
        <v>90.882771350564454</v>
      </c>
      <c r="L12" s="70">
        <v>284180</v>
      </c>
      <c r="M12" s="70">
        <v>90.723112463931145</v>
      </c>
      <c r="O12" s="214"/>
    </row>
    <row r="13" spans="1:16" ht="27.5" customHeight="1" x14ac:dyDescent="0.35">
      <c r="A13" s="70" t="s">
        <v>54</v>
      </c>
      <c r="B13" s="70">
        <v>172018</v>
      </c>
      <c r="C13" s="70">
        <v>63.636037682103208</v>
      </c>
      <c r="D13" s="70">
        <v>171334</v>
      </c>
      <c r="E13" s="70">
        <v>63.467845611495804</v>
      </c>
      <c r="F13" s="70">
        <v>175525</v>
      </c>
      <c r="G13" s="70">
        <v>63.229740435835517</v>
      </c>
      <c r="H13" s="70">
        <v>176270</v>
      </c>
      <c r="I13" s="70">
        <v>63.027149486583248</v>
      </c>
      <c r="J13" s="70">
        <v>177501</v>
      </c>
      <c r="K13" s="70">
        <v>62.955481095881318</v>
      </c>
      <c r="L13" s="70">
        <v>178795</v>
      </c>
      <c r="M13" s="70">
        <v>62.831984954836734</v>
      </c>
      <c r="O13" s="214"/>
    </row>
    <row r="14" spans="1:16" ht="27.5" customHeight="1" x14ac:dyDescent="0.35">
      <c r="A14" s="70" t="s">
        <v>55</v>
      </c>
      <c r="B14" s="70">
        <v>271753</v>
      </c>
      <c r="C14" s="70">
        <v>48.147044411653226</v>
      </c>
      <c r="D14" s="70">
        <v>271097</v>
      </c>
      <c r="E14" s="70">
        <v>47.834986517740873</v>
      </c>
      <c r="F14" s="70">
        <v>287894</v>
      </c>
      <c r="G14" s="70">
        <v>47.797813917622449</v>
      </c>
      <c r="H14" s="70">
        <v>292621</v>
      </c>
      <c r="I14" s="70">
        <v>47.680201694341825</v>
      </c>
      <c r="J14" s="70">
        <v>298504</v>
      </c>
      <c r="K14" s="70">
        <v>47.621568890199129</v>
      </c>
      <c r="L14" s="70">
        <v>303706</v>
      </c>
      <c r="M14" s="70">
        <v>47.489253883690147</v>
      </c>
      <c r="O14" s="214"/>
    </row>
    <row r="15" spans="1:16" ht="27.5" customHeight="1" x14ac:dyDescent="0.35">
      <c r="A15" s="173" t="s">
        <v>37</v>
      </c>
      <c r="B15" s="70">
        <v>1727925</v>
      </c>
      <c r="C15" s="70">
        <v>50.014497156994658</v>
      </c>
      <c r="D15" s="70">
        <v>1698992</v>
      </c>
      <c r="E15" s="70">
        <v>49.950316693663105</v>
      </c>
      <c r="F15" s="70">
        <v>1668617</v>
      </c>
      <c r="G15" s="70">
        <v>49.425375241891985</v>
      </c>
      <c r="H15" s="70">
        <v>1657661</v>
      </c>
      <c r="I15" s="70">
        <v>49.635296812798281</v>
      </c>
      <c r="J15" s="70">
        <v>1626887</v>
      </c>
      <c r="K15" s="70">
        <v>49.243909392600742</v>
      </c>
      <c r="L15" s="70">
        <v>1619938</v>
      </c>
      <c r="M15" s="70">
        <v>48.935962481280143</v>
      </c>
      <c r="O15" s="214"/>
      <c r="P15" s="215"/>
    </row>
    <row r="16" spans="1:16" ht="27.5" customHeight="1" thickBot="1" x14ac:dyDescent="0.4">
      <c r="A16" s="169" t="s">
        <v>62</v>
      </c>
      <c r="B16" s="169">
        <v>8352942</v>
      </c>
      <c r="C16" s="169">
        <v>145.01460641532051</v>
      </c>
      <c r="D16" s="169">
        <v>8329658</v>
      </c>
      <c r="E16" s="169">
        <v>144.92806057103422</v>
      </c>
      <c r="F16" s="169">
        <v>8405731</v>
      </c>
      <c r="G16" s="169">
        <v>145.41838094866466</v>
      </c>
      <c r="H16" s="169">
        <v>8377396</v>
      </c>
      <c r="I16" s="169">
        <v>145.09665017864739</v>
      </c>
      <c r="J16" s="169">
        <v>8288646</v>
      </c>
      <c r="K16" s="169">
        <v>145.14192366883566</v>
      </c>
      <c r="L16" s="169">
        <v>8323692</v>
      </c>
      <c r="M16" s="169">
        <v>145.0380803218091</v>
      </c>
      <c r="O16" s="214"/>
    </row>
    <row r="17" spans="1:13" ht="21.75" customHeight="1" thickTop="1" x14ac:dyDescent="0.35">
      <c r="A17" s="2"/>
      <c r="B17" s="2"/>
      <c r="C17" s="2"/>
      <c r="D17" s="2"/>
      <c r="E17" s="58"/>
      <c r="F17" s="2"/>
      <c r="G17" s="2"/>
      <c r="H17" s="9"/>
      <c r="I17" s="9"/>
      <c r="J17" s="9"/>
      <c r="K17" s="9"/>
      <c r="L17" s="9"/>
      <c r="M17" s="9"/>
    </row>
    <row r="18" spans="1:13" ht="21.75" customHeight="1" x14ac:dyDescent="0.35">
      <c r="A18" s="86" t="str">
        <f>+INDICE!B10</f>
        <v xml:space="preserve"> Lettura dati 20 settembre 2022</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135"/>
      <c r="C21" s="2"/>
      <c r="D21" s="135"/>
      <c r="E21" s="2"/>
      <c r="F21" s="135"/>
      <c r="G21" s="2"/>
      <c r="H21" s="135"/>
      <c r="J21" s="135"/>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8">
    <mergeCell ref="L3:M3"/>
    <mergeCell ref="B2:M2"/>
    <mergeCell ref="J3:K3"/>
    <mergeCell ref="H3:I3"/>
    <mergeCell ref="A3:A4"/>
    <mergeCell ref="B3:C3"/>
    <mergeCell ref="D3:E3"/>
    <mergeCell ref="F3:G3"/>
  </mergeCells>
  <pageMargins left="0.70866141732283472" right="0.70866141732283472" top="0.94488188976377963" bottom="0.74803149606299213" header="0.31496062992125984" footer="0.31496062992125984"/>
  <pageSetup paperSize="9" scale="59" orientation="landscape" r:id="rId1"/>
  <headerFooter>
    <oddHeader>&amp;C&amp;"Verdana,Normale"OSSERVATORIO ASSEGNO UNICO UNIVERSALE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tabColor rgb="FF92D050"/>
    <pageSetUpPr fitToPage="1"/>
  </sheetPr>
  <dimension ref="A1:M40"/>
  <sheetViews>
    <sheetView showGridLines="0" zoomScale="51" zoomScaleNormal="51" zoomScaleSheetLayoutView="62" workbookViewId="0">
      <selection activeCell="C1" sqref="C1"/>
    </sheetView>
  </sheetViews>
  <sheetFormatPr defaultColWidth="13.26953125" defaultRowHeight="10" x14ac:dyDescent="0.35"/>
  <cols>
    <col min="1" max="1" width="23.7265625" style="1" customWidth="1"/>
    <col min="2" max="2" width="14.26953125" style="1" bestFit="1" customWidth="1"/>
    <col min="3" max="3" width="18.08984375" style="1" customWidth="1"/>
    <col min="4" max="4" width="14.453125" style="1" customWidth="1"/>
    <col min="5" max="5" width="17.7265625" style="1" bestFit="1" customWidth="1"/>
    <col min="6" max="6" width="14.453125" style="1" customWidth="1"/>
    <col min="7" max="7" width="17.7265625" style="1" bestFit="1" customWidth="1"/>
    <col min="8" max="8" width="13.54296875" style="1" customWidth="1"/>
    <col min="9" max="9" width="17.7265625" style="1" bestFit="1" customWidth="1"/>
    <col min="10" max="10" width="13.26953125" style="1" customWidth="1"/>
    <col min="11" max="11" width="17.7265625" style="1" bestFit="1" customWidth="1"/>
    <col min="12" max="12" width="15.1796875" style="1" customWidth="1"/>
    <col min="13" max="13" width="17.7265625" style="1" bestFit="1" customWidth="1"/>
    <col min="14" max="16384" width="13.26953125" style="1"/>
  </cols>
  <sheetData>
    <row r="1" spans="1:13" ht="69.5" customHeight="1" thickBot="1" x14ac:dyDescent="0.4">
      <c r="A1" s="95" t="s">
        <v>154</v>
      </c>
      <c r="B1" s="39"/>
      <c r="C1" s="39"/>
      <c r="D1" s="39"/>
      <c r="E1" s="39"/>
      <c r="F1" s="39"/>
      <c r="G1" s="39"/>
      <c r="H1" s="39"/>
      <c r="I1" s="39"/>
      <c r="J1" s="39"/>
      <c r="K1" s="39"/>
      <c r="L1" s="39"/>
      <c r="M1" s="39"/>
    </row>
    <row r="2" spans="1:13" ht="60" customHeight="1" thickTop="1" x14ac:dyDescent="0.35">
      <c r="A2" s="186"/>
      <c r="B2" s="267" t="s">
        <v>43</v>
      </c>
      <c r="C2" s="267"/>
      <c r="D2" s="267"/>
      <c r="E2" s="267"/>
      <c r="F2" s="267"/>
      <c r="G2" s="267"/>
      <c r="H2" s="267"/>
      <c r="I2" s="267"/>
      <c r="J2" s="267"/>
      <c r="K2" s="267"/>
      <c r="L2" s="267"/>
      <c r="M2" s="267"/>
    </row>
    <row r="3" spans="1:13" ht="33" customHeight="1" x14ac:dyDescent="0.35">
      <c r="A3" s="263" t="s">
        <v>35</v>
      </c>
      <c r="B3" s="265" t="s">
        <v>3</v>
      </c>
      <c r="C3" s="266"/>
      <c r="D3" s="265" t="s">
        <v>27</v>
      </c>
      <c r="E3" s="266"/>
      <c r="F3" s="265" t="s">
        <v>28</v>
      </c>
      <c r="G3" s="266"/>
      <c r="H3" s="265" t="s">
        <v>79</v>
      </c>
      <c r="I3" s="266"/>
      <c r="J3" s="265" t="s">
        <v>100</v>
      </c>
      <c r="K3" s="266"/>
      <c r="L3" s="265" t="s">
        <v>105</v>
      </c>
      <c r="M3" s="266"/>
    </row>
    <row r="4" spans="1:13" ht="66" customHeight="1" thickBot="1" x14ac:dyDescent="0.4">
      <c r="A4" s="264"/>
      <c r="B4" s="187" t="s">
        <v>113</v>
      </c>
      <c r="C4" s="187" t="s">
        <v>118</v>
      </c>
      <c r="D4" s="187" t="s">
        <v>113</v>
      </c>
      <c r="E4" s="187" t="s">
        <v>118</v>
      </c>
      <c r="F4" s="187" t="s">
        <v>113</v>
      </c>
      <c r="G4" s="187" t="s">
        <v>118</v>
      </c>
      <c r="H4" s="187" t="s">
        <v>113</v>
      </c>
      <c r="I4" s="187" t="s">
        <v>118</v>
      </c>
      <c r="J4" s="187" t="s">
        <v>113</v>
      </c>
      <c r="K4" s="187" t="s">
        <v>118</v>
      </c>
      <c r="L4" s="187" t="s">
        <v>113</v>
      </c>
      <c r="M4" s="187" t="s">
        <v>118</v>
      </c>
    </row>
    <row r="5" spans="1:13" ht="27.5" customHeight="1" thickTop="1" x14ac:dyDescent="0.35">
      <c r="A5" s="74" t="s">
        <v>61</v>
      </c>
      <c r="B5" s="70">
        <v>166402</v>
      </c>
      <c r="C5" s="70">
        <v>241.98466863379045</v>
      </c>
      <c r="D5" s="70">
        <v>166304</v>
      </c>
      <c r="E5" s="70">
        <v>241.72189009284213</v>
      </c>
      <c r="F5" s="70">
        <v>173493</v>
      </c>
      <c r="G5" s="70">
        <v>242.4707235450422</v>
      </c>
      <c r="H5" s="70">
        <v>174211</v>
      </c>
      <c r="I5" s="70">
        <v>242.75636578631665</v>
      </c>
      <c r="J5" s="70">
        <v>171423</v>
      </c>
      <c r="K5" s="70">
        <v>243.1547286536813</v>
      </c>
      <c r="L5" s="70">
        <v>173993</v>
      </c>
      <c r="M5" s="70">
        <v>242.4873150069256</v>
      </c>
    </row>
    <row r="6" spans="1:13" ht="27.5" customHeight="1" x14ac:dyDescent="0.35">
      <c r="A6" s="184" t="s">
        <v>63</v>
      </c>
      <c r="B6" s="172">
        <v>43350</v>
      </c>
      <c r="C6" s="172">
        <v>237.40035040369091</v>
      </c>
      <c r="D6" s="172">
        <v>43315</v>
      </c>
      <c r="E6" s="172">
        <v>236.96871868867609</v>
      </c>
      <c r="F6" s="172">
        <v>48535</v>
      </c>
      <c r="G6" s="172">
        <v>239.01953682909235</v>
      </c>
      <c r="H6" s="172">
        <v>48322</v>
      </c>
      <c r="I6" s="172">
        <v>239.82083502338483</v>
      </c>
      <c r="J6" s="172">
        <v>44950</v>
      </c>
      <c r="K6" s="172">
        <v>240.82882447163519</v>
      </c>
      <c r="L6" s="172">
        <v>45988</v>
      </c>
      <c r="M6" s="172">
        <v>240.22028050795859</v>
      </c>
    </row>
    <row r="7" spans="1:13" ht="27.5" customHeight="1" x14ac:dyDescent="0.35">
      <c r="A7" s="184" t="s">
        <v>48</v>
      </c>
      <c r="B7" s="172">
        <v>73406</v>
      </c>
      <c r="C7" s="172">
        <v>245.7657643789336</v>
      </c>
      <c r="D7" s="172">
        <v>73332</v>
      </c>
      <c r="E7" s="172">
        <v>245.53883079692366</v>
      </c>
      <c r="F7" s="172">
        <v>74604</v>
      </c>
      <c r="G7" s="172">
        <v>245.94270065948214</v>
      </c>
      <c r="H7" s="172">
        <v>75174</v>
      </c>
      <c r="I7" s="172">
        <v>246.09393806369226</v>
      </c>
      <c r="J7" s="172">
        <v>75445</v>
      </c>
      <c r="K7" s="172">
        <v>246.28109960898681</v>
      </c>
      <c r="L7" s="172">
        <v>76423</v>
      </c>
      <c r="M7" s="172">
        <v>245.65357117621659</v>
      </c>
    </row>
    <row r="8" spans="1:13" ht="27.5" customHeight="1" x14ac:dyDescent="0.35">
      <c r="A8" s="184" t="s">
        <v>49</v>
      </c>
      <c r="B8" s="172">
        <v>49646</v>
      </c>
      <c r="C8" s="172">
        <v>240.3969290577287</v>
      </c>
      <c r="D8" s="172">
        <v>49657</v>
      </c>
      <c r="E8" s="172">
        <v>240.23125883561235</v>
      </c>
      <c r="F8" s="172">
        <v>50354</v>
      </c>
      <c r="G8" s="172">
        <v>240.6531910076659</v>
      </c>
      <c r="H8" s="172">
        <v>50715</v>
      </c>
      <c r="I8" s="172">
        <v>240.60615498373278</v>
      </c>
      <c r="J8" s="172">
        <v>51028</v>
      </c>
      <c r="K8" s="172">
        <v>240.58124617856868</v>
      </c>
      <c r="L8" s="172">
        <v>51582</v>
      </c>
      <c r="M8" s="172">
        <v>239.81742216276999</v>
      </c>
    </row>
    <row r="9" spans="1:13" ht="27.5" customHeight="1" x14ac:dyDescent="0.35">
      <c r="A9" s="74" t="s">
        <v>50</v>
      </c>
      <c r="B9" s="70">
        <v>32268</v>
      </c>
      <c r="C9" s="70">
        <v>224.40507902566014</v>
      </c>
      <c r="D9" s="70">
        <v>32166</v>
      </c>
      <c r="E9" s="70">
        <v>224.00995865199275</v>
      </c>
      <c r="F9" s="70">
        <v>32659</v>
      </c>
      <c r="G9" s="70">
        <v>224.07823785174065</v>
      </c>
      <c r="H9" s="70">
        <v>32856</v>
      </c>
      <c r="I9" s="70">
        <v>224.10275718285851</v>
      </c>
      <c r="J9" s="70">
        <v>33093</v>
      </c>
      <c r="K9" s="70">
        <v>223.91734928836908</v>
      </c>
      <c r="L9" s="70">
        <v>33438</v>
      </c>
      <c r="M9" s="70">
        <v>222.9857715772475</v>
      </c>
    </row>
    <row r="10" spans="1:13" ht="27.5" customHeight="1" x14ac:dyDescent="0.35">
      <c r="A10" s="74" t="s">
        <v>51</v>
      </c>
      <c r="B10" s="70">
        <v>20414</v>
      </c>
      <c r="C10" s="70">
        <v>198.72057705496235</v>
      </c>
      <c r="D10" s="70">
        <v>20355</v>
      </c>
      <c r="E10" s="70">
        <v>198.3558820928518</v>
      </c>
      <c r="F10" s="70">
        <v>20615</v>
      </c>
      <c r="G10" s="70">
        <v>198.68459907834114</v>
      </c>
      <c r="H10" s="70">
        <v>20710</v>
      </c>
      <c r="I10" s="70">
        <v>198.76996040560115</v>
      </c>
      <c r="J10" s="70">
        <v>20880</v>
      </c>
      <c r="K10" s="70">
        <v>198.56126101532573</v>
      </c>
      <c r="L10" s="70">
        <v>21093</v>
      </c>
      <c r="M10" s="70">
        <v>197.9808320295833</v>
      </c>
    </row>
    <row r="11" spans="1:13" ht="27.5" customHeight="1" x14ac:dyDescent="0.35">
      <c r="A11" s="74" t="s">
        <v>52</v>
      </c>
      <c r="B11" s="70">
        <v>12527</v>
      </c>
      <c r="C11" s="70">
        <v>161.98462201644438</v>
      </c>
      <c r="D11" s="70">
        <v>12447</v>
      </c>
      <c r="E11" s="70">
        <v>161.38845826303523</v>
      </c>
      <c r="F11" s="70">
        <v>12682</v>
      </c>
      <c r="G11" s="70">
        <v>161.70829443305468</v>
      </c>
      <c r="H11" s="70">
        <v>12767</v>
      </c>
      <c r="I11" s="70">
        <v>161.70373384506931</v>
      </c>
      <c r="J11" s="70">
        <v>12874</v>
      </c>
      <c r="K11" s="70">
        <v>161.56731940344878</v>
      </c>
      <c r="L11" s="70">
        <v>13025</v>
      </c>
      <c r="M11" s="70">
        <v>160.82714165067176</v>
      </c>
    </row>
    <row r="12" spans="1:13" ht="27.5" customHeight="1" x14ac:dyDescent="0.35">
      <c r="A12" s="74" t="s">
        <v>53</v>
      </c>
      <c r="B12" s="70">
        <v>7514</v>
      </c>
      <c r="C12" s="70">
        <v>138.38297178599947</v>
      </c>
      <c r="D12" s="70">
        <v>7362</v>
      </c>
      <c r="E12" s="70">
        <v>139.49471610975277</v>
      </c>
      <c r="F12" s="70">
        <v>7636</v>
      </c>
      <c r="G12" s="70">
        <v>137.39802252488215</v>
      </c>
      <c r="H12" s="70">
        <v>7707</v>
      </c>
      <c r="I12" s="70">
        <v>137.0627792915532</v>
      </c>
      <c r="J12" s="70">
        <v>7791</v>
      </c>
      <c r="K12" s="70">
        <v>136.69487100500581</v>
      </c>
      <c r="L12" s="70">
        <v>7911</v>
      </c>
      <c r="M12" s="70">
        <v>136.26603969156866</v>
      </c>
    </row>
    <row r="13" spans="1:13" ht="27.5" customHeight="1" x14ac:dyDescent="0.35">
      <c r="A13" s="74" t="s">
        <v>54</v>
      </c>
      <c r="B13" s="70">
        <v>4858</v>
      </c>
      <c r="C13" s="70">
        <v>112.62352820090574</v>
      </c>
      <c r="D13" s="70">
        <v>4762</v>
      </c>
      <c r="E13" s="70">
        <v>113.00706635867289</v>
      </c>
      <c r="F13" s="70">
        <v>4980</v>
      </c>
      <c r="G13" s="70">
        <v>111.649889558233</v>
      </c>
      <c r="H13" s="70">
        <v>5037</v>
      </c>
      <c r="I13" s="70">
        <v>111.40825888425658</v>
      </c>
      <c r="J13" s="70">
        <v>5119</v>
      </c>
      <c r="K13" s="70">
        <v>111.07113889431533</v>
      </c>
      <c r="L13" s="70">
        <v>5182</v>
      </c>
      <c r="M13" s="70">
        <v>110.32683519876502</v>
      </c>
    </row>
    <row r="14" spans="1:13" ht="27.5" customHeight="1" x14ac:dyDescent="0.35">
      <c r="A14" s="74" t="s">
        <v>55</v>
      </c>
      <c r="B14" s="70">
        <v>8212</v>
      </c>
      <c r="C14" s="70">
        <v>94.727340477350211</v>
      </c>
      <c r="D14" s="70">
        <v>8107</v>
      </c>
      <c r="E14" s="70">
        <v>94.804911804613283</v>
      </c>
      <c r="F14" s="70">
        <v>8655</v>
      </c>
      <c r="G14" s="70">
        <v>94.565194685153088</v>
      </c>
      <c r="H14" s="70">
        <v>8851</v>
      </c>
      <c r="I14" s="70">
        <v>94.809341317365266</v>
      </c>
      <c r="J14" s="70">
        <v>9074</v>
      </c>
      <c r="K14" s="70">
        <v>94.859486444787322</v>
      </c>
      <c r="L14" s="70">
        <v>9326</v>
      </c>
      <c r="M14" s="70">
        <v>94.480214454214035</v>
      </c>
    </row>
    <row r="15" spans="1:13" ht="27.5" customHeight="1" x14ac:dyDescent="0.35">
      <c r="A15" s="185" t="s">
        <v>37</v>
      </c>
      <c r="B15" s="70">
        <v>47991</v>
      </c>
      <c r="C15" s="70">
        <v>104.3455154091392</v>
      </c>
      <c r="D15" s="70">
        <v>48171</v>
      </c>
      <c r="E15" s="70">
        <v>106.71984804135272</v>
      </c>
      <c r="F15" s="70">
        <v>44736</v>
      </c>
      <c r="G15" s="70">
        <v>100.67521593347639</v>
      </c>
      <c r="H15" s="70">
        <v>43883</v>
      </c>
      <c r="I15" s="70">
        <v>99.407552127247413</v>
      </c>
      <c r="J15" s="70">
        <v>42568</v>
      </c>
      <c r="K15" s="70">
        <v>99.036108344296196</v>
      </c>
      <c r="L15" s="70">
        <v>42682</v>
      </c>
      <c r="M15" s="70">
        <v>98.051189494400475</v>
      </c>
    </row>
    <row r="16" spans="1:13" s="69" customFormat="1" ht="27.5" customHeight="1" thickBot="1" x14ac:dyDescent="0.4">
      <c r="A16" s="169" t="s">
        <v>62</v>
      </c>
      <c r="B16" s="169">
        <v>300186</v>
      </c>
      <c r="C16" s="169">
        <v>203.09468276335338</v>
      </c>
      <c r="D16" s="169">
        <v>299674</v>
      </c>
      <c r="E16" s="169">
        <v>203.30640172320594</v>
      </c>
      <c r="F16" s="169">
        <v>305456</v>
      </c>
      <c r="G16" s="169">
        <v>204.47877265465405</v>
      </c>
      <c r="H16" s="169">
        <v>306022</v>
      </c>
      <c r="I16" s="169">
        <v>204.73662746469211</v>
      </c>
      <c r="J16" s="169">
        <v>302822</v>
      </c>
      <c r="K16" s="169">
        <v>204.83476639742165</v>
      </c>
      <c r="L16" s="169">
        <v>306650</v>
      </c>
      <c r="M16" s="169">
        <v>204.25219139083649</v>
      </c>
    </row>
    <row r="17" spans="1:13" ht="21.75" customHeight="1" thickTop="1" x14ac:dyDescent="0.35">
      <c r="A17" s="2"/>
      <c r="B17" s="2"/>
      <c r="C17" s="2"/>
      <c r="D17" s="2"/>
      <c r="E17" s="58"/>
      <c r="F17" s="2"/>
      <c r="G17" s="2"/>
      <c r="H17" s="9"/>
      <c r="I17" s="9"/>
      <c r="J17" s="9"/>
      <c r="K17" s="9"/>
      <c r="L17" s="9"/>
      <c r="M17" s="9"/>
    </row>
    <row r="18" spans="1:13" ht="21.75" customHeight="1" x14ac:dyDescent="0.35">
      <c r="A18" s="86" t="str">
        <f>+INDICE!B10</f>
        <v xml:space="preserve"> Lettura dati 20 settembre 2022</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8">
    <mergeCell ref="L3:M3"/>
    <mergeCell ref="B2:M2"/>
    <mergeCell ref="J3:K3"/>
    <mergeCell ref="H3:I3"/>
    <mergeCell ref="A3:A4"/>
    <mergeCell ref="B3:C3"/>
    <mergeCell ref="D3:E3"/>
    <mergeCell ref="F3:G3"/>
  </mergeCells>
  <pageMargins left="0.70866141732283472" right="0.70866141732283472" top="0.94488188976377963" bottom="0.74803149606299213" header="0.31496062992125984" footer="0.31496062992125984"/>
  <pageSetup paperSize="9" scale="60" orientation="landscape" r:id="rId1"/>
  <headerFooter>
    <oddHeader>&amp;C&amp;"Verdana,Normale"OSSERVATORIO ASSEGNO UNICO UNIVERSALE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tabColor rgb="FF92D050"/>
    <pageSetUpPr fitToPage="1"/>
  </sheetPr>
  <dimension ref="A1:S69"/>
  <sheetViews>
    <sheetView showGridLines="0" zoomScale="65" zoomScaleNormal="65" zoomScaleSheetLayoutView="62" workbookViewId="0">
      <selection activeCell="C1" sqref="C1"/>
    </sheetView>
  </sheetViews>
  <sheetFormatPr defaultColWidth="9.453125" defaultRowHeight="13.5" x14ac:dyDescent="0.25"/>
  <cols>
    <col min="1" max="1" width="32" style="87" customWidth="1"/>
    <col min="2" max="2" width="15.7265625" style="87" customWidth="1"/>
    <col min="3" max="3" width="12.81640625" style="87" customWidth="1"/>
    <col min="4" max="4" width="15.36328125" style="87" customWidth="1"/>
    <col min="5" max="5" width="13.36328125" style="87" customWidth="1"/>
    <col min="6" max="6" width="16.26953125" style="87" customWidth="1"/>
    <col min="7" max="7" width="11.453125" style="87" customWidth="1"/>
    <col min="8" max="8" width="15.36328125" style="87" bestFit="1" customWidth="1"/>
    <col min="9" max="9" width="12.90625" style="87" customWidth="1"/>
    <col min="10" max="10" width="6.1796875" style="87" customWidth="1"/>
    <col min="11" max="11" width="36.54296875" style="87" customWidth="1"/>
    <col min="12" max="12" width="15.36328125" style="87" bestFit="1" customWidth="1"/>
    <col min="13" max="13" width="11.26953125" style="87" customWidth="1"/>
    <col min="14" max="14" width="16.1796875" style="87" customWidth="1"/>
    <col min="15" max="15" width="12.26953125" style="87" customWidth="1"/>
    <col min="16" max="16" width="14.90625" style="87" customWidth="1"/>
    <col min="17" max="17" width="12.36328125" style="87" customWidth="1"/>
    <col min="18" max="18" width="15.36328125" style="87" bestFit="1" customWidth="1"/>
    <col min="19" max="19" width="12.36328125" style="87" customWidth="1"/>
    <col min="20" max="16384" width="9.453125" style="87"/>
  </cols>
  <sheetData>
    <row r="1" spans="1:19" ht="44.5" customHeight="1" thickBot="1" x14ac:dyDescent="0.3">
      <c r="A1" s="198" t="s">
        <v>151</v>
      </c>
      <c r="B1" s="40"/>
      <c r="C1" s="40"/>
      <c r="D1" s="40"/>
      <c r="E1" s="40"/>
      <c r="F1" s="40"/>
      <c r="G1" s="40"/>
      <c r="H1" s="40"/>
      <c r="I1" s="40"/>
      <c r="J1" s="142"/>
      <c r="K1" s="40"/>
      <c r="L1" s="174"/>
      <c r="M1" s="174"/>
      <c r="N1" s="174"/>
      <c r="O1" s="174"/>
      <c r="P1" s="174"/>
      <c r="Q1" s="174"/>
      <c r="R1" s="174"/>
      <c r="S1" s="40"/>
    </row>
    <row r="2" spans="1:19" s="69" customFormat="1" ht="24" customHeight="1" thickTop="1" x14ac:dyDescent="0.35">
      <c r="A2" s="183"/>
      <c r="B2" s="269" t="s">
        <v>59</v>
      </c>
      <c r="C2" s="270"/>
      <c r="D2" s="269" t="s">
        <v>60</v>
      </c>
      <c r="E2" s="270"/>
      <c r="F2" s="269" t="s">
        <v>72</v>
      </c>
      <c r="G2" s="270"/>
      <c r="H2" s="269" t="s">
        <v>38</v>
      </c>
      <c r="I2" s="269"/>
      <c r="J2" s="196"/>
      <c r="K2" s="183"/>
      <c r="L2" s="269" t="s">
        <v>59</v>
      </c>
      <c r="M2" s="270"/>
      <c r="N2" s="269" t="s">
        <v>60</v>
      </c>
      <c r="O2" s="270"/>
      <c r="P2" s="269" t="s">
        <v>72</v>
      </c>
      <c r="Q2" s="270"/>
      <c r="R2" s="269" t="s">
        <v>38</v>
      </c>
      <c r="S2" s="269"/>
    </row>
    <row r="3" spans="1:19" s="10" customFormat="1" ht="64" customHeight="1" thickBot="1" x14ac:dyDescent="0.35">
      <c r="A3" s="182" t="s">
        <v>56</v>
      </c>
      <c r="B3" s="197" t="s">
        <v>129</v>
      </c>
      <c r="C3" s="35" t="s">
        <v>131</v>
      </c>
      <c r="D3" s="197" t="s">
        <v>129</v>
      </c>
      <c r="E3" s="35" t="s">
        <v>131</v>
      </c>
      <c r="F3" s="197" t="s">
        <v>129</v>
      </c>
      <c r="G3" s="35" t="s">
        <v>131</v>
      </c>
      <c r="H3" s="197" t="s">
        <v>129</v>
      </c>
      <c r="I3" s="34" t="s">
        <v>131</v>
      </c>
      <c r="J3" s="196"/>
      <c r="K3" s="182" t="s">
        <v>56</v>
      </c>
      <c r="L3" s="197" t="s">
        <v>129</v>
      </c>
      <c r="M3" s="35" t="s">
        <v>131</v>
      </c>
      <c r="N3" s="197" t="s">
        <v>129</v>
      </c>
      <c r="O3" s="35" t="s">
        <v>131</v>
      </c>
      <c r="P3" s="197" t="s">
        <v>129</v>
      </c>
      <c r="Q3" s="35" t="s">
        <v>131</v>
      </c>
      <c r="R3" s="197" t="s">
        <v>129</v>
      </c>
      <c r="S3" s="34" t="s">
        <v>131</v>
      </c>
    </row>
    <row r="4" spans="1:19" ht="24" customHeight="1" thickTop="1" x14ac:dyDescent="0.25">
      <c r="A4" s="268" t="s">
        <v>75</v>
      </c>
      <c r="B4" s="268"/>
      <c r="C4" s="268"/>
      <c r="D4" s="268"/>
      <c r="E4" s="268"/>
      <c r="F4" s="268"/>
      <c r="G4" s="268"/>
      <c r="H4" s="268"/>
      <c r="I4" s="268"/>
      <c r="J4" s="136"/>
      <c r="K4" s="268" t="s">
        <v>86</v>
      </c>
      <c r="L4" s="268"/>
      <c r="M4" s="268"/>
      <c r="N4" s="268"/>
      <c r="O4" s="268"/>
      <c r="P4" s="268"/>
      <c r="Q4" s="268"/>
      <c r="R4" s="268"/>
      <c r="S4" s="268"/>
    </row>
    <row r="5" spans="1:19" s="10" customFormat="1" ht="16.5" customHeight="1" x14ac:dyDescent="0.3">
      <c r="A5" s="10" t="s">
        <v>61</v>
      </c>
      <c r="B5" s="70">
        <v>3437434</v>
      </c>
      <c r="C5" s="191">
        <v>202.79045948809463</v>
      </c>
      <c r="D5" s="70">
        <v>363773</v>
      </c>
      <c r="E5" s="191">
        <v>128.10127167216956</v>
      </c>
      <c r="F5" s="70">
        <v>39997</v>
      </c>
      <c r="G5" s="191">
        <v>125.40742955721684</v>
      </c>
      <c r="H5" s="70">
        <v>3841204</v>
      </c>
      <c r="I5" s="70">
        <v>194.91141974755811</v>
      </c>
      <c r="J5" s="70"/>
      <c r="K5" s="10" t="s">
        <v>61</v>
      </c>
      <c r="L5" s="70">
        <v>3477924</v>
      </c>
      <c r="M5" s="191">
        <v>201.92384381027281</v>
      </c>
      <c r="N5" s="70">
        <v>379752</v>
      </c>
      <c r="O5" s="191">
        <v>128.98097400408719</v>
      </c>
      <c r="P5" s="70">
        <v>40665</v>
      </c>
      <c r="Q5" s="191">
        <v>126.95357334316986</v>
      </c>
      <c r="R5" s="70">
        <v>3898341</v>
      </c>
      <c r="S5" s="70">
        <v>194.03616370656118</v>
      </c>
    </row>
    <row r="6" spans="1:19" s="10" customFormat="1" ht="15" x14ac:dyDescent="0.3">
      <c r="A6" s="192" t="s">
        <v>63</v>
      </c>
      <c r="B6" s="172">
        <v>795607</v>
      </c>
      <c r="C6" s="193">
        <v>201.42475651923601</v>
      </c>
      <c r="D6" s="172">
        <v>78498</v>
      </c>
      <c r="E6" s="193">
        <v>130.26457005273977</v>
      </c>
      <c r="F6" s="172">
        <v>10861</v>
      </c>
      <c r="G6" s="193">
        <v>123.50964459994482</v>
      </c>
      <c r="H6" s="172">
        <v>884966</v>
      </c>
      <c r="I6" s="172">
        <v>194.15649045274031</v>
      </c>
      <c r="J6" s="172"/>
      <c r="K6" s="192" t="s">
        <v>63</v>
      </c>
      <c r="L6" s="172">
        <v>837353</v>
      </c>
      <c r="M6" s="193">
        <v>200.28954556799818</v>
      </c>
      <c r="N6" s="172">
        <v>85067</v>
      </c>
      <c r="O6" s="193">
        <v>130.13639190285207</v>
      </c>
      <c r="P6" s="172">
        <v>11301</v>
      </c>
      <c r="Q6" s="193">
        <v>125.03364481019389</v>
      </c>
      <c r="R6" s="172">
        <v>933721</v>
      </c>
      <c r="S6" s="172">
        <v>192.98738008462902</v>
      </c>
    </row>
    <row r="7" spans="1:19" s="10" customFormat="1" ht="15" x14ac:dyDescent="0.3">
      <c r="A7" s="192" t="s">
        <v>48</v>
      </c>
      <c r="B7" s="172">
        <v>1505266</v>
      </c>
      <c r="C7" s="193">
        <v>203.49615832683349</v>
      </c>
      <c r="D7" s="172">
        <v>158468</v>
      </c>
      <c r="E7" s="193">
        <v>135.10518180326739</v>
      </c>
      <c r="F7" s="172">
        <v>16859</v>
      </c>
      <c r="G7" s="193">
        <v>132.04017201494756</v>
      </c>
      <c r="H7" s="172">
        <v>1680593</v>
      </c>
      <c r="I7" s="172">
        <v>196.33055800541803</v>
      </c>
      <c r="J7" s="172"/>
      <c r="K7" s="192" t="s">
        <v>48</v>
      </c>
      <c r="L7" s="172">
        <v>1505324</v>
      </c>
      <c r="M7" s="193">
        <v>202.76323426053082</v>
      </c>
      <c r="N7" s="172">
        <v>163387</v>
      </c>
      <c r="O7" s="193">
        <v>136.59068652952934</v>
      </c>
      <c r="P7" s="172">
        <v>16995</v>
      </c>
      <c r="Q7" s="193">
        <v>133.78930038246543</v>
      </c>
      <c r="R7" s="172">
        <v>1685706</v>
      </c>
      <c r="S7" s="172">
        <v>195.65407877174286</v>
      </c>
    </row>
    <row r="8" spans="1:19" s="10" customFormat="1" ht="15" x14ac:dyDescent="0.3">
      <c r="A8" s="192" t="s">
        <v>49</v>
      </c>
      <c r="B8" s="172">
        <v>1136561</v>
      </c>
      <c r="C8" s="193">
        <v>202.81183834391641</v>
      </c>
      <c r="D8" s="172">
        <v>126807</v>
      </c>
      <c r="E8" s="193">
        <v>118.00947684276102</v>
      </c>
      <c r="F8" s="172">
        <v>12277</v>
      </c>
      <c r="G8" s="193">
        <v>117.97812576362307</v>
      </c>
      <c r="H8" s="172">
        <v>1275645</v>
      </c>
      <c r="I8" s="172">
        <v>193.56550684555654</v>
      </c>
      <c r="J8" s="172"/>
      <c r="K8" s="192" t="s">
        <v>49</v>
      </c>
      <c r="L8" s="172">
        <v>1135247</v>
      </c>
      <c r="M8" s="193">
        <v>202.0162729872882</v>
      </c>
      <c r="N8" s="172">
        <v>131298</v>
      </c>
      <c r="O8" s="193">
        <v>118.76287445353314</v>
      </c>
      <c r="P8" s="172">
        <v>12369</v>
      </c>
      <c r="Q8" s="193">
        <v>119.31544021343687</v>
      </c>
      <c r="R8" s="172">
        <v>1278914</v>
      </c>
      <c r="S8" s="172">
        <v>192.66933384887489</v>
      </c>
    </row>
    <row r="9" spans="1:19" s="10" customFormat="1" ht="15" x14ac:dyDescent="0.3">
      <c r="A9" s="10" t="s">
        <v>50</v>
      </c>
      <c r="B9" s="70">
        <v>849268</v>
      </c>
      <c r="C9" s="191">
        <v>189.5940187196509</v>
      </c>
      <c r="D9" s="70">
        <v>99963</v>
      </c>
      <c r="E9" s="191">
        <v>103.93559186899178</v>
      </c>
      <c r="F9" s="70">
        <v>8730</v>
      </c>
      <c r="G9" s="191">
        <v>107.4555635738832</v>
      </c>
      <c r="H9" s="70">
        <v>957961</v>
      </c>
      <c r="I9" s="70">
        <v>179.90704603840919</v>
      </c>
      <c r="J9" s="70"/>
      <c r="K9" s="10" t="s">
        <v>50</v>
      </c>
      <c r="L9" s="70">
        <v>848485</v>
      </c>
      <c r="M9" s="191">
        <v>188.82205879891868</v>
      </c>
      <c r="N9" s="70">
        <v>103790</v>
      </c>
      <c r="O9" s="191">
        <v>104.30619520185012</v>
      </c>
      <c r="P9" s="70">
        <v>8858</v>
      </c>
      <c r="Q9" s="191">
        <v>108.20852675547532</v>
      </c>
      <c r="R9" s="70">
        <v>961133</v>
      </c>
      <c r="S9" s="70">
        <v>178.95248180012604</v>
      </c>
    </row>
    <row r="10" spans="1:19" s="10" customFormat="1" ht="15" x14ac:dyDescent="0.3">
      <c r="A10" s="10" t="s">
        <v>51</v>
      </c>
      <c r="B10" s="70">
        <v>586394</v>
      </c>
      <c r="C10" s="191">
        <v>160.80437668189003</v>
      </c>
      <c r="D10" s="70">
        <v>75827</v>
      </c>
      <c r="E10" s="191">
        <v>92.704505914779702</v>
      </c>
      <c r="F10" s="70">
        <v>5850</v>
      </c>
      <c r="G10" s="191">
        <v>96.270415384615418</v>
      </c>
      <c r="H10" s="70">
        <v>668071</v>
      </c>
      <c r="I10" s="70">
        <v>152.50985024046881</v>
      </c>
      <c r="J10" s="70"/>
      <c r="K10" s="10" t="s">
        <v>51</v>
      </c>
      <c r="L10" s="70">
        <v>585675</v>
      </c>
      <c r="M10" s="191">
        <v>160.18182712255114</v>
      </c>
      <c r="N10" s="70">
        <v>78562</v>
      </c>
      <c r="O10" s="191">
        <v>93.244985871031744</v>
      </c>
      <c r="P10" s="70">
        <v>5921</v>
      </c>
      <c r="Q10" s="191">
        <v>97.301356189832816</v>
      </c>
      <c r="R10" s="70">
        <v>670158</v>
      </c>
      <c r="S10" s="70">
        <v>151.77931996633652</v>
      </c>
    </row>
    <row r="11" spans="1:19" s="10" customFormat="1" ht="15" x14ac:dyDescent="0.3">
      <c r="A11" s="10" t="s">
        <v>52</v>
      </c>
      <c r="B11" s="70">
        <v>380657</v>
      </c>
      <c r="C11" s="191">
        <v>129.54719716174924</v>
      </c>
      <c r="D11" s="70">
        <v>54023</v>
      </c>
      <c r="E11" s="191">
        <v>57.030034799992556</v>
      </c>
      <c r="F11" s="70">
        <v>3982</v>
      </c>
      <c r="G11" s="191">
        <v>55.771860873932681</v>
      </c>
      <c r="H11" s="70">
        <v>438662</v>
      </c>
      <c r="I11" s="70">
        <v>119.94671193310563</v>
      </c>
      <c r="J11" s="70"/>
      <c r="K11" s="10" t="s">
        <v>52</v>
      </c>
      <c r="L11" s="70">
        <v>380210</v>
      </c>
      <c r="M11" s="191">
        <v>129.08039354567202</v>
      </c>
      <c r="N11" s="70">
        <v>56002</v>
      </c>
      <c r="O11" s="191">
        <v>56.842425091960948</v>
      </c>
      <c r="P11" s="70">
        <v>4017</v>
      </c>
      <c r="Q11" s="191">
        <v>55.848108040826489</v>
      </c>
      <c r="R11" s="70">
        <v>440229</v>
      </c>
      <c r="S11" s="70">
        <v>119.2226949383161</v>
      </c>
    </row>
    <row r="12" spans="1:19" s="10" customFormat="1" ht="15" x14ac:dyDescent="0.3">
      <c r="A12" s="10" t="s">
        <v>53</v>
      </c>
      <c r="B12" s="70">
        <v>237252</v>
      </c>
      <c r="C12" s="191">
        <v>99.453232217220304</v>
      </c>
      <c r="D12" s="70">
        <v>35681</v>
      </c>
      <c r="E12" s="191">
        <v>44.944724643367643</v>
      </c>
      <c r="F12" s="70">
        <v>2415</v>
      </c>
      <c r="G12" s="191">
        <v>43.712737060041391</v>
      </c>
      <c r="H12" s="70">
        <v>275348</v>
      </c>
      <c r="I12" s="70">
        <v>91.900857206153503</v>
      </c>
      <c r="J12" s="70"/>
      <c r="K12" s="10" t="s">
        <v>53</v>
      </c>
      <c r="L12" s="70">
        <v>239933</v>
      </c>
      <c r="M12" s="191">
        <v>98.950402862465481</v>
      </c>
      <c r="N12" s="70">
        <v>38525</v>
      </c>
      <c r="O12" s="191">
        <v>44.698932900713821</v>
      </c>
      <c r="P12" s="70">
        <v>2525</v>
      </c>
      <c r="Q12" s="191">
        <v>43.723683168316839</v>
      </c>
      <c r="R12" s="70">
        <v>280983</v>
      </c>
      <c r="S12" s="70">
        <v>91.015811276838576</v>
      </c>
    </row>
    <row r="13" spans="1:19" s="10" customFormat="1" ht="14.5" customHeight="1" x14ac:dyDescent="0.3">
      <c r="A13" s="10" t="s">
        <v>54</v>
      </c>
      <c r="B13" s="70">
        <v>145844</v>
      </c>
      <c r="C13" s="191">
        <v>69.135101752557702</v>
      </c>
      <c r="D13" s="70">
        <v>24515</v>
      </c>
      <c r="E13" s="191">
        <v>33.091176830511962</v>
      </c>
      <c r="F13" s="70">
        <v>1659</v>
      </c>
      <c r="G13" s="191">
        <v>31.569590114526839</v>
      </c>
      <c r="H13" s="70">
        <v>172018</v>
      </c>
      <c r="I13" s="70">
        <v>63.636037682103186</v>
      </c>
      <c r="J13" s="70"/>
      <c r="K13" s="10" t="s">
        <v>54</v>
      </c>
      <c r="L13" s="70">
        <v>147939</v>
      </c>
      <c r="M13" s="191">
        <v>68.822538478697481</v>
      </c>
      <c r="N13" s="70">
        <v>26579</v>
      </c>
      <c r="O13" s="191">
        <v>32.838756913352668</v>
      </c>
      <c r="P13" s="70">
        <v>1752</v>
      </c>
      <c r="Q13" s="191">
        <v>31.642009132420085</v>
      </c>
      <c r="R13" s="70">
        <v>176270</v>
      </c>
      <c r="S13" s="70">
        <v>63.027149486583248</v>
      </c>
    </row>
    <row r="14" spans="1:19" s="10" customFormat="1" ht="15" x14ac:dyDescent="0.3">
      <c r="A14" s="10" t="s">
        <v>55</v>
      </c>
      <c r="B14" s="70">
        <v>220735</v>
      </c>
      <c r="C14" s="191">
        <v>53.14369501891408</v>
      </c>
      <c r="D14" s="70">
        <v>47765</v>
      </c>
      <c r="E14" s="191">
        <v>26.623892808541818</v>
      </c>
      <c r="F14" s="70">
        <v>3253</v>
      </c>
      <c r="G14" s="191">
        <v>25.127574546572394</v>
      </c>
      <c r="H14" s="70">
        <v>271753</v>
      </c>
      <c r="I14" s="70">
        <v>48.147044411653226</v>
      </c>
      <c r="J14" s="70"/>
      <c r="K14" s="10" t="s">
        <v>55</v>
      </c>
      <c r="L14" s="70">
        <v>235031</v>
      </c>
      <c r="M14" s="191">
        <v>52.91236245431454</v>
      </c>
      <c r="N14" s="70">
        <v>54109</v>
      </c>
      <c r="O14" s="191">
        <v>26.402591805429783</v>
      </c>
      <c r="P14" s="70">
        <v>3481</v>
      </c>
      <c r="Q14" s="191">
        <v>25.155127836828498</v>
      </c>
      <c r="R14" s="70">
        <v>292621</v>
      </c>
      <c r="S14" s="70">
        <v>47.680201694341832</v>
      </c>
    </row>
    <row r="15" spans="1:19" s="10" customFormat="1" ht="15" x14ac:dyDescent="0.3">
      <c r="A15" s="10" t="s">
        <v>37</v>
      </c>
      <c r="B15" s="70">
        <v>1475569</v>
      </c>
      <c r="C15" s="191">
        <v>53.91630638079279</v>
      </c>
      <c r="D15" s="70">
        <v>236115</v>
      </c>
      <c r="E15" s="191">
        <v>27.320036126463791</v>
      </c>
      <c r="F15" s="70">
        <v>16241</v>
      </c>
      <c r="G15" s="191">
        <v>25.454059479096113</v>
      </c>
      <c r="H15" s="70">
        <v>1727925</v>
      </c>
      <c r="I15" s="70">
        <v>50.014497156994679</v>
      </c>
      <c r="J15" s="70"/>
      <c r="K15" s="10" t="s">
        <v>37</v>
      </c>
      <c r="L15" s="70">
        <v>1415623</v>
      </c>
      <c r="M15" s="191">
        <v>53.604464705645533</v>
      </c>
      <c r="N15" s="70">
        <v>226784</v>
      </c>
      <c r="O15" s="191">
        <v>26.4857646482997</v>
      </c>
      <c r="P15" s="70">
        <v>15254</v>
      </c>
      <c r="Q15" s="191">
        <v>25.451354398846206</v>
      </c>
      <c r="R15" s="70">
        <v>1657661</v>
      </c>
      <c r="S15" s="70">
        <v>49.635296812798302</v>
      </c>
    </row>
    <row r="16" spans="1:19" s="10" customFormat="1" ht="15" x14ac:dyDescent="0.3">
      <c r="A16" s="194" t="s">
        <v>91</v>
      </c>
      <c r="B16" s="194">
        <v>7333153</v>
      </c>
      <c r="C16" s="195">
        <v>153.64046602327807</v>
      </c>
      <c r="D16" s="194">
        <v>937662</v>
      </c>
      <c r="E16" s="195">
        <v>82.372111805746798</v>
      </c>
      <c r="F16" s="194">
        <v>82127</v>
      </c>
      <c r="G16" s="195">
        <v>90.011239908921581</v>
      </c>
      <c r="H16" s="194">
        <v>8352942</v>
      </c>
      <c r="I16" s="194">
        <v>145.01460641532049</v>
      </c>
      <c r="J16" s="105"/>
      <c r="K16" s="194" t="s">
        <v>62</v>
      </c>
      <c r="L16" s="194">
        <v>7330820</v>
      </c>
      <c r="M16" s="195">
        <v>153.81954246318966</v>
      </c>
      <c r="N16" s="194">
        <v>964103</v>
      </c>
      <c r="O16" s="195">
        <v>83.337089615943682</v>
      </c>
      <c r="P16" s="194">
        <v>82473</v>
      </c>
      <c r="Q16" s="195">
        <v>91.704926824536543</v>
      </c>
      <c r="R16" s="194">
        <v>8377396</v>
      </c>
      <c r="S16" s="194">
        <v>145.09665017864742</v>
      </c>
    </row>
    <row r="17" spans="1:19" ht="27" customHeight="1" x14ac:dyDescent="0.25">
      <c r="A17" s="268" t="s">
        <v>76</v>
      </c>
      <c r="B17" s="268"/>
      <c r="C17" s="268"/>
      <c r="D17" s="268"/>
      <c r="E17" s="268"/>
      <c r="F17" s="268"/>
      <c r="G17" s="268"/>
      <c r="H17" s="268"/>
      <c r="I17" s="268"/>
      <c r="J17" s="136"/>
      <c r="K17" s="268" t="s">
        <v>101</v>
      </c>
      <c r="L17" s="268"/>
      <c r="M17" s="268"/>
      <c r="N17" s="268"/>
      <c r="O17" s="268"/>
      <c r="P17" s="268"/>
      <c r="Q17" s="268"/>
      <c r="R17" s="268"/>
      <c r="S17" s="268"/>
    </row>
    <row r="18" spans="1:19" ht="15" x14ac:dyDescent="0.3">
      <c r="A18" s="10" t="s">
        <v>61</v>
      </c>
      <c r="B18" s="70">
        <v>3433155</v>
      </c>
      <c r="C18" s="191">
        <v>202.11182411222302</v>
      </c>
      <c r="D18" s="70">
        <v>368770</v>
      </c>
      <c r="E18" s="191">
        <v>128.78376085364906</v>
      </c>
      <c r="F18" s="70">
        <v>40024</v>
      </c>
      <c r="G18" s="191">
        <v>126.58883170097947</v>
      </c>
      <c r="H18" s="70">
        <v>3841949</v>
      </c>
      <c r="I18" s="70">
        <v>194.28664940632973</v>
      </c>
      <c r="J18" s="2"/>
      <c r="K18" s="10" t="s">
        <v>61</v>
      </c>
      <c r="L18" s="70">
        <v>3416550</v>
      </c>
      <c r="M18" s="191">
        <v>202.51898360626922</v>
      </c>
      <c r="N18" s="70">
        <v>374440</v>
      </c>
      <c r="O18" s="191">
        <v>129.66294802905719</v>
      </c>
      <c r="P18" s="70">
        <v>39978</v>
      </c>
      <c r="Q18" s="191">
        <v>127.7198911901546</v>
      </c>
      <c r="R18" s="70">
        <v>3830968</v>
      </c>
      <c r="S18" s="70">
        <v>194.61744747280565</v>
      </c>
    </row>
    <row r="19" spans="1:19" ht="15" x14ac:dyDescent="0.3">
      <c r="A19" s="192" t="s">
        <v>63</v>
      </c>
      <c r="B19" s="172">
        <v>792268</v>
      </c>
      <c r="C19" s="193">
        <v>200.44840234617544</v>
      </c>
      <c r="D19" s="172">
        <v>78819</v>
      </c>
      <c r="E19" s="193">
        <v>130.86262677780692</v>
      </c>
      <c r="F19" s="172">
        <v>10860</v>
      </c>
      <c r="G19" s="193">
        <v>124.9331151012892</v>
      </c>
      <c r="H19" s="172">
        <v>881947</v>
      </c>
      <c r="I19" s="172">
        <v>193.29969923362705</v>
      </c>
      <c r="J19" s="37"/>
      <c r="K19" s="192" t="s">
        <v>63</v>
      </c>
      <c r="L19" s="172">
        <v>783665</v>
      </c>
      <c r="M19" s="193">
        <v>202.08589629497291</v>
      </c>
      <c r="N19" s="172">
        <v>79068</v>
      </c>
      <c r="O19" s="193">
        <v>132.43407674406771</v>
      </c>
      <c r="P19" s="172">
        <v>10701</v>
      </c>
      <c r="Q19" s="193">
        <v>127.1711148490796</v>
      </c>
      <c r="R19" s="172">
        <v>873434</v>
      </c>
      <c r="S19" s="172">
        <v>194.86280543235083</v>
      </c>
    </row>
    <row r="20" spans="1:19" ht="15" x14ac:dyDescent="0.3">
      <c r="A20" s="192" t="s">
        <v>48</v>
      </c>
      <c r="B20" s="172">
        <v>1503391</v>
      </c>
      <c r="C20" s="193">
        <v>202.92919374267862</v>
      </c>
      <c r="D20" s="172">
        <v>160672</v>
      </c>
      <c r="E20" s="193">
        <v>136.10175070952124</v>
      </c>
      <c r="F20" s="172">
        <v>16860</v>
      </c>
      <c r="G20" s="193">
        <v>133.28293594306052</v>
      </c>
      <c r="H20" s="172">
        <v>1680923</v>
      </c>
      <c r="I20" s="172">
        <v>195.84288768730011</v>
      </c>
      <c r="J20" s="37"/>
      <c r="K20" s="192" t="s">
        <v>48</v>
      </c>
      <c r="L20" s="172">
        <v>1498385</v>
      </c>
      <c r="M20" s="193">
        <v>203.02691359697224</v>
      </c>
      <c r="N20" s="172">
        <v>163226</v>
      </c>
      <c r="O20" s="193">
        <v>137.03195005697759</v>
      </c>
      <c r="P20" s="172">
        <v>16902</v>
      </c>
      <c r="Q20" s="193">
        <v>134.15019287658262</v>
      </c>
      <c r="R20" s="172">
        <v>1678513</v>
      </c>
      <c r="S20" s="172">
        <v>195.91570966087212</v>
      </c>
    </row>
    <row r="21" spans="1:19" ht="15" x14ac:dyDescent="0.3">
      <c r="A21" s="192" t="s">
        <v>49</v>
      </c>
      <c r="B21" s="172">
        <v>1137496</v>
      </c>
      <c r="C21" s="193">
        <v>202.19010982895759</v>
      </c>
      <c r="D21" s="172">
        <v>129279</v>
      </c>
      <c r="E21" s="193">
        <v>118.42128744807738</v>
      </c>
      <c r="F21" s="172">
        <v>12304</v>
      </c>
      <c r="G21" s="193">
        <v>118.87739515604689</v>
      </c>
      <c r="H21" s="172">
        <v>1279079</v>
      </c>
      <c r="I21" s="172">
        <v>192.92201205711294</v>
      </c>
      <c r="J21" s="37"/>
      <c r="K21" s="192" t="s">
        <v>49</v>
      </c>
      <c r="L21" s="172">
        <v>1134500</v>
      </c>
      <c r="M21" s="193">
        <v>202.14729624504179</v>
      </c>
      <c r="N21" s="172">
        <v>132146</v>
      </c>
      <c r="O21" s="193">
        <v>118.90272577300861</v>
      </c>
      <c r="P21" s="172">
        <v>12375</v>
      </c>
      <c r="Q21" s="193">
        <v>119.41181010101018</v>
      </c>
      <c r="R21" s="172">
        <v>1279021</v>
      </c>
      <c r="S21" s="172">
        <v>192.74613031373207</v>
      </c>
    </row>
    <row r="22" spans="1:19" ht="15" x14ac:dyDescent="0.3">
      <c r="A22" s="10" t="s">
        <v>50</v>
      </c>
      <c r="B22" s="70">
        <v>850449</v>
      </c>
      <c r="C22" s="191">
        <v>189.068698311128</v>
      </c>
      <c r="D22" s="70">
        <v>101977</v>
      </c>
      <c r="E22" s="191">
        <v>104.02691155848889</v>
      </c>
      <c r="F22" s="70">
        <v>8746</v>
      </c>
      <c r="G22" s="191">
        <v>107.76671849988568</v>
      </c>
      <c r="H22" s="70">
        <v>961172</v>
      </c>
      <c r="I22" s="70">
        <v>179.30626931496187</v>
      </c>
      <c r="J22" s="85"/>
      <c r="K22" s="10" t="s">
        <v>50</v>
      </c>
      <c r="L22" s="70">
        <v>848188</v>
      </c>
      <c r="M22" s="191">
        <v>188.86577572425031</v>
      </c>
      <c r="N22" s="70">
        <v>104457</v>
      </c>
      <c r="O22" s="191">
        <v>104.42575787166028</v>
      </c>
      <c r="P22" s="70">
        <v>8911</v>
      </c>
      <c r="Q22" s="191">
        <v>108.2605622264617</v>
      </c>
      <c r="R22" s="70">
        <v>961556</v>
      </c>
      <c r="S22" s="70">
        <v>178.94578770243277</v>
      </c>
    </row>
    <row r="23" spans="1:19" ht="15" x14ac:dyDescent="0.3">
      <c r="A23" s="10" t="s">
        <v>51</v>
      </c>
      <c r="B23" s="70">
        <v>587061</v>
      </c>
      <c r="C23" s="191">
        <v>160.43202772795348</v>
      </c>
      <c r="D23" s="70">
        <v>77482</v>
      </c>
      <c r="E23" s="191">
        <v>92.789721741823911</v>
      </c>
      <c r="F23" s="70">
        <v>5881</v>
      </c>
      <c r="G23" s="191">
        <v>96.73298248597176</v>
      </c>
      <c r="H23" s="70">
        <v>670424</v>
      </c>
      <c r="I23" s="70">
        <v>152.055723721108</v>
      </c>
      <c r="J23" s="85"/>
      <c r="K23" s="10" t="s">
        <v>51</v>
      </c>
      <c r="L23" s="70">
        <v>585604</v>
      </c>
      <c r="M23" s="191">
        <v>160.20600610651582</v>
      </c>
      <c r="N23" s="70">
        <v>79032</v>
      </c>
      <c r="O23" s="191">
        <v>93.36799941795725</v>
      </c>
      <c r="P23" s="70">
        <v>5973</v>
      </c>
      <c r="Q23" s="191">
        <v>97.29137451866734</v>
      </c>
      <c r="R23" s="70">
        <v>670609</v>
      </c>
      <c r="S23" s="70">
        <v>151.76870443134538</v>
      </c>
    </row>
    <row r="24" spans="1:19" ht="15" x14ac:dyDescent="0.3">
      <c r="A24" s="10" t="s">
        <v>52</v>
      </c>
      <c r="B24" s="70">
        <v>380966</v>
      </c>
      <c r="C24" s="191">
        <v>129.23732690056337</v>
      </c>
      <c r="D24" s="70">
        <v>54893</v>
      </c>
      <c r="E24" s="191">
        <v>56.751916455650033</v>
      </c>
      <c r="F24" s="70">
        <v>3973</v>
      </c>
      <c r="G24" s="191">
        <v>55.777196073496086</v>
      </c>
      <c r="H24" s="70">
        <v>439832</v>
      </c>
      <c r="I24" s="70">
        <v>119.52725865785122</v>
      </c>
      <c r="J24" s="85"/>
      <c r="K24" s="10" t="s">
        <v>52</v>
      </c>
      <c r="L24" s="70">
        <v>379706</v>
      </c>
      <c r="M24" s="191">
        <v>129.0606456574296</v>
      </c>
      <c r="N24" s="70">
        <v>56477</v>
      </c>
      <c r="O24" s="191">
        <v>56.888266905111792</v>
      </c>
      <c r="P24" s="70">
        <v>4045</v>
      </c>
      <c r="Q24" s="191">
        <v>55.90909765142149</v>
      </c>
      <c r="R24" s="70">
        <v>440228</v>
      </c>
      <c r="S24" s="70">
        <v>119.12947942884134</v>
      </c>
    </row>
    <row r="25" spans="1:19" ht="14.5" customHeight="1" x14ac:dyDescent="0.3">
      <c r="A25" s="10" t="s">
        <v>53</v>
      </c>
      <c r="B25" s="70">
        <v>236691</v>
      </c>
      <c r="C25" s="191">
        <v>99.257815295046825</v>
      </c>
      <c r="D25" s="70">
        <v>35868</v>
      </c>
      <c r="E25" s="191">
        <v>44.683581186573001</v>
      </c>
      <c r="F25" s="70">
        <v>2299</v>
      </c>
      <c r="G25" s="191">
        <v>43.690130491518062</v>
      </c>
      <c r="H25" s="70">
        <v>274858</v>
      </c>
      <c r="I25" s="70">
        <v>91.671284299528949</v>
      </c>
      <c r="J25" s="85"/>
      <c r="K25" s="10" t="s">
        <v>53</v>
      </c>
      <c r="L25" s="70">
        <v>240661</v>
      </c>
      <c r="M25" s="191">
        <v>98.891860999496913</v>
      </c>
      <c r="N25" s="70">
        <v>39175</v>
      </c>
      <c r="O25" s="191">
        <v>44.756625143586476</v>
      </c>
      <c r="P25" s="70">
        <v>2557</v>
      </c>
      <c r="Q25" s="191">
        <v>43.763590144700828</v>
      </c>
      <c r="R25" s="70">
        <v>282393</v>
      </c>
      <c r="S25" s="70">
        <v>90.882771350564369</v>
      </c>
    </row>
    <row r="26" spans="1:19" ht="15" x14ac:dyDescent="0.3">
      <c r="A26" s="10" t="s">
        <v>54</v>
      </c>
      <c r="B26" s="70">
        <v>145104</v>
      </c>
      <c r="C26" s="191">
        <v>69.01204032969477</v>
      </c>
      <c r="D26" s="70">
        <v>24634</v>
      </c>
      <c r="E26" s="191">
        <v>32.872960542339882</v>
      </c>
      <c r="F26" s="70">
        <v>1596</v>
      </c>
      <c r="G26" s="191">
        <v>31.631735588972433</v>
      </c>
      <c r="H26" s="70">
        <v>171334</v>
      </c>
      <c r="I26" s="70">
        <v>63.467845611495846</v>
      </c>
      <c r="J26" s="85"/>
      <c r="K26" s="10" t="s">
        <v>54</v>
      </c>
      <c r="L26" s="70">
        <v>148683</v>
      </c>
      <c r="M26" s="191">
        <v>68.802989380090708</v>
      </c>
      <c r="N26" s="70">
        <v>27029</v>
      </c>
      <c r="O26" s="191">
        <v>32.863103333456678</v>
      </c>
      <c r="P26" s="70">
        <v>1789</v>
      </c>
      <c r="Q26" s="191">
        <v>31.620547792062599</v>
      </c>
      <c r="R26" s="70">
        <v>177501</v>
      </c>
      <c r="S26" s="70">
        <v>62.955481095881304</v>
      </c>
    </row>
    <row r="27" spans="1:19" ht="15" x14ac:dyDescent="0.3">
      <c r="A27" s="10" t="s">
        <v>55</v>
      </c>
      <c r="B27" s="70">
        <v>218593</v>
      </c>
      <c r="C27" s="191">
        <v>53.000855928597893</v>
      </c>
      <c r="D27" s="70">
        <v>49322</v>
      </c>
      <c r="E27" s="191">
        <v>26.404094318965168</v>
      </c>
      <c r="F27" s="70">
        <v>3182</v>
      </c>
      <c r="G27" s="191">
        <v>25.142206159648019</v>
      </c>
      <c r="H27" s="70">
        <v>271097</v>
      </c>
      <c r="I27" s="70">
        <v>47.83498651774088</v>
      </c>
      <c r="J27" s="85"/>
      <c r="K27" s="10" t="s">
        <v>55</v>
      </c>
      <c r="L27" s="70">
        <v>239140</v>
      </c>
      <c r="M27" s="191">
        <v>52.900261185916214</v>
      </c>
      <c r="N27" s="70">
        <v>55805</v>
      </c>
      <c r="O27" s="191">
        <v>26.43079186452827</v>
      </c>
      <c r="P27" s="70">
        <v>3559</v>
      </c>
      <c r="Q27" s="191">
        <v>25.20089912896881</v>
      </c>
      <c r="R27" s="70">
        <v>298504</v>
      </c>
      <c r="S27" s="70">
        <v>47.621568890199136</v>
      </c>
    </row>
    <row r="28" spans="1:19" ht="15" x14ac:dyDescent="0.3">
      <c r="A28" s="10" t="s">
        <v>37</v>
      </c>
      <c r="B28" s="70">
        <v>1448499</v>
      </c>
      <c r="C28" s="191">
        <v>53.933187989774275</v>
      </c>
      <c r="D28" s="70">
        <v>234423</v>
      </c>
      <c r="E28" s="191">
        <v>27.011868460006049</v>
      </c>
      <c r="F28" s="70">
        <v>16070</v>
      </c>
      <c r="G28" s="191">
        <v>25.564178593652777</v>
      </c>
      <c r="H28" s="70">
        <v>1698992</v>
      </c>
      <c r="I28" s="70">
        <v>49.95031669366309</v>
      </c>
      <c r="J28" s="85"/>
      <c r="K28" s="10" t="s">
        <v>37</v>
      </c>
      <c r="L28" s="70">
        <v>1390790</v>
      </c>
      <c r="M28" s="191">
        <v>53.131379259269941</v>
      </c>
      <c r="N28" s="70">
        <v>221406</v>
      </c>
      <c r="O28" s="191">
        <v>26.402988446564237</v>
      </c>
      <c r="P28" s="70">
        <v>14691</v>
      </c>
      <c r="Q28" s="191">
        <v>25.451296712272821</v>
      </c>
      <c r="R28" s="70">
        <v>1626887</v>
      </c>
      <c r="S28" s="70">
        <v>49.243909392600742</v>
      </c>
    </row>
    <row r="29" spans="1:19" ht="15" x14ac:dyDescent="0.25">
      <c r="A29" s="194" t="s">
        <v>91</v>
      </c>
      <c r="B29" s="194">
        <v>7300518</v>
      </c>
      <c r="C29" s="195">
        <v>153.59294486500818</v>
      </c>
      <c r="D29" s="194">
        <v>947369</v>
      </c>
      <c r="E29" s="195">
        <v>82.81014599379985</v>
      </c>
      <c r="F29" s="194">
        <v>81771</v>
      </c>
      <c r="G29" s="195">
        <v>91.002376148023174</v>
      </c>
      <c r="H29" s="194">
        <v>8329658</v>
      </c>
      <c r="I29" s="194">
        <v>144.92806057103422</v>
      </c>
      <c r="J29" s="143"/>
      <c r="K29" s="194" t="s">
        <v>62</v>
      </c>
      <c r="L29" s="194">
        <v>7249322</v>
      </c>
      <c r="M29" s="195">
        <v>153.87738411812853</v>
      </c>
      <c r="N29" s="194">
        <v>957821</v>
      </c>
      <c r="O29" s="195">
        <v>83.536779878495253</v>
      </c>
      <c r="P29" s="194">
        <v>81503</v>
      </c>
      <c r="Q29" s="195">
        <v>92.144301682146676</v>
      </c>
      <c r="R29" s="194">
        <v>8288646</v>
      </c>
      <c r="S29" s="194">
        <v>145.14192366883563</v>
      </c>
    </row>
    <row r="30" spans="1:19" ht="29" customHeight="1" x14ac:dyDescent="0.25">
      <c r="A30" s="268" t="s">
        <v>77</v>
      </c>
      <c r="B30" s="268"/>
      <c r="C30" s="268"/>
      <c r="D30" s="268"/>
      <c r="E30" s="268"/>
      <c r="F30" s="268"/>
      <c r="G30" s="268"/>
      <c r="H30" s="268"/>
      <c r="I30" s="268"/>
      <c r="J30" s="136"/>
      <c r="K30" s="268" t="s">
        <v>106</v>
      </c>
      <c r="L30" s="268"/>
      <c r="M30" s="268"/>
      <c r="N30" s="268"/>
      <c r="O30" s="268"/>
      <c r="P30" s="268"/>
      <c r="Q30" s="268"/>
      <c r="R30" s="268"/>
      <c r="S30" s="268"/>
    </row>
    <row r="31" spans="1:19" ht="15" x14ac:dyDescent="0.3">
      <c r="A31" s="10" t="s">
        <v>61</v>
      </c>
      <c r="B31" s="70">
        <v>3496515</v>
      </c>
      <c r="C31" s="191">
        <v>202.37792772517753</v>
      </c>
      <c r="D31" s="70">
        <v>380394</v>
      </c>
      <c r="E31" s="191">
        <v>128.67984282086499</v>
      </c>
      <c r="F31" s="70">
        <v>40717</v>
      </c>
      <c r="G31" s="191">
        <v>126.55604538644795</v>
      </c>
      <c r="H31" s="70">
        <v>3917626</v>
      </c>
      <c r="I31" s="70">
        <v>194.4339461168573</v>
      </c>
      <c r="J31" s="2"/>
      <c r="K31" s="10" t="s">
        <v>61</v>
      </c>
      <c r="L31" s="70">
        <v>3436939</v>
      </c>
      <c r="M31" s="191">
        <v>202.26322882367106</v>
      </c>
      <c r="N31" s="70">
        <v>378226</v>
      </c>
      <c r="O31" s="191">
        <v>129.67677058161041</v>
      </c>
      <c r="P31" s="70">
        <v>41144</v>
      </c>
      <c r="Q31" s="191">
        <v>127.57466993972396</v>
      </c>
      <c r="R31" s="70">
        <v>3856309</v>
      </c>
      <c r="S31" s="70">
        <v>194.34709144417613</v>
      </c>
    </row>
    <row r="32" spans="1:19" ht="15" x14ac:dyDescent="0.3">
      <c r="A32" s="192" t="s">
        <v>63</v>
      </c>
      <c r="B32" s="172">
        <v>847936</v>
      </c>
      <c r="C32" s="193">
        <v>200.81399711770695</v>
      </c>
      <c r="D32" s="172">
        <v>86699</v>
      </c>
      <c r="E32" s="193">
        <v>129.60879364237078</v>
      </c>
      <c r="F32" s="172">
        <v>11485</v>
      </c>
      <c r="G32" s="193">
        <v>124.48556116673927</v>
      </c>
      <c r="H32" s="172">
        <v>946120</v>
      </c>
      <c r="I32" s="172">
        <v>193.36245606265572</v>
      </c>
      <c r="J32" s="37"/>
      <c r="K32" s="192" t="s">
        <v>63</v>
      </c>
      <c r="L32" s="172">
        <v>797214</v>
      </c>
      <c r="M32" s="193">
        <v>201.79315803535809</v>
      </c>
      <c r="N32" s="172">
        <v>80488</v>
      </c>
      <c r="O32" s="193">
        <v>132.37289707782452</v>
      </c>
      <c r="P32" s="172">
        <v>11059</v>
      </c>
      <c r="Q32" s="193">
        <v>126.89841215299762</v>
      </c>
      <c r="R32" s="172">
        <v>888761</v>
      </c>
      <c r="S32" s="172">
        <v>194.57439060669844</v>
      </c>
    </row>
    <row r="33" spans="1:19" ht="15" x14ac:dyDescent="0.3">
      <c r="A33" s="192" t="s">
        <v>48</v>
      </c>
      <c r="B33" s="172">
        <v>1510221</v>
      </c>
      <c r="C33" s="193">
        <v>203.18418234814584</v>
      </c>
      <c r="D33" s="172">
        <v>163058</v>
      </c>
      <c r="E33" s="193">
        <v>136.27258178071736</v>
      </c>
      <c r="F33" s="172">
        <v>16920</v>
      </c>
      <c r="G33" s="193">
        <v>133.43144799054375</v>
      </c>
      <c r="H33" s="172">
        <v>1690199</v>
      </c>
      <c r="I33" s="172">
        <v>196.0307714002904</v>
      </c>
      <c r="J33" s="37"/>
      <c r="K33" s="192" t="s">
        <v>48</v>
      </c>
      <c r="L33" s="172">
        <v>1502876</v>
      </c>
      <c r="M33" s="193">
        <v>202.79046597324017</v>
      </c>
      <c r="N33" s="172">
        <v>164243</v>
      </c>
      <c r="O33" s="193">
        <v>137.08540491832369</v>
      </c>
      <c r="P33" s="172">
        <v>17350</v>
      </c>
      <c r="Q33" s="193">
        <v>134.08506051873204</v>
      </c>
      <c r="R33" s="172">
        <v>1684469</v>
      </c>
      <c r="S33" s="172">
        <v>195.67627442238449</v>
      </c>
    </row>
    <row r="34" spans="1:19" ht="15" x14ac:dyDescent="0.3">
      <c r="A34" s="192" t="s">
        <v>49</v>
      </c>
      <c r="B34" s="172">
        <v>1138358</v>
      </c>
      <c r="C34" s="193">
        <v>202.47323201488459</v>
      </c>
      <c r="D34" s="172">
        <v>130637</v>
      </c>
      <c r="E34" s="193">
        <v>118.58625573153085</v>
      </c>
      <c r="F34" s="172">
        <v>12312</v>
      </c>
      <c r="G34" s="193">
        <v>119.0388019818064</v>
      </c>
      <c r="H34" s="172">
        <v>1281307</v>
      </c>
      <c r="I34" s="172">
        <v>193.1187310066986</v>
      </c>
      <c r="J34" s="37"/>
      <c r="K34" s="192" t="s">
        <v>49</v>
      </c>
      <c r="L34" s="172">
        <v>1136849</v>
      </c>
      <c r="M34" s="193">
        <v>201.89587568797609</v>
      </c>
      <c r="N34" s="172">
        <v>133495</v>
      </c>
      <c r="O34" s="193">
        <v>118.93612742050263</v>
      </c>
      <c r="P34" s="172">
        <v>12735</v>
      </c>
      <c r="Q34" s="193">
        <v>119.29225598743628</v>
      </c>
      <c r="R34" s="172">
        <v>1283079</v>
      </c>
      <c r="S34" s="172">
        <v>192.44465039954665</v>
      </c>
    </row>
    <row r="35" spans="1:19" ht="15" x14ac:dyDescent="0.3">
      <c r="A35" s="10" t="s">
        <v>50</v>
      </c>
      <c r="B35" s="70">
        <v>850911</v>
      </c>
      <c r="C35" s="191">
        <v>189.27257126773605</v>
      </c>
      <c r="D35" s="70">
        <v>103101</v>
      </c>
      <c r="E35" s="191">
        <v>104.17265574533739</v>
      </c>
      <c r="F35" s="70">
        <v>8823</v>
      </c>
      <c r="G35" s="191">
        <v>107.93976878612725</v>
      </c>
      <c r="H35" s="70">
        <v>962835</v>
      </c>
      <c r="I35" s="70">
        <v>179.41471846162696</v>
      </c>
      <c r="J35" s="85"/>
      <c r="K35" s="10" t="s">
        <v>50</v>
      </c>
      <c r="L35" s="70">
        <v>850331</v>
      </c>
      <c r="M35" s="191">
        <v>188.63445372449127</v>
      </c>
      <c r="N35" s="70">
        <v>105548</v>
      </c>
      <c r="O35" s="191">
        <v>104.44955347330144</v>
      </c>
      <c r="P35" s="70">
        <v>9164</v>
      </c>
      <c r="Q35" s="191">
        <v>108.27286010475768</v>
      </c>
      <c r="R35" s="70">
        <v>965043</v>
      </c>
      <c r="S35" s="70">
        <v>178.66393272631419</v>
      </c>
    </row>
    <row r="36" spans="1:19" ht="15" x14ac:dyDescent="0.3">
      <c r="A36" s="10" t="s">
        <v>51</v>
      </c>
      <c r="B36" s="70">
        <v>587642</v>
      </c>
      <c r="C36" s="191">
        <v>160.59120248382536</v>
      </c>
      <c r="D36" s="70">
        <v>78251</v>
      </c>
      <c r="E36" s="191">
        <v>93.030115014504574</v>
      </c>
      <c r="F36" s="70">
        <v>5891</v>
      </c>
      <c r="G36" s="191">
        <v>96.942468171787468</v>
      </c>
      <c r="H36" s="70">
        <v>671784</v>
      </c>
      <c r="I36" s="70">
        <v>152.16337843711685</v>
      </c>
      <c r="J36" s="85"/>
      <c r="K36" s="10" t="s">
        <v>51</v>
      </c>
      <c r="L36" s="70">
        <v>587495</v>
      </c>
      <c r="M36" s="191">
        <v>160.01360816687819</v>
      </c>
      <c r="N36" s="70">
        <v>79940</v>
      </c>
      <c r="O36" s="191">
        <v>93.361446334751065</v>
      </c>
      <c r="P36" s="70">
        <v>6082</v>
      </c>
      <c r="Q36" s="191">
        <v>97.165651101611346</v>
      </c>
      <c r="R36" s="70">
        <v>673517</v>
      </c>
      <c r="S36" s="70">
        <v>151.53510637444947</v>
      </c>
    </row>
    <row r="37" spans="1:19" ht="15" x14ac:dyDescent="0.3">
      <c r="A37" s="10" t="s">
        <v>52</v>
      </c>
      <c r="B37" s="70">
        <v>381514</v>
      </c>
      <c r="C37" s="191">
        <v>129.36563633313585</v>
      </c>
      <c r="D37" s="70">
        <v>55709</v>
      </c>
      <c r="E37" s="191">
        <v>56.816438277477559</v>
      </c>
      <c r="F37" s="70">
        <v>4003</v>
      </c>
      <c r="G37" s="191">
        <v>55.799812640519598</v>
      </c>
      <c r="H37" s="70">
        <v>441226</v>
      </c>
      <c r="I37" s="70">
        <v>119.53818449048784</v>
      </c>
      <c r="J37" s="85"/>
      <c r="K37" s="10" t="s">
        <v>52</v>
      </c>
      <c r="L37" s="70">
        <v>380955</v>
      </c>
      <c r="M37" s="191">
        <v>128.9349077450091</v>
      </c>
      <c r="N37" s="70">
        <v>57099</v>
      </c>
      <c r="O37" s="191">
        <v>56.879535193260828</v>
      </c>
      <c r="P37" s="70">
        <v>4150</v>
      </c>
      <c r="Q37" s="191">
        <v>55.933831325301213</v>
      </c>
      <c r="R37" s="70">
        <v>442204</v>
      </c>
      <c r="S37" s="70">
        <v>118.94575300087729</v>
      </c>
    </row>
    <row r="38" spans="1:19" ht="14.5" customHeight="1" x14ac:dyDescent="0.3">
      <c r="A38" s="10" t="s">
        <v>53</v>
      </c>
      <c r="B38" s="70">
        <v>239721</v>
      </c>
      <c r="C38" s="191">
        <v>99.195195998681527</v>
      </c>
      <c r="D38" s="70">
        <v>38010</v>
      </c>
      <c r="E38" s="191">
        <v>44.673712970270984</v>
      </c>
      <c r="F38" s="70">
        <v>2493</v>
      </c>
      <c r="G38" s="191">
        <v>43.689073405535503</v>
      </c>
      <c r="H38" s="70">
        <v>280224</v>
      </c>
      <c r="I38" s="70">
        <v>91.306013296505427</v>
      </c>
      <c r="J38" s="85"/>
      <c r="K38" s="10" t="s">
        <v>53</v>
      </c>
      <c r="L38" s="70">
        <v>241801</v>
      </c>
      <c r="M38" s="191">
        <v>98.784634513504599</v>
      </c>
      <c r="N38" s="70">
        <v>39770</v>
      </c>
      <c r="O38" s="191">
        <v>44.791262006537593</v>
      </c>
      <c r="P38" s="70">
        <v>2609</v>
      </c>
      <c r="Q38" s="191">
        <v>43.741740130318156</v>
      </c>
      <c r="R38" s="70">
        <v>284180</v>
      </c>
      <c r="S38" s="70">
        <v>90.723112463931045</v>
      </c>
    </row>
    <row r="39" spans="1:19" ht="15" x14ac:dyDescent="0.3">
      <c r="A39" s="10" t="s">
        <v>54</v>
      </c>
      <c r="B39" s="70">
        <v>147664</v>
      </c>
      <c r="C39" s="191">
        <v>68.980909700401099</v>
      </c>
      <c r="D39" s="70">
        <v>26136</v>
      </c>
      <c r="E39" s="191">
        <v>32.827515304560769</v>
      </c>
      <c r="F39" s="70">
        <v>1725</v>
      </c>
      <c r="G39" s="191">
        <v>31.549681159420292</v>
      </c>
      <c r="H39" s="70">
        <v>175525</v>
      </c>
      <c r="I39" s="70">
        <v>63.22974043583551</v>
      </c>
      <c r="J39" s="85"/>
      <c r="K39" s="10" t="s">
        <v>54</v>
      </c>
      <c r="L39" s="70">
        <v>149541</v>
      </c>
      <c r="M39" s="191">
        <v>68.709892404090013</v>
      </c>
      <c r="N39" s="70">
        <v>27417</v>
      </c>
      <c r="O39" s="191">
        <v>32.863120326804548</v>
      </c>
      <c r="P39" s="70">
        <v>1837</v>
      </c>
      <c r="Q39" s="191">
        <v>31.622514970059886</v>
      </c>
      <c r="R39" s="70">
        <v>178795</v>
      </c>
      <c r="S39" s="70">
        <v>62.831984954836692</v>
      </c>
    </row>
    <row r="40" spans="1:19" ht="15" x14ac:dyDescent="0.3">
      <c r="A40" s="10" t="s">
        <v>55</v>
      </c>
      <c r="B40" s="70">
        <v>231780</v>
      </c>
      <c r="C40" s="191">
        <v>52.994306066097167</v>
      </c>
      <c r="D40" s="70">
        <v>52695</v>
      </c>
      <c r="E40" s="191">
        <v>26.412725685548914</v>
      </c>
      <c r="F40" s="70">
        <v>3419</v>
      </c>
      <c r="G40" s="191">
        <v>25.114068441064639</v>
      </c>
      <c r="H40" s="70">
        <v>287894</v>
      </c>
      <c r="I40" s="70">
        <v>47.797813917622463</v>
      </c>
      <c r="J40" s="85"/>
      <c r="K40" s="10" t="s">
        <v>55</v>
      </c>
      <c r="L40" s="70">
        <v>241995</v>
      </c>
      <c r="M40" s="191">
        <v>52.876007024938538</v>
      </c>
      <c r="N40" s="70">
        <v>58031</v>
      </c>
      <c r="O40" s="191">
        <v>26.437628508900417</v>
      </c>
      <c r="P40" s="70">
        <v>3680</v>
      </c>
      <c r="Q40" s="191">
        <v>25.228260869565219</v>
      </c>
      <c r="R40" s="70">
        <v>303706</v>
      </c>
      <c r="S40" s="70">
        <v>47.489253883690154</v>
      </c>
    </row>
    <row r="41" spans="1:19" s="88" customFormat="1" ht="15" x14ac:dyDescent="0.3">
      <c r="A41" s="10" t="s">
        <v>37</v>
      </c>
      <c r="B41" s="70">
        <v>1424010</v>
      </c>
      <c r="C41" s="191">
        <v>53.36519888905277</v>
      </c>
      <c r="D41" s="70">
        <v>229185</v>
      </c>
      <c r="E41" s="191">
        <v>26.570298187054128</v>
      </c>
      <c r="F41" s="70">
        <v>15422</v>
      </c>
      <c r="G41" s="191">
        <v>25.284055245752825</v>
      </c>
      <c r="H41" s="70">
        <v>1668617</v>
      </c>
      <c r="I41" s="70">
        <v>49.425375241891963</v>
      </c>
      <c r="J41" s="85"/>
      <c r="K41" s="10" t="s">
        <v>37</v>
      </c>
      <c r="L41" s="70">
        <v>1387813</v>
      </c>
      <c r="M41" s="191">
        <v>52.713493741591996</v>
      </c>
      <c r="N41" s="70">
        <v>217027</v>
      </c>
      <c r="O41" s="191">
        <v>26.413641159855693</v>
      </c>
      <c r="P41" s="70">
        <v>15098</v>
      </c>
      <c r="Q41" s="191">
        <v>25.452377798383893</v>
      </c>
      <c r="R41" s="70">
        <v>1619938</v>
      </c>
      <c r="S41" s="70">
        <v>48.935962481280157</v>
      </c>
    </row>
    <row r="42" spans="1:19" ht="15" x14ac:dyDescent="0.25">
      <c r="A42" s="194" t="s">
        <v>62</v>
      </c>
      <c r="B42" s="194">
        <v>7359757</v>
      </c>
      <c r="C42" s="195">
        <v>154.16776333783844</v>
      </c>
      <c r="D42" s="194">
        <v>963481</v>
      </c>
      <c r="E42" s="195">
        <v>83.210350531043318</v>
      </c>
      <c r="F42" s="194">
        <v>82493</v>
      </c>
      <c r="G42" s="195">
        <v>91.388670190197999</v>
      </c>
      <c r="H42" s="194">
        <v>8405731</v>
      </c>
      <c r="I42" s="194">
        <v>145.41838094866463</v>
      </c>
      <c r="J42" s="143"/>
      <c r="K42" s="194" t="s">
        <v>91</v>
      </c>
      <c r="L42" s="194">
        <v>7276870</v>
      </c>
      <c r="M42" s="195">
        <v>153.74839267844547</v>
      </c>
      <c r="N42" s="194">
        <v>963058</v>
      </c>
      <c r="O42" s="195">
        <v>83.828469604115412</v>
      </c>
      <c r="P42" s="194">
        <v>83764</v>
      </c>
      <c r="Q42" s="195">
        <v>92.086867389331957</v>
      </c>
      <c r="R42" s="194">
        <v>8323692</v>
      </c>
      <c r="S42" s="194">
        <v>145.03808032180908</v>
      </c>
    </row>
    <row r="43" spans="1:19" ht="43.5" customHeight="1" x14ac:dyDescent="0.3">
      <c r="A43" s="200" t="str">
        <f>+INDICE!B10</f>
        <v xml:space="preserve"> Lettura dati 20 settembre 2022</v>
      </c>
      <c r="J43" s="136"/>
    </row>
    <row r="44" spans="1:19" x14ac:dyDescent="0.25">
      <c r="J44" s="2"/>
      <c r="K44" s="88"/>
    </row>
    <row r="45" spans="1:19" x14ac:dyDescent="0.25">
      <c r="J45" s="37"/>
      <c r="K45" s="88"/>
    </row>
    <row r="46" spans="1:19" x14ac:dyDescent="0.25">
      <c r="J46" s="37"/>
      <c r="K46" s="88"/>
    </row>
    <row r="47" spans="1:19" x14ac:dyDescent="0.25">
      <c r="J47" s="37"/>
      <c r="K47" s="88"/>
    </row>
    <row r="48" spans="1:19" x14ac:dyDescent="0.25">
      <c r="J48" s="85"/>
      <c r="K48" s="88"/>
    </row>
    <row r="49" spans="10:11" x14ac:dyDescent="0.25">
      <c r="J49" s="85"/>
      <c r="K49" s="88"/>
    </row>
    <row r="50" spans="10:11" x14ac:dyDescent="0.25">
      <c r="J50" s="85"/>
      <c r="K50" s="88"/>
    </row>
    <row r="51" spans="10:11" x14ac:dyDescent="0.25">
      <c r="J51" s="85"/>
      <c r="K51" s="88"/>
    </row>
    <row r="52" spans="10:11" x14ac:dyDescent="0.25">
      <c r="J52" s="85"/>
      <c r="K52" s="88"/>
    </row>
    <row r="53" spans="10:11" x14ac:dyDescent="0.25">
      <c r="J53" s="85"/>
      <c r="K53" s="88"/>
    </row>
    <row r="54" spans="10:11" x14ac:dyDescent="0.25">
      <c r="J54" s="85"/>
      <c r="K54" s="88"/>
    </row>
    <row r="55" spans="10:11" x14ac:dyDescent="0.25">
      <c r="J55" s="143"/>
      <c r="K55" s="134">
        <v>0</v>
      </c>
    </row>
    <row r="56" spans="10:11" ht="23.5" customHeight="1" x14ac:dyDescent="0.25">
      <c r="J56" s="136"/>
    </row>
    <row r="57" spans="10:11" x14ac:dyDescent="0.25">
      <c r="J57" s="2"/>
    </row>
    <row r="58" spans="10:11" x14ac:dyDescent="0.25">
      <c r="J58" s="37"/>
    </row>
    <row r="59" spans="10:11" x14ac:dyDescent="0.25">
      <c r="J59" s="37"/>
    </row>
    <row r="60" spans="10:11" x14ac:dyDescent="0.25">
      <c r="J60" s="37"/>
    </row>
    <row r="61" spans="10:11" x14ac:dyDescent="0.25">
      <c r="J61" s="85"/>
    </row>
    <row r="62" spans="10:11" x14ac:dyDescent="0.25">
      <c r="J62" s="85"/>
    </row>
    <row r="63" spans="10:11" x14ac:dyDescent="0.25">
      <c r="J63" s="85"/>
    </row>
    <row r="64" spans="10:11" x14ac:dyDescent="0.25">
      <c r="J64" s="85"/>
    </row>
    <row r="65" spans="10:11" x14ac:dyDescent="0.25">
      <c r="J65" s="85"/>
    </row>
    <row r="66" spans="10:11" x14ac:dyDescent="0.25">
      <c r="J66" s="85"/>
    </row>
    <row r="67" spans="10:11" x14ac:dyDescent="0.25">
      <c r="J67" s="85"/>
    </row>
    <row r="68" spans="10:11" x14ac:dyDescent="0.25">
      <c r="J68" s="143"/>
      <c r="K68" s="133">
        <v>0</v>
      </c>
    </row>
    <row r="69" spans="10:11" ht="25.5" customHeight="1" x14ac:dyDescent="0.25"/>
  </sheetData>
  <mergeCells count="14">
    <mergeCell ref="K17:S17"/>
    <mergeCell ref="K4:S4"/>
    <mergeCell ref="A30:I30"/>
    <mergeCell ref="A17:I17"/>
    <mergeCell ref="B2:C2"/>
    <mergeCell ref="D2:E2"/>
    <mergeCell ref="F2:G2"/>
    <mergeCell ref="H2:I2"/>
    <mergeCell ref="A4:I4"/>
    <mergeCell ref="L2:M2"/>
    <mergeCell ref="N2:O2"/>
    <mergeCell ref="P2:Q2"/>
    <mergeCell ref="R2:S2"/>
    <mergeCell ref="K30:S30"/>
  </mergeCells>
  <pageMargins left="0.62992125984251968" right="0.62992125984251968" top="0.74803149606299213" bottom="0.35433070866141736" header="0.31496062992125984" footer="0.31496062992125984"/>
  <pageSetup paperSize="9" scale="44" orientation="landscape" r:id="rId1"/>
  <headerFooter>
    <oddHeader>&amp;C&amp;"Verdana,Normale"OSSERVATORIO ASSEGNO UNICO UNIVERSALE</oddHeader>
  </headerFooter>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tabColor rgb="FF92D050"/>
    <pageSetUpPr fitToPage="1"/>
  </sheetPr>
  <dimension ref="A1:S20"/>
  <sheetViews>
    <sheetView showGridLines="0" zoomScale="70" zoomScaleNormal="70" workbookViewId="0">
      <selection activeCell="C1" sqref="C1"/>
    </sheetView>
  </sheetViews>
  <sheetFormatPr defaultColWidth="13.26953125" defaultRowHeight="10" x14ac:dyDescent="0.35"/>
  <cols>
    <col min="1" max="1" width="30.08984375" style="1" customWidth="1"/>
    <col min="2" max="2" width="14.36328125" style="1" bestFit="1" customWidth="1"/>
    <col min="3" max="3" width="13" style="1" customWidth="1"/>
    <col min="4" max="4" width="11.54296875" style="1" customWidth="1"/>
    <col min="5" max="5" width="14.453125" style="1" customWidth="1"/>
    <col min="6" max="6" width="13.36328125" style="1" customWidth="1"/>
    <col min="7" max="7" width="12.1796875" style="1" customWidth="1"/>
    <col min="8" max="8" width="14.453125" style="1" customWidth="1"/>
    <col min="9" max="9" width="12.7265625" style="1" customWidth="1"/>
    <col min="10" max="10" width="11.81640625" style="1" customWidth="1"/>
    <col min="11" max="11" width="15.36328125" style="1" customWidth="1"/>
    <col min="12" max="13" width="11.453125" style="1" customWidth="1"/>
    <col min="14" max="14" width="14.81640625" style="1" customWidth="1"/>
    <col min="15" max="16" width="11.453125" style="1" customWidth="1"/>
    <col min="17" max="17" width="14.1796875" style="1" bestFit="1" customWidth="1"/>
    <col min="18" max="19" width="13.36328125" style="1" bestFit="1" customWidth="1"/>
    <col min="20" max="16384" width="13.26953125" style="1"/>
  </cols>
  <sheetData>
    <row r="1" spans="1:19" ht="59.5" customHeight="1" thickBot="1" x14ac:dyDescent="0.4">
      <c r="A1" s="125" t="s">
        <v>155</v>
      </c>
      <c r="B1" s="125"/>
      <c r="C1" s="125"/>
      <c r="D1" s="125"/>
      <c r="E1" s="125"/>
      <c r="F1" s="125"/>
      <c r="G1" s="125"/>
      <c r="H1" s="125"/>
      <c r="I1" s="125"/>
      <c r="J1" s="125"/>
      <c r="K1" s="125"/>
      <c r="L1" s="125"/>
      <c r="M1" s="125"/>
      <c r="N1" s="56"/>
      <c r="O1" s="56"/>
      <c r="P1" s="56"/>
      <c r="Q1" s="56"/>
      <c r="R1" s="56"/>
      <c r="S1" s="56"/>
    </row>
    <row r="2" spans="1:19" ht="40.5" customHeight="1" thickTop="1" x14ac:dyDescent="0.35">
      <c r="A2" s="41"/>
      <c r="B2" s="271" t="s">
        <v>43</v>
      </c>
      <c r="C2" s="271"/>
      <c r="D2" s="271"/>
      <c r="E2" s="271"/>
      <c r="F2" s="271"/>
      <c r="G2" s="271"/>
      <c r="H2" s="271"/>
      <c r="I2" s="271"/>
      <c r="J2" s="271"/>
      <c r="K2" s="271"/>
      <c r="L2" s="271"/>
      <c r="M2" s="271"/>
      <c r="N2" s="271"/>
      <c r="O2" s="271"/>
      <c r="P2" s="271"/>
      <c r="Q2" s="271"/>
      <c r="R2" s="271"/>
      <c r="S2" s="271"/>
    </row>
    <row r="3" spans="1:19" ht="28.5" customHeight="1" x14ac:dyDescent="0.35">
      <c r="A3" s="260" t="s">
        <v>87</v>
      </c>
      <c r="B3" s="258" t="s">
        <v>3</v>
      </c>
      <c r="C3" s="258"/>
      <c r="D3" s="259"/>
      <c r="E3" s="258" t="s">
        <v>27</v>
      </c>
      <c r="F3" s="258"/>
      <c r="G3" s="259"/>
      <c r="H3" s="258" t="s">
        <v>28</v>
      </c>
      <c r="I3" s="258"/>
      <c r="J3" s="259"/>
      <c r="K3" s="258" t="s">
        <v>79</v>
      </c>
      <c r="L3" s="258"/>
      <c r="M3" s="259"/>
      <c r="N3" s="258" t="s">
        <v>100</v>
      </c>
      <c r="O3" s="258"/>
      <c r="P3" s="259"/>
      <c r="Q3" s="258" t="s">
        <v>105</v>
      </c>
      <c r="R3" s="258"/>
      <c r="S3" s="259"/>
    </row>
    <row r="4" spans="1:19" s="212" customFormat="1" ht="80" customHeight="1" thickBot="1" x14ac:dyDescent="0.4">
      <c r="A4" s="261"/>
      <c r="B4" s="73" t="s">
        <v>147</v>
      </c>
      <c r="C4" s="73" t="s">
        <v>132</v>
      </c>
      <c r="D4" s="36" t="s">
        <v>133</v>
      </c>
      <c r="E4" s="73" t="s">
        <v>147</v>
      </c>
      <c r="F4" s="73" t="s">
        <v>132</v>
      </c>
      <c r="G4" s="36" t="s">
        <v>133</v>
      </c>
      <c r="H4" s="73" t="s">
        <v>147</v>
      </c>
      <c r="I4" s="73" t="s">
        <v>132</v>
      </c>
      <c r="J4" s="36" t="s">
        <v>133</v>
      </c>
      <c r="K4" s="73" t="s">
        <v>147</v>
      </c>
      <c r="L4" s="73" t="s">
        <v>132</v>
      </c>
      <c r="M4" s="36" t="s">
        <v>133</v>
      </c>
      <c r="N4" s="73" t="s">
        <v>147</v>
      </c>
      <c r="O4" s="73" t="s">
        <v>132</v>
      </c>
      <c r="P4" s="36" t="s">
        <v>133</v>
      </c>
      <c r="Q4" s="73" t="s">
        <v>147</v>
      </c>
      <c r="R4" s="73" t="s">
        <v>132</v>
      </c>
      <c r="S4" s="36" t="s">
        <v>133</v>
      </c>
    </row>
    <row r="5" spans="1:19" ht="18" customHeight="1" thickTop="1" x14ac:dyDescent="0.35">
      <c r="A5" s="2" t="s">
        <v>61</v>
      </c>
      <c r="B5" s="74">
        <v>2193567</v>
      </c>
      <c r="C5" s="207">
        <v>1.6953136147653571</v>
      </c>
      <c r="D5" s="74">
        <v>329.57176395797183</v>
      </c>
      <c r="E5" s="74">
        <v>2195425</v>
      </c>
      <c r="F5" s="207">
        <v>1.694404500267602</v>
      </c>
      <c r="G5" s="74">
        <v>328.38976294794679</v>
      </c>
      <c r="H5" s="74">
        <v>2230716</v>
      </c>
      <c r="I5" s="207">
        <v>1.6983349740621396</v>
      </c>
      <c r="J5" s="74">
        <v>329.35992594305873</v>
      </c>
      <c r="K5" s="74">
        <v>2218587</v>
      </c>
      <c r="L5" s="207">
        <v>1.6989921963844554</v>
      </c>
      <c r="M5" s="74">
        <v>328.82380074795185</v>
      </c>
      <c r="N5" s="74">
        <v>2184914</v>
      </c>
      <c r="O5" s="207">
        <v>1.6969766315745152</v>
      </c>
      <c r="P5" s="74">
        <v>329.39493101330135</v>
      </c>
      <c r="Q5" s="74">
        <v>2202136</v>
      </c>
      <c r="R5" s="207">
        <v>1.6946600936545244</v>
      </c>
      <c r="S5" s="74">
        <v>328.47568695575393</v>
      </c>
    </row>
    <row r="6" spans="1:19" ht="18" customHeight="1" x14ac:dyDescent="0.35">
      <c r="A6" s="92" t="s">
        <v>63</v>
      </c>
      <c r="B6" s="208">
        <v>493263</v>
      </c>
      <c r="C6" s="209">
        <v>1.7166562259889755</v>
      </c>
      <c r="D6" s="208">
        <v>332.19116228056737</v>
      </c>
      <c r="E6" s="208">
        <v>491897</v>
      </c>
      <c r="F6" s="209">
        <v>1.7157494353492704</v>
      </c>
      <c r="G6" s="208">
        <v>330.59985637236963</v>
      </c>
      <c r="H6" s="208">
        <v>521217</v>
      </c>
      <c r="I6" s="209">
        <v>1.7309067048849136</v>
      </c>
      <c r="J6" s="208">
        <v>333.51541135457899</v>
      </c>
      <c r="K6" s="208">
        <v>512492</v>
      </c>
      <c r="L6" s="209">
        <v>1.7363471039547935</v>
      </c>
      <c r="M6" s="208">
        <v>333.9632622753129</v>
      </c>
      <c r="N6" s="208">
        <v>481189</v>
      </c>
      <c r="O6" s="209">
        <v>1.7336244178482882</v>
      </c>
      <c r="P6" s="208">
        <v>336.65416748928129</v>
      </c>
      <c r="Q6" s="208">
        <v>489276</v>
      </c>
      <c r="R6" s="209">
        <v>1.734213409200533</v>
      </c>
      <c r="S6" s="208">
        <v>336.21816426720267</v>
      </c>
    </row>
    <row r="7" spans="1:19" ht="18" customHeight="1" x14ac:dyDescent="0.35">
      <c r="A7" s="92" t="s">
        <v>48</v>
      </c>
      <c r="B7" s="208">
        <v>928324</v>
      </c>
      <c r="C7" s="209">
        <v>1.7532100861337205</v>
      </c>
      <c r="D7" s="208">
        <v>343.30742812853777</v>
      </c>
      <c r="E7" s="208">
        <v>929008</v>
      </c>
      <c r="F7" s="209">
        <v>1.7524693005872931</v>
      </c>
      <c r="G7" s="208">
        <v>342.36855710607074</v>
      </c>
      <c r="H7" s="208">
        <v>933626</v>
      </c>
      <c r="I7" s="209">
        <v>1.7527189688376288</v>
      </c>
      <c r="J7" s="208">
        <v>342.71480069106525</v>
      </c>
      <c r="K7" s="208">
        <v>931394</v>
      </c>
      <c r="L7" s="209">
        <v>1.752158592389472</v>
      </c>
      <c r="M7" s="208">
        <v>341.95843005215471</v>
      </c>
      <c r="N7" s="208">
        <v>928247</v>
      </c>
      <c r="O7" s="209">
        <v>1.751382983193051</v>
      </c>
      <c r="P7" s="208">
        <v>342.24680122854852</v>
      </c>
      <c r="Q7" s="208">
        <v>933300</v>
      </c>
      <c r="R7" s="209">
        <v>1.7480638594235509</v>
      </c>
      <c r="S7" s="208">
        <v>341.20938493517247</v>
      </c>
    </row>
    <row r="8" spans="1:19" ht="18" customHeight="1" x14ac:dyDescent="0.35">
      <c r="A8" s="92" t="s">
        <v>49</v>
      </c>
      <c r="B8" s="208">
        <v>771980</v>
      </c>
      <c r="C8" s="209">
        <v>1.6120547164434311</v>
      </c>
      <c r="D8" s="208">
        <v>311.3806204305813</v>
      </c>
      <c r="E8" s="208">
        <v>774520</v>
      </c>
      <c r="F8" s="209">
        <v>1.611201776584207</v>
      </c>
      <c r="G8" s="208">
        <v>310.21908959097254</v>
      </c>
      <c r="H8" s="208">
        <v>775873</v>
      </c>
      <c r="I8" s="209">
        <v>1.611012369292397</v>
      </c>
      <c r="J8" s="208">
        <v>310.49811746252294</v>
      </c>
      <c r="K8" s="208">
        <v>774701</v>
      </c>
      <c r="L8" s="209">
        <v>1.6103606423639572</v>
      </c>
      <c r="M8" s="208">
        <v>309.63259298748812</v>
      </c>
      <c r="N8" s="208">
        <v>775478</v>
      </c>
      <c r="O8" s="209">
        <v>1.6091120573375388</v>
      </c>
      <c r="P8" s="208">
        <v>309.50684300521743</v>
      </c>
      <c r="Q8" s="208">
        <v>779560</v>
      </c>
      <c r="R8" s="209">
        <v>1.6058994817589409</v>
      </c>
      <c r="S8" s="208">
        <v>308.37130928985573</v>
      </c>
    </row>
    <row r="9" spans="1:19" ht="18" customHeight="1" x14ac:dyDescent="0.35">
      <c r="A9" s="2" t="s">
        <v>50</v>
      </c>
      <c r="B9" s="74">
        <v>601915</v>
      </c>
      <c r="C9" s="210">
        <v>1.5626824385502935</v>
      </c>
      <c r="D9" s="74">
        <v>280.70809310284687</v>
      </c>
      <c r="E9" s="74">
        <v>604480</v>
      </c>
      <c r="F9" s="210">
        <v>1.5614164240338804</v>
      </c>
      <c r="G9" s="74">
        <v>279.59393553136579</v>
      </c>
      <c r="H9" s="74">
        <v>605639</v>
      </c>
      <c r="I9" s="210">
        <v>1.5610751619364012</v>
      </c>
      <c r="J9" s="74">
        <v>279.70446308774734</v>
      </c>
      <c r="K9" s="74">
        <v>604881</v>
      </c>
      <c r="L9" s="210">
        <v>1.5602688793332904</v>
      </c>
      <c r="M9" s="74">
        <v>278.77898875977274</v>
      </c>
      <c r="N9" s="74">
        <v>605772</v>
      </c>
      <c r="O9" s="210">
        <v>1.5587844931756503</v>
      </c>
      <c r="P9" s="74">
        <v>278.49125570346621</v>
      </c>
      <c r="Q9" s="74">
        <v>609153</v>
      </c>
      <c r="R9" s="210">
        <v>1.555847217365752</v>
      </c>
      <c r="S9" s="74">
        <v>277.5319499534599</v>
      </c>
    </row>
    <row r="10" spans="1:19" ht="18" customHeight="1" x14ac:dyDescent="0.35">
      <c r="A10" s="2" t="s">
        <v>51</v>
      </c>
      <c r="B10" s="74">
        <v>428708</v>
      </c>
      <c r="C10" s="210">
        <v>1.5360385157263219</v>
      </c>
      <c r="D10" s="74">
        <v>234.04461754854154</v>
      </c>
      <c r="E10" s="74">
        <v>430513</v>
      </c>
      <c r="F10" s="210">
        <v>1.5348549288871649</v>
      </c>
      <c r="G10" s="74">
        <v>233.18054497773628</v>
      </c>
      <c r="H10" s="74">
        <v>431574</v>
      </c>
      <c r="I10" s="210">
        <v>1.5343764916329528</v>
      </c>
      <c r="J10" s="74">
        <v>233.27971673455801</v>
      </c>
      <c r="K10" s="74">
        <v>430621</v>
      </c>
      <c r="L10" s="210">
        <v>1.5337082956938932</v>
      </c>
      <c r="M10" s="74">
        <v>232.51631606447472</v>
      </c>
      <c r="N10" s="74">
        <v>431446</v>
      </c>
      <c r="O10" s="210">
        <v>1.5323076352544698</v>
      </c>
      <c r="P10" s="74">
        <v>232.30651543878062</v>
      </c>
      <c r="Q10" s="74">
        <v>434206</v>
      </c>
      <c r="R10" s="210">
        <v>1.5292096378216791</v>
      </c>
      <c r="S10" s="74">
        <v>231.42711722085878</v>
      </c>
    </row>
    <row r="11" spans="1:19" ht="18" customHeight="1" x14ac:dyDescent="0.35">
      <c r="A11" s="2" t="s">
        <v>52</v>
      </c>
      <c r="B11" s="74">
        <v>285276</v>
      </c>
      <c r="C11" s="210">
        <v>1.5188343919572624</v>
      </c>
      <c r="D11" s="74">
        <v>182.02041416032154</v>
      </c>
      <c r="E11" s="74">
        <v>286226</v>
      </c>
      <c r="F11" s="210">
        <v>1.5177691754068463</v>
      </c>
      <c r="G11" s="74">
        <v>181.30365885698671</v>
      </c>
      <c r="H11" s="74">
        <v>287249</v>
      </c>
      <c r="I11" s="210">
        <v>1.5169034531016643</v>
      </c>
      <c r="J11" s="74">
        <v>181.26085981152201</v>
      </c>
      <c r="K11" s="74">
        <v>286781</v>
      </c>
      <c r="L11" s="210">
        <v>1.5158430997869454</v>
      </c>
      <c r="M11" s="74">
        <v>180.59040769785958</v>
      </c>
      <c r="N11" s="74">
        <v>287119</v>
      </c>
      <c r="O11" s="210">
        <v>1.5143163635983685</v>
      </c>
      <c r="P11" s="74">
        <v>180.25661196228683</v>
      </c>
      <c r="Q11" s="74">
        <v>289033</v>
      </c>
      <c r="R11" s="210">
        <v>1.5109866347441296</v>
      </c>
      <c r="S11" s="74">
        <v>179.54556766874319</v>
      </c>
    </row>
    <row r="12" spans="1:19" ht="18" customHeight="1" x14ac:dyDescent="0.35">
      <c r="A12" s="2" t="s">
        <v>53</v>
      </c>
      <c r="B12" s="74">
        <v>179958</v>
      </c>
      <c r="C12" s="210">
        <v>1.5137420953778105</v>
      </c>
      <c r="D12" s="74">
        <v>138.97379760833087</v>
      </c>
      <c r="E12" s="74">
        <v>179708</v>
      </c>
      <c r="F12" s="210">
        <v>1.5139281501101787</v>
      </c>
      <c r="G12" s="74">
        <v>138.65187877000466</v>
      </c>
      <c r="H12" s="74">
        <v>183537</v>
      </c>
      <c r="I12" s="210">
        <v>1.5105891455128939</v>
      </c>
      <c r="J12" s="74">
        <v>137.87415687300111</v>
      </c>
      <c r="K12" s="74">
        <v>184252</v>
      </c>
      <c r="L12" s="210">
        <v>1.5093784599353059</v>
      </c>
      <c r="M12" s="74">
        <v>137.33395062197414</v>
      </c>
      <c r="N12" s="74">
        <v>185437</v>
      </c>
      <c r="O12" s="210">
        <v>1.5067489228147566</v>
      </c>
      <c r="P12" s="74">
        <v>136.88859936258672</v>
      </c>
      <c r="Q12" s="74">
        <v>187060</v>
      </c>
      <c r="R12" s="210">
        <v>1.5033946327381589</v>
      </c>
      <c r="S12" s="74">
        <v>136.29249069817163</v>
      </c>
    </row>
    <row r="13" spans="1:19" ht="18" customHeight="1" x14ac:dyDescent="0.35">
      <c r="A13" s="2" t="s">
        <v>54</v>
      </c>
      <c r="B13" s="74">
        <v>113328</v>
      </c>
      <c r="C13" s="210">
        <v>1.503626641253706</v>
      </c>
      <c r="D13" s="74">
        <v>95.662258135677064</v>
      </c>
      <c r="E13" s="74">
        <v>112964</v>
      </c>
      <c r="F13" s="210">
        <v>1.5021953896816684</v>
      </c>
      <c r="G13" s="74">
        <v>95.297349066959484</v>
      </c>
      <c r="H13" s="74">
        <v>115941</v>
      </c>
      <c r="I13" s="210">
        <v>1.499573058710896</v>
      </c>
      <c r="J13" s="74">
        <v>94.867760498874532</v>
      </c>
      <c r="K13" s="74">
        <v>116586</v>
      </c>
      <c r="L13" s="210">
        <v>1.4976755356560822</v>
      </c>
      <c r="M13" s="74">
        <v>94.464953939581207</v>
      </c>
      <c r="N13" s="74">
        <v>117571</v>
      </c>
      <c r="O13" s="210">
        <v>1.4950965799389304</v>
      </c>
      <c r="P13" s="74">
        <v>94.180679759464581</v>
      </c>
      <c r="Q13" s="74">
        <v>118700</v>
      </c>
      <c r="R13" s="210">
        <v>1.4919545071609099</v>
      </c>
      <c r="S13" s="74">
        <v>93.745632013479465</v>
      </c>
    </row>
    <row r="14" spans="1:19" ht="18" customHeight="1" x14ac:dyDescent="0.35">
      <c r="A14" s="2" t="s">
        <v>55</v>
      </c>
      <c r="B14" s="74">
        <v>182784</v>
      </c>
      <c r="C14" s="210">
        <v>1.4739419205182074</v>
      </c>
      <c r="D14" s="74">
        <v>70.996406031162465</v>
      </c>
      <c r="E14" s="74">
        <v>182412</v>
      </c>
      <c r="F14" s="210">
        <v>1.4732747845536478</v>
      </c>
      <c r="G14" s="74">
        <v>70.518297206324149</v>
      </c>
      <c r="H14" s="74">
        <v>194011</v>
      </c>
      <c r="I14" s="210">
        <v>1.471153697470762</v>
      </c>
      <c r="J14" s="74">
        <v>70.409260093499853</v>
      </c>
      <c r="K14" s="74">
        <v>197304</v>
      </c>
      <c r="L14" s="210">
        <v>1.470000608198516</v>
      </c>
      <c r="M14" s="74">
        <v>70.150916960629274</v>
      </c>
      <c r="N14" s="74">
        <v>201643</v>
      </c>
      <c r="O14" s="210">
        <v>1.4674251027806569</v>
      </c>
      <c r="P14" s="74">
        <v>69.946902644773189</v>
      </c>
      <c r="Q14" s="74">
        <v>205660</v>
      </c>
      <c r="R14" s="210">
        <v>1.4636730526111057</v>
      </c>
      <c r="S14" s="74">
        <v>69.537059175337944</v>
      </c>
    </row>
    <row r="15" spans="1:19" ht="18" customHeight="1" x14ac:dyDescent="0.35">
      <c r="A15" s="2" t="s">
        <v>37</v>
      </c>
      <c r="B15" s="74">
        <v>1147653</v>
      </c>
      <c r="C15" s="210">
        <v>1.4838657677886957</v>
      </c>
      <c r="D15" s="74">
        <v>74.365511840251358</v>
      </c>
      <c r="E15" s="74">
        <v>1129922</v>
      </c>
      <c r="F15" s="210">
        <v>1.4823766596278327</v>
      </c>
      <c r="G15" s="74">
        <v>74.138500772619707</v>
      </c>
      <c r="H15" s="74">
        <v>1112368</v>
      </c>
      <c r="I15" s="210">
        <v>1.4793314802295643</v>
      </c>
      <c r="J15" s="74">
        <v>73.254818890870695</v>
      </c>
      <c r="K15" s="74">
        <v>1107321</v>
      </c>
      <c r="L15" s="210">
        <v>1.4762395005603615</v>
      </c>
      <c r="M15" s="74">
        <v>73.472850555529988</v>
      </c>
      <c r="N15" s="74">
        <v>1087270</v>
      </c>
      <c r="O15" s="210">
        <v>1.475914906141069</v>
      </c>
      <c r="P15" s="74">
        <v>72.95297591214694</v>
      </c>
      <c r="Q15" s="74">
        <v>1084005</v>
      </c>
      <c r="R15" s="210">
        <v>1.4739812085737611</v>
      </c>
      <c r="S15" s="74">
        <v>72.454861527391472</v>
      </c>
    </row>
    <row r="16" spans="1:19" ht="18" customHeight="1" thickBot="1" x14ac:dyDescent="0.4">
      <c r="A16" s="18" t="s">
        <v>62</v>
      </c>
      <c r="B16" s="75">
        <v>5133189</v>
      </c>
      <c r="C16" s="211">
        <v>1.590896808981707</v>
      </c>
      <c r="D16" s="75">
        <v>229.55252220013645</v>
      </c>
      <c r="E16" s="75">
        <v>5121650</v>
      </c>
      <c r="F16" s="211">
        <v>1.5902013999394726</v>
      </c>
      <c r="G16" s="75">
        <v>229.33258671717053</v>
      </c>
      <c r="H16" s="75">
        <v>5161035</v>
      </c>
      <c r="I16" s="211">
        <v>1.591535225008162</v>
      </c>
      <c r="J16" s="75">
        <v>230.24517534951741</v>
      </c>
      <c r="K16" s="75">
        <v>5146333</v>
      </c>
      <c r="L16" s="211">
        <v>1.5905933409283852</v>
      </c>
      <c r="M16" s="75">
        <v>229.59747502542038</v>
      </c>
      <c r="N16" s="75">
        <v>5101172</v>
      </c>
      <c r="O16" s="211">
        <v>1.5885984632551109</v>
      </c>
      <c r="P16" s="75">
        <v>229.41112936203609</v>
      </c>
      <c r="Q16" s="75">
        <v>5129953</v>
      </c>
      <c r="R16" s="211">
        <v>1.5862679443651824</v>
      </c>
      <c r="S16" s="75">
        <v>228.90153102572211</v>
      </c>
    </row>
    <row r="17" spans="1:19" ht="3" customHeight="1" thickTop="1" x14ac:dyDescent="0.35">
      <c r="A17" s="175"/>
      <c r="B17" s="176"/>
      <c r="C17" s="177"/>
      <c r="D17" s="178"/>
      <c r="E17" s="117"/>
      <c r="F17" s="96"/>
      <c r="G17" s="96"/>
      <c r="H17" s="117"/>
      <c r="I17" s="117"/>
      <c r="J17" s="117"/>
      <c r="K17" s="117"/>
      <c r="L17" s="117"/>
      <c r="M17" s="117"/>
      <c r="N17" s="9"/>
      <c r="O17" s="9"/>
      <c r="P17" s="9"/>
    </row>
    <row r="18" spans="1:19" x14ac:dyDescent="0.35">
      <c r="A18" s="144"/>
      <c r="B18" s="144"/>
      <c r="C18" s="144"/>
      <c r="D18" s="144"/>
      <c r="E18" s="144"/>
      <c r="F18" s="144"/>
      <c r="G18" s="144"/>
      <c r="H18" s="144"/>
      <c r="I18" s="144"/>
      <c r="J18" s="144"/>
      <c r="K18" s="144"/>
      <c r="L18" s="144"/>
      <c r="M18" s="144"/>
      <c r="N18" s="144"/>
      <c r="O18" s="144"/>
      <c r="P18" s="144"/>
      <c r="Q18" s="144"/>
    </row>
    <row r="19" spans="1:19" ht="56" customHeight="1" x14ac:dyDescent="0.35">
      <c r="A19" s="273" t="s">
        <v>146</v>
      </c>
      <c r="B19" s="273"/>
      <c r="C19" s="273"/>
      <c r="D19" s="273"/>
      <c r="E19" s="273"/>
      <c r="F19" s="273"/>
      <c r="G19" s="273"/>
      <c r="H19" s="273"/>
      <c r="I19" s="273"/>
      <c r="J19" s="273"/>
      <c r="K19" s="273"/>
      <c r="L19" s="273"/>
      <c r="M19" s="273"/>
      <c r="N19" s="273"/>
      <c r="O19" s="273"/>
      <c r="P19" s="273"/>
      <c r="Q19" s="273"/>
      <c r="R19" s="273"/>
      <c r="S19" s="273"/>
    </row>
    <row r="20" spans="1:19" ht="35" customHeight="1" x14ac:dyDescent="0.35">
      <c r="A20" s="272" t="str">
        <f>+INDICE!B10</f>
        <v xml:space="preserve"> Lettura dati 20 settembre 2022</v>
      </c>
      <c r="B20" s="272"/>
      <c r="C20" s="2"/>
      <c r="D20" s="2"/>
      <c r="E20" s="2"/>
      <c r="F20" s="2"/>
      <c r="G20" s="2"/>
      <c r="H20" s="2"/>
      <c r="I20" s="2"/>
      <c r="J20" s="2"/>
    </row>
  </sheetData>
  <mergeCells count="10">
    <mergeCell ref="Q3:S3"/>
    <mergeCell ref="B2:S2"/>
    <mergeCell ref="N3:P3"/>
    <mergeCell ref="K3:M3"/>
    <mergeCell ref="A20:B20"/>
    <mergeCell ref="A3:A4"/>
    <mergeCell ref="B3:D3"/>
    <mergeCell ref="E3:G3"/>
    <mergeCell ref="H3:J3"/>
    <mergeCell ref="A19:S19"/>
  </mergeCells>
  <pageMargins left="0.70866141732283472" right="0.70866141732283472" top="0.94488188976377963" bottom="0.74803149606299213" header="0.31496062992125984" footer="0.31496062992125984"/>
  <pageSetup paperSize="9" scale="49" orientation="landscape" r:id="rId1"/>
  <headerFooter>
    <oddHeader>&amp;C&amp;"Verdana,Normale"OSSERVATORIO ASSEGNO UNICO UNIVERSALE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tabColor rgb="FF92D050"/>
    <pageSetUpPr fitToPage="1"/>
  </sheetPr>
  <dimension ref="A1:G56"/>
  <sheetViews>
    <sheetView showGridLines="0" zoomScale="93" zoomScaleNormal="93" workbookViewId="0"/>
  </sheetViews>
  <sheetFormatPr defaultColWidth="13.26953125" defaultRowHeight="10" x14ac:dyDescent="0.35"/>
  <cols>
    <col min="1" max="1" width="29" style="1" customWidth="1"/>
    <col min="2" max="2" width="18.7265625" style="1" customWidth="1"/>
    <col min="3" max="3" width="17.6328125" style="1" customWidth="1"/>
    <col min="4" max="4" width="17.90625" style="80" customWidth="1"/>
    <col min="5" max="6" width="15.08984375" style="1" customWidth="1"/>
    <col min="7" max="7" width="6.08984375" style="1" customWidth="1"/>
    <col min="8" max="16384" width="13.26953125" style="1"/>
  </cols>
  <sheetData>
    <row r="1" spans="1:7" ht="57" customHeight="1" thickBot="1" x14ac:dyDescent="0.4">
      <c r="A1" s="54" t="s">
        <v>152</v>
      </c>
      <c r="B1" s="39"/>
      <c r="C1" s="39"/>
      <c r="D1" s="77"/>
      <c r="E1" s="56"/>
      <c r="F1" s="56"/>
      <c r="G1" s="144"/>
    </row>
    <row r="2" spans="1:7" ht="40" customHeight="1" thickTop="1" x14ac:dyDescent="0.35">
      <c r="A2" s="274" t="s">
        <v>93</v>
      </c>
      <c r="B2" s="276" t="s">
        <v>134</v>
      </c>
      <c r="C2" s="276"/>
      <c r="D2" s="276"/>
      <c r="E2" s="276"/>
      <c r="F2" s="276"/>
      <c r="G2" s="180"/>
    </row>
    <row r="3" spans="1:7" ht="78" customHeight="1" thickBot="1" x14ac:dyDescent="0.4">
      <c r="A3" s="275"/>
      <c r="B3" s="36" t="s">
        <v>128</v>
      </c>
      <c r="C3" s="36" t="s">
        <v>115</v>
      </c>
      <c r="D3" s="36" t="s">
        <v>119</v>
      </c>
      <c r="E3" s="36" t="s">
        <v>120</v>
      </c>
      <c r="F3" s="36" t="s">
        <v>97</v>
      </c>
    </row>
    <row r="4" spans="1:7" ht="25" customHeight="1" thickTop="1" x14ac:dyDescent="0.35">
      <c r="A4" s="2" t="s">
        <v>4</v>
      </c>
      <c r="B4" s="2">
        <v>366654</v>
      </c>
      <c r="C4" s="2">
        <v>583628</v>
      </c>
      <c r="D4" s="2">
        <v>218.78723762993323</v>
      </c>
      <c r="E4" s="2">
        <v>137.50573727122875</v>
      </c>
      <c r="F4" s="58">
        <v>5.7999085033617304</v>
      </c>
    </row>
    <row r="5" spans="1:7" ht="21.75" customHeight="1" x14ac:dyDescent="0.35">
      <c r="A5" s="2" t="s">
        <v>5</v>
      </c>
      <c r="B5" s="2">
        <v>10998</v>
      </c>
      <c r="C5" s="2">
        <v>18029</v>
      </c>
      <c r="D5" s="2">
        <v>219.62969679009336</v>
      </c>
      <c r="E5" s="2">
        <v>134.1769898805104</v>
      </c>
      <c r="F5" s="58">
        <v>5.8209551278495759</v>
      </c>
    </row>
    <row r="6" spans="1:7" ht="21.75" customHeight="1" x14ac:dyDescent="0.35">
      <c r="A6" s="2" t="s">
        <v>6</v>
      </c>
      <c r="B6" s="2">
        <v>924102</v>
      </c>
      <c r="C6" s="2">
        <v>1504491</v>
      </c>
      <c r="D6" s="2">
        <v>223.65918645252313</v>
      </c>
      <c r="E6" s="2">
        <v>137.53136123173655</v>
      </c>
      <c r="F6" s="58">
        <v>5.8186755520637874</v>
      </c>
    </row>
    <row r="7" spans="1:7" ht="21.75" customHeight="1" x14ac:dyDescent="0.35">
      <c r="A7" s="2" t="s">
        <v>84</v>
      </c>
      <c r="B7" s="2">
        <v>52703</v>
      </c>
      <c r="C7" s="2">
        <v>90304</v>
      </c>
      <c r="D7" s="2">
        <v>243.10883250342425</v>
      </c>
      <c r="E7" s="2">
        <v>142.3028978603399</v>
      </c>
      <c r="F7" s="58">
        <v>5.8394644755492555</v>
      </c>
    </row>
    <row r="8" spans="1:7" ht="21.75" customHeight="1" x14ac:dyDescent="0.35">
      <c r="A8" s="2" t="s">
        <v>85</v>
      </c>
      <c r="B8" s="2">
        <v>51808</v>
      </c>
      <c r="C8" s="2">
        <v>93387</v>
      </c>
      <c r="D8" s="2">
        <v>238.17850312942116</v>
      </c>
      <c r="E8" s="2">
        <v>132.32867733994678</v>
      </c>
      <c r="F8" s="58">
        <v>5.8724447728270528</v>
      </c>
    </row>
    <row r="9" spans="1:7" ht="21.75" customHeight="1" x14ac:dyDescent="0.35">
      <c r="A9" s="2" t="s">
        <v>7</v>
      </c>
      <c r="B9" s="2">
        <v>446743</v>
      </c>
      <c r="C9" s="2">
        <v>724245</v>
      </c>
      <c r="D9" s="2">
        <v>225.41395683538565</v>
      </c>
      <c r="E9" s="2">
        <v>139.07429535590887</v>
      </c>
      <c r="F9" s="58">
        <v>5.8459154015561037</v>
      </c>
    </row>
    <row r="10" spans="1:7" ht="21.75" customHeight="1" x14ac:dyDescent="0.35">
      <c r="A10" s="2" t="s">
        <v>71</v>
      </c>
      <c r="B10" s="2">
        <v>104095</v>
      </c>
      <c r="C10" s="2">
        <v>165301</v>
      </c>
      <c r="D10" s="2">
        <v>227.32805338366126</v>
      </c>
      <c r="E10" s="2">
        <v>143.08070278911663</v>
      </c>
      <c r="F10" s="58">
        <v>5.8465163550129766</v>
      </c>
    </row>
    <row r="11" spans="1:7" ht="21.75" customHeight="1" x14ac:dyDescent="0.35">
      <c r="A11" s="2" t="s">
        <v>8</v>
      </c>
      <c r="B11" s="2">
        <v>118450</v>
      </c>
      <c r="C11" s="2">
        <v>181713</v>
      </c>
      <c r="D11" s="2">
        <v>208.12615462825752</v>
      </c>
      <c r="E11" s="2">
        <v>135.81059496606628</v>
      </c>
      <c r="F11" s="58">
        <v>5.7896793294921114</v>
      </c>
    </row>
    <row r="12" spans="1:7" ht="21.75" customHeight="1" x14ac:dyDescent="0.35">
      <c r="A12" s="2" t="s">
        <v>9</v>
      </c>
      <c r="B12" s="2">
        <v>410827</v>
      </c>
      <c r="C12" s="2">
        <v>654477</v>
      </c>
      <c r="D12" s="2">
        <v>221.76839996912352</v>
      </c>
      <c r="E12" s="2">
        <v>139.30625384126012</v>
      </c>
      <c r="F12" s="58">
        <v>5.829813729130283</v>
      </c>
    </row>
    <row r="13" spans="1:7" ht="21.75" customHeight="1" x14ac:dyDescent="0.35">
      <c r="A13" s="2" t="s">
        <v>10</v>
      </c>
      <c r="B13" s="2">
        <v>325128</v>
      </c>
      <c r="C13" s="2">
        <v>499564</v>
      </c>
      <c r="D13" s="2">
        <v>212.28956002209105</v>
      </c>
      <c r="E13" s="2">
        <v>138.28700874511395</v>
      </c>
      <c r="F13" s="58">
        <v>5.8199790217069287</v>
      </c>
    </row>
    <row r="14" spans="1:7" ht="21.75" customHeight="1" x14ac:dyDescent="0.35">
      <c r="A14" s="2" t="s">
        <v>11</v>
      </c>
      <c r="B14" s="2">
        <v>79338</v>
      </c>
      <c r="C14" s="2">
        <v>123740</v>
      </c>
      <c r="D14" s="2">
        <v>228.69515131054925</v>
      </c>
      <c r="E14" s="2">
        <v>146.67061933048294</v>
      </c>
      <c r="F14" s="58">
        <v>5.82285437207047</v>
      </c>
    </row>
    <row r="15" spans="1:7" ht="21.75" customHeight="1" x14ac:dyDescent="0.35">
      <c r="A15" s="2" t="s">
        <v>12</v>
      </c>
      <c r="B15" s="2">
        <v>139126</v>
      </c>
      <c r="C15" s="2">
        <v>219891</v>
      </c>
      <c r="D15" s="2">
        <v>227.05911493681992</v>
      </c>
      <c r="E15" s="2">
        <v>143.77091913121717</v>
      </c>
      <c r="F15" s="58">
        <v>5.8277555698050394</v>
      </c>
    </row>
    <row r="16" spans="1:7" ht="21.75" customHeight="1" x14ac:dyDescent="0.35">
      <c r="A16" s="2" t="s">
        <v>13</v>
      </c>
      <c r="B16" s="2">
        <v>526621</v>
      </c>
      <c r="C16" s="2">
        <v>820474</v>
      </c>
      <c r="D16" s="2">
        <v>219.01183523881346</v>
      </c>
      <c r="E16" s="2">
        <v>140.55374757430474</v>
      </c>
      <c r="F16" s="58">
        <v>5.7807608772490049</v>
      </c>
    </row>
    <row r="17" spans="1:6" ht="21.75" customHeight="1" x14ac:dyDescent="0.35">
      <c r="A17" s="2" t="s">
        <v>14</v>
      </c>
      <c r="B17" s="2">
        <v>116563</v>
      </c>
      <c r="C17" s="2">
        <v>186459</v>
      </c>
      <c r="D17" s="2">
        <v>236.43314602613</v>
      </c>
      <c r="E17" s="2">
        <v>147.92432604449687</v>
      </c>
      <c r="F17" s="58">
        <v>5.7855775264267209</v>
      </c>
    </row>
    <row r="18" spans="1:6" ht="21.75" customHeight="1" x14ac:dyDescent="0.35">
      <c r="A18" s="2" t="s">
        <v>15</v>
      </c>
      <c r="B18" s="2">
        <v>24996</v>
      </c>
      <c r="C18" s="2">
        <v>40061</v>
      </c>
      <c r="D18" s="2">
        <v>236.36070715468549</v>
      </c>
      <c r="E18" s="2">
        <v>147.85758663580953</v>
      </c>
      <c r="F18" s="58">
        <v>5.7596165847083194</v>
      </c>
    </row>
    <row r="19" spans="1:6" ht="21.75" customHeight="1" x14ac:dyDescent="0.35">
      <c r="A19" s="2" t="s">
        <v>16</v>
      </c>
      <c r="B19" s="2">
        <v>536203</v>
      </c>
      <c r="C19" s="2">
        <v>884463</v>
      </c>
      <c r="D19" s="2">
        <v>256.37217745351722</v>
      </c>
      <c r="E19" s="2">
        <v>155.83610305117716</v>
      </c>
      <c r="F19" s="58">
        <v>5.5595180352372005</v>
      </c>
    </row>
    <row r="20" spans="1:6" ht="21.75" customHeight="1" x14ac:dyDescent="0.35">
      <c r="A20" s="2" t="s">
        <v>17</v>
      </c>
      <c r="B20" s="2">
        <v>379836</v>
      </c>
      <c r="C20" s="2">
        <v>606306</v>
      </c>
      <c r="D20" s="2">
        <v>246.68376188349444</v>
      </c>
      <c r="E20" s="2">
        <v>154.65530506884335</v>
      </c>
      <c r="F20" s="58">
        <v>5.7080236712155248</v>
      </c>
    </row>
    <row r="21" spans="1:6" ht="21.75" customHeight="1" x14ac:dyDescent="0.35">
      <c r="A21" s="2" t="s">
        <v>18</v>
      </c>
      <c r="B21" s="2">
        <v>49772</v>
      </c>
      <c r="C21" s="2">
        <v>81059</v>
      </c>
      <c r="D21" s="2">
        <v>251.71815767355213</v>
      </c>
      <c r="E21" s="2">
        <v>154.66002614097309</v>
      </c>
      <c r="F21" s="58">
        <v>5.7811347290245374</v>
      </c>
    </row>
    <row r="22" spans="1:6" ht="21.75" customHeight="1" x14ac:dyDescent="0.35">
      <c r="A22" s="2" t="s">
        <v>19</v>
      </c>
      <c r="B22" s="2">
        <v>171766</v>
      </c>
      <c r="C22" s="2">
        <v>284733</v>
      </c>
      <c r="D22" s="2">
        <v>274.2629300956242</v>
      </c>
      <c r="E22" s="2">
        <v>165.68962249521792</v>
      </c>
      <c r="F22" s="58">
        <v>5.5942022877573025</v>
      </c>
    </row>
    <row r="23" spans="1:6" ht="21.75" customHeight="1" x14ac:dyDescent="0.35">
      <c r="A23" s="2" t="s">
        <v>20</v>
      </c>
      <c r="B23" s="2">
        <v>455375</v>
      </c>
      <c r="C23" s="2">
        <v>741346</v>
      </c>
      <c r="D23" s="2">
        <v>258.84502161356511</v>
      </c>
      <c r="E23" s="2">
        <v>159.71927068611609</v>
      </c>
      <c r="F23" s="58">
        <v>5.5567872491387291</v>
      </c>
    </row>
    <row r="24" spans="1:6" ht="21.75" customHeight="1" x14ac:dyDescent="0.35">
      <c r="A24" s="2" t="s">
        <v>21</v>
      </c>
      <c r="B24" s="2">
        <v>135035</v>
      </c>
      <c r="C24" s="2">
        <v>203487</v>
      </c>
      <c r="D24" s="2">
        <v>239.67426815272111</v>
      </c>
      <c r="E24" s="2">
        <v>158.92171107388739</v>
      </c>
      <c r="F24" s="58">
        <v>5.747379439472792</v>
      </c>
    </row>
    <row r="25" spans="1:6" ht="21.75" customHeight="1" thickBot="1" x14ac:dyDescent="0.4">
      <c r="A25" s="18" t="s">
        <v>38</v>
      </c>
      <c r="B25" s="18">
        <v>5426139</v>
      </c>
      <c r="C25" s="18">
        <v>8707158</v>
      </c>
      <c r="D25" s="18">
        <v>232.5444874952486</v>
      </c>
      <c r="E25" s="18">
        <v>145.10668491584119</v>
      </c>
      <c r="F25" s="97">
        <v>5.7513674381468674</v>
      </c>
    </row>
    <row r="26" spans="1:6" ht="25" customHeight="1" thickTop="1" x14ac:dyDescent="0.3">
      <c r="A26" s="84" t="str">
        <f>+INDICE!B10</f>
        <v xml:space="preserve"> Lettura dati 20 settembre 2022</v>
      </c>
    </row>
    <row r="27" spans="1:6" x14ac:dyDescent="0.35">
      <c r="B27" s="7"/>
      <c r="C27" s="7"/>
      <c r="D27" s="30"/>
    </row>
    <row r="28" spans="1:6" s="4" customFormat="1" x14ac:dyDescent="0.35">
      <c r="A28" s="1"/>
      <c r="B28" s="1"/>
      <c r="C28" s="1"/>
      <c r="D28" s="80"/>
    </row>
    <row r="29" spans="1:6" ht="15" x14ac:dyDescent="0.35">
      <c r="B29" s="8"/>
      <c r="C29" s="8"/>
      <c r="D29" s="79"/>
    </row>
    <row r="36" spans="2:4" x14ac:dyDescent="0.35">
      <c r="B36" s="5"/>
      <c r="C36" s="5"/>
    </row>
    <row r="37" spans="2:4" x14ac:dyDescent="0.35">
      <c r="B37" s="5"/>
      <c r="C37" s="5"/>
    </row>
    <row r="38" spans="2:4" x14ac:dyDescent="0.35">
      <c r="B38" s="5"/>
      <c r="C38" s="5"/>
    </row>
    <row r="39" spans="2:4" ht="13.5" x14ac:dyDescent="0.35">
      <c r="B39" s="5"/>
      <c r="C39" s="5"/>
      <c r="D39" s="79"/>
    </row>
    <row r="40" spans="2:4" x14ac:dyDescent="0.35">
      <c r="B40" s="5"/>
      <c r="C40" s="5"/>
    </row>
    <row r="41" spans="2:4" x14ac:dyDescent="0.35">
      <c r="B41" s="5"/>
      <c r="C41" s="5"/>
    </row>
    <row r="42" spans="2:4" x14ac:dyDescent="0.35">
      <c r="B42" s="5"/>
      <c r="C42" s="5"/>
    </row>
    <row r="43" spans="2:4" x14ac:dyDescent="0.35">
      <c r="B43" s="5"/>
      <c r="C43" s="5"/>
    </row>
    <row r="44" spans="2:4" x14ac:dyDescent="0.35">
      <c r="B44" s="5"/>
      <c r="C44" s="5"/>
    </row>
    <row r="45" spans="2:4" s="80" customFormat="1" x14ac:dyDescent="0.35">
      <c r="B45" s="5"/>
      <c r="C45" s="5"/>
    </row>
    <row r="46" spans="2:4" s="80" customFormat="1" x14ac:dyDescent="0.35">
      <c r="B46" s="5"/>
      <c r="C46" s="5"/>
    </row>
    <row r="47" spans="2:4" s="80" customFormat="1" x14ac:dyDescent="0.35">
      <c r="B47" s="5"/>
      <c r="C47" s="5"/>
    </row>
    <row r="48" spans="2:4" s="80" customFormat="1" x14ac:dyDescent="0.35">
      <c r="B48" s="5"/>
      <c r="C48" s="5"/>
    </row>
    <row r="49" spans="2:3" s="80" customFormat="1" x14ac:dyDescent="0.35">
      <c r="B49" s="5"/>
      <c r="C49" s="5"/>
    </row>
    <row r="50" spans="2:3" s="80" customFormat="1" x14ac:dyDescent="0.35">
      <c r="B50" s="5"/>
      <c r="C50" s="5"/>
    </row>
    <row r="51" spans="2:3" s="80" customFormat="1" x14ac:dyDescent="0.35">
      <c r="B51" s="5"/>
      <c r="C51" s="5"/>
    </row>
    <row r="52" spans="2:3" s="80" customFormat="1" x14ac:dyDescent="0.35">
      <c r="B52" s="5"/>
      <c r="C52" s="5"/>
    </row>
    <row r="53" spans="2:3" s="80" customFormat="1" x14ac:dyDescent="0.35">
      <c r="B53" s="5"/>
      <c r="C53" s="5"/>
    </row>
    <row r="54" spans="2:3" s="80" customFormat="1" x14ac:dyDescent="0.35">
      <c r="B54" s="5"/>
      <c r="C54" s="5"/>
    </row>
    <row r="55" spans="2:3" s="80" customFormat="1" x14ac:dyDescent="0.35">
      <c r="B55" s="5"/>
      <c r="C55" s="5"/>
    </row>
    <row r="56" spans="2:3" s="80" customFormat="1" x14ac:dyDescent="0.35">
      <c r="B56" s="5"/>
      <c r="C56" s="5"/>
    </row>
  </sheetData>
  <mergeCells count="2">
    <mergeCell ref="A2:A3"/>
    <mergeCell ref="B2:F2"/>
  </mergeCells>
  <pageMargins left="0.70866141732283472" right="0.70866141732283472" top="0.94488188976377963" bottom="0.74803149606299213" header="0.31496062992125984" footer="0.31496062992125984"/>
  <pageSetup paperSize="9" scale="73" orientation="portrait" r:id="rId1"/>
  <headerFooter>
    <oddHeader>&amp;C&amp;"Verdana,Normale"OSSERVATORIO ASSEGNO UNICO UNIVERSALE</oddHeader>
  </headerFooter>
  <rowBreaks count="1" manualBreakCount="1">
    <brk id="17"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tabColor rgb="FF00B050"/>
    <pageSetUpPr fitToPage="1"/>
  </sheetPr>
  <dimension ref="B12:I19"/>
  <sheetViews>
    <sheetView topLeftCell="A2" workbookViewId="0">
      <selection activeCell="A2" sqref="A2"/>
    </sheetView>
  </sheetViews>
  <sheetFormatPr defaultRowHeight="14.5" x14ac:dyDescent="0.35"/>
  <cols>
    <col min="1" max="1" width="4" customWidth="1"/>
    <col min="4" max="4" width="10.08984375" customWidth="1"/>
    <col min="9" max="9" width="9.81640625" customWidth="1"/>
  </cols>
  <sheetData>
    <row r="12" spans="2:9" ht="18.5" x14ac:dyDescent="0.35">
      <c r="B12" s="188" t="str">
        <f>+INDICE!B23</f>
        <v>Sezione II - Assegno Unico Universale ai percettori di Reddito di Cittadinanza</v>
      </c>
    </row>
    <row r="15" spans="2:9" ht="14.5" customHeight="1" x14ac:dyDescent="0.35">
      <c r="B15" s="230" t="s">
        <v>124</v>
      </c>
      <c r="C15" s="230"/>
      <c r="D15" s="230"/>
      <c r="E15" s="230"/>
      <c r="F15" s="230"/>
      <c r="G15" s="230"/>
      <c r="H15" s="230"/>
      <c r="I15" s="230"/>
    </row>
    <row r="16" spans="2:9" x14ac:dyDescent="0.35">
      <c r="B16" s="230"/>
      <c r="C16" s="230"/>
      <c r="D16" s="230"/>
      <c r="E16" s="230"/>
      <c r="F16" s="230"/>
      <c r="G16" s="230"/>
      <c r="H16" s="230"/>
      <c r="I16" s="230"/>
    </row>
    <row r="17" spans="2:9" ht="25.5" customHeight="1" x14ac:dyDescent="0.35">
      <c r="B17" s="230"/>
      <c r="C17" s="230"/>
      <c r="D17" s="230"/>
      <c r="E17" s="230"/>
      <c r="F17" s="230"/>
      <c r="G17" s="230"/>
      <c r="H17" s="230"/>
      <c r="I17" s="230"/>
    </row>
    <row r="18" spans="2:9" ht="28" customHeight="1" x14ac:dyDescent="0.35">
      <c r="B18" s="230"/>
      <c r="C18" s="230"/>
      <c r="D18" s="230"/>
      <c r="E18" s="230"/>
      <c r="F18" s="230"/>
      <c r="G18" s="230"/>
      <c r="H18" s="230"/>
      <c r="I18" s="230"/>
    </row>
    <row r="19" spans="2:9" x14ac:dyDescent="0.35">
      <c r="B19" s="230"/>
      <c r="C19" s="230"/>
      <c r="D19" s="230"/>
      <c r="E19" s="230"/>
      <c r="F19" s="230"/>
      <c r="G19" s="230"/>
      <c r="H19" s="230"/>
      <c r="I19" s="230"/>
    </row>
  </sheetData>
  <mergeCells count="1">
    <mergeCell ref="B15:I19"/>
  </mergeCells>
  <pageMargins left="0.70866141732283472" right="0.70866141732283472" top="0.74803149606299213" bottom="0.74803149606299213" header="0.31496062992125984" footer="0.31496062992125984"/>
  <pageSetup paperSize="9" orientation="portrait" r:id="rId1"/>
  <headerFooter>
    <oddHeader>&amp;COSSERVATORIO ASSEGNO UNICO UNIVERSALE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5EB3-F3B0-419C-97CE-2C9F0A35234F}">
  <sheetPr>
    <tabColor rgb="FF00B050"/>
    <pageSetUpPr fitToPage="1"/>
  </sheetPr>
  <dimension ref="A1:P29"/>
  <sheetViews>
    <sheetView showGridLines="0" zoomScale="75" zoomScaleNormal="75" zoomScaleSheetLayoutView="62" workbookViewId="0"/>
  </sheetViews>
  <sheetFormatPr defaultColWidth="13.1796875" defaultRowHeight="10" x14ac:dyDescent="0.35"/>
  <cols>
    <col min="1" max="1" width="35.54296875" style="1" customWidth="1"/>
    <col min="2" max="2" width="20.1796875" style="1" customWidth="1"/>
    <col min="3" max="3" width="20.90625" style="1" customWidth="1"/>
    <col min="4" max="4" width="21.1796875" style="1" customWidth="1"/>
    <col min="5" max="5" width="21.81640625" style="1" customWidth="1"/>
    <col min="6" max="6" width="20.08984375" style="1" customWidth="1"/>
    <col min="7" max="7" width="18.6328125" style="1" customWidth="1"/>
    <col min="8" max="8" width="15.81640625" style="1" customWidth="1"/>
    <col min="9" max="10" width="11.453125" style="1" customWidth="1"/>
    <col min="11" max="16384" width="13.1796875" style="1"/>
  </cols>
  <sheetData>
    <row r="1" spans="1:16" ht="57.5" customHeight="1" thickBot="1" x14ac:dyDescent="0.4">
      <c r="A1" s="95" t="s">
        <v>125</v>
      </c>
      <c r="B1" s="199"/>
      <c r="C1" s="199"/>
      <c r="D1" s="199"/>
      <c r="E1" s="199"/>
      <c r="F1" s="199"/>
    </row>
    <row r="2" spans="1:16" ht="82.25" customHeight="1" thickTop="1" thickBot="1" x14ac:dyDescent="0.4">
      <c r="A2" s="67" t="s">
        <v>135</v>
      </c>
      <c r="B2" s="68" t="s">
        <v>112</v>
      </c>
      <c r="C2" s="68" t="s">
        <v>113</v>
      </c>
      <c r="D2" s="181" t="s">
        <v>136</v>
      </c>
      <c r="E2" s="68" t="s">
        <v>137</v>
      </c>
      <c r="F2" s="68" t="s">
        <v>138</v>
      </c>
      <c r="G2" s="69"/>
    </row>
    <row r="3" spans="1:16" ht="32.5" customHeight="1" thickTop="1" x14ac:dyDescent="0.35">
      <c r="A3" s="105" t="s">
        <v>3</v>
      </c>
      <c r="B3" s="70">
        <v>407369</v>
      </c>
      <c r="C3" s="70">
        <v>642982</v>
      </c>
      <c r="D3" s="147">
        <v>52.534653639994005</v>
      </c>
      <c r="E3" s="70">
        <v>128.96085278947098</v>
      </c>
      <c r="F3" s="70">
        <v>81.70470345980759</v>
      </c>
      <c r="G3" s="69"/>
      <c r="H3" s="27"/>
      <c r="I3" s="27"/>
      <c r="J3" s="9"/>
      <c r="N3" s="27"/>
      <c r="O3" s="27"/>
      <c r="P3" s="27"/>
    </row>
    <row r="4" spans="1:16" ht="25.5" customHeight="1" x14ac:dyDescent="0.35">
      <c r="A4" s="105" t="s">
        <v>27</v>
      </c>
      <c r="B4" s="70">
        <v>412543</v>
      </c>
      <c r="C4" s="70">
        <v>684229</v>
      </c>
      <c r="D4" s="147">
        <v>59.96294990997292</v>
      </c>
      <c r="E4" s="70">
        <v>145.34957546237101</v>
      </c>
      <c r="F4" s="70">
        <v>87.635791394362002</v>
      </c>
      <c r="G4" s="69"/>
      <c r="H4" s="27"/>
      <c r="I4" s="27"/>
      <c r="J4" s="9"/>
      <c r="N4" s="27"/>
      <c r="O4" s="27"/>
      <c r="P4" s="27"/>
    </row>
    <row r="5" spans="1:16" ht="25.5" customHeight="1" x14ac:dyDescent="0.35">
      <c r="A5" s="105" t="s">
        <v>28</v>
      </c>
      <c r="B5" s="70">
        <v>310460</v>
      </c>
      <c r="C5" s="70">
        <v>515654</v>
      </c>
      <c r="D5" s="147">
        <v>57.508742519984708</v>
      </c>
      <c r="E5" s="70">
        <v>185.23720453515656</v>
      </c>
      <c r="F5" s="70">
        <v>111.52583422214258</v>
      </c>
      <c r="G5" s="69"/>
      <c r="H5" s="27"/>
      <c r="I5" s="27"/>
      <c r="J5" s="9"/>
      <c r="N5" s="27"/>
      <c r="O5" s="27"/>
      <c r="P5" s="27"/>
    </row>
    <row r="6" spans="1:16" ht="32.5" customHeight="1" x14ac:dyDescent="0.35">
      <c r="A6" s="105" t="s">
        <v>79</v>
      </c>
      <c r="B6" s="70">
        <v>303819</v>
      </c>
      <c r="C6" s="70">
        <v>505634</v>
      </c>
      <c r="D6" s="147">
        <v>56.159712449977135</v>
      </c>
      <c r="E6" s="70">
        <v>184.84595252428957</v>
      </c>
      <c r="F6" s="70">
        <v>111.06791167124271</v>
      </c>
      <c r="G6" s="69"/>
      <c r="I6" s="27"/>
      <c r="J6" s="9"/>
    </row>
    <row r="7" spans="1:16" ht="32.5" customHeight="1" x14ac:dyDescent="0.35">
      <c r="A7" s="105" t="s">
        <v>100</v>
      </c>
      <c r="B7" s="70">
        <v>311895</v>
      </c>
      <c r="C7" s="70">
        <v>525938</v>
      </c>
      <c r="D7" s="147">
        <v>58.699955009986489</v>
      </c>
      <c r="E7" s="70">
        <v>188.20421940071657</v>
      </c>
      <c r="F7" s="70">
        <v>111.61002819721429</v>
      </c>
      <c r="G7" s="69"/>
      <c r="I7" s="27"/>
      <c r="J7" s="9"/>
    </row>
    <row r="8" spans="1:16" ht="32.5" customHeight="1" thickBot="1" x14ac:dyDescent="0.4">
      <c r="A8" s="106" t="s">
        <v>105</v>
      </c>
      <c r="B8" s="71">
        <v>263608</v>
      </c>
      <c r="C8" s="71">
        <v>449705</v>
      </c>
      <c r="D8" s="148">
        <v>50.758934159994631</v>
      </c>
      <c r="E8" s="71">
        <v>192.55460441259231</v>
      </c>
      <c r="F8" s="71">
        <v>112.87162508754547</v>
      </c>
      <c r="G8" s="69"/>
      <c r="I8" s="27"/>
      <c r="J8" s="9"/>
    </row>
    <row r="9" spans="1:16" ht="32.5" customHeight="1" thickTop="1" x14ac:dyDescent="0.35">
      <c r="A9" s="245" t="s">
        <v>108</v>
      </c>
      <c r="B9" s="246"/>
      <c r="C9" s="89"/>
      <c r="D9" s="90">
        <v>335.62494768990985</v>
      </c>
      <c r="E9" s="89"/>
      <c r="F9" s="89"/>
      <c r="G9" s="69"/>
      <c r="I9" s="27"/>
      <c r="J9" s="9"/>
    </row>
    <row r="10" spans="1:16" ht="29" customHeight="1" x14ac:dyDescent="0.35">
      <c r="A10" s="93" t="s">
        <v>82</v>
      </c>
      <c r="B10" s="91">
        <v>334949</v>
      </c>
      <c r="C10" s="91">
        <v>554023.66666666663</v>
      </c>
      <c r="D10" s="90"/>
      <c r="G10" s="69"/>
      <c r="H10" s="27"/>
      <c r="I10" s="27"/>
      <c r="J10" s="9"/>
    </row>
    <row r="11" spans="1:16" ht="29" customHeight="1" x14ac:dyDescent="0.35">
      <c r="A11" s="94" t="s">
        <v>47</v>
      </c>
      <c r="B11" s="91"/>
      <c r="C11" s="89"/>
      <c r="D11" s="90"/>
      <c r="E11" s="152">
        <v>167.00301025425262</v>
      </c>
      <c r="F11" s="152">
        <v>100.96588764556687</v>
      </c>
      <c r="G11" s="72"/>
      <c r="H11" s="27"/>
      <c r="I11" s="27"/>
      <c r="J11" s="9"/>
    </row>
    <row r="12" spans="1:16" ht="115.5" customHeight="1" x14ac:dyDescent="0.35">
      <c r="A12" s="247" t="s">
        <v>156</v>
      </c>
      <c r="B12" s="247"/>
      <c r="C12" s="247"/>
      <c r="D12" s="247"/>
      <c r="E12" s="247"/>
      <c r="F12" s="247"/>
      <c r="I12" s="277"/>
      <c r="J12" s="277"/>
      <c r="K12" s="277"/>
      <c r="L12" s="277"/>
      <c r="M12" s="277"/>
      <c r="N12" s="277"/>
      <c r="O12" s="277"/>
      <c r="P12" s="277"/>
    </row>
    <row r="13" spans="1:16" ht="20.399999999999999" customHeight="1" x14ac:dyDescent="0.3">
      <c r="A13" s="66" t="s">
        <v>139</v>
      </c>
      <c r="B13" s="7"/>
      <c r="E13" s="65"/>
    </row>
    <row r="14" spans="1:16" x14ac:dyDescent="0.35">
      <c r="B14" s="5"/>
      <c r="C14" s="30"/>
    </row>
    <row r="15" spans="1:16" x14ac:dyDescent="0.35">
      <c r="B15" s="5"/>
    </row>
    <row r="16" spans="1:16" x14ac:dyDescent="0.35">
      <c r="B16" s="5"/>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row r="27" spans="2:2" x14ac:dyDescent="0.35">
      <c r="B27" s="5"/>
    </row>
    <row r="28" spans="2:2" x14ac:dyDescent="0.35">
      <c r="B28" s="5"/>
    </row>
    <row r="29" spans="2:2" x14ac:dyDescent="0.35">
      <c r="B29" s="5"/>
    </row>
  </sheetData>
  <mergeCells count="3">
    <mergeCell ref="A9:B9"/>
    <mergeCell ref="A12:F12"/>
    <mergeCell ref="I12:P12"/>
  </mergeCells>
  <pageMargins left="0.70866141732283472" right="0.70866141732283472" top="0.94488188976377963" bottom="0.74803149606299213" header="0.31496062992125984" footer="0.31496062992125984"/>
  <pageSetup paperSize="9" scale="62" orientation="portrait" r:id="rId1"/>
  <headerFooter>
    <oddHeader>&amp;C&amp;"Verdana,Normale"OSSERVATORIO ASSEGNO UNICO UNIVERSALE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DC5E-F6A1-4004-994B-19D26A24276C}">
  <sheetPr>
    <tabColor rgb="FF00B050"/>
    <pageSetUpPr fitToPage="1"/>
  </sheetPr>
  <dimension ref="A1:M59"/>
  <sheetViews>
    <sheetView showGridLines="0" zoomScale="70" zoomScaleNormal="70" workbookViewId="0"/>
  </sheetViews>
  <sheetFormatPr defaultRowHeight="14.5" x14ac:dyDescent="0.35"/>
  <cols>
    <col min="1" max="1" width="30.453125" style="1" customWidth="1"/>
    <col min="2" max="2" width="16" style="1" customWidth="1"/>
    <col min="3" max="3" width="17.81640625" style="80" customWidth="1"/>
    <col min="4" max="4" width="16" style="1" customWidth="1"/>
    <col min="5" max="5" width="17.81640625" style="80" customWidth="1"/>
    <col min="6" max="6" width="16" style="1" customWidth="1"/>
    <col min="7" max="7" width="18.6328125" style="80" customWidth="1"/>
    <col min="8" max="8" width="16" style="1" customWidth="1"/>
    <col min="9" max="9" width="18.1796875" style="80" customWidth="1"/>
    <col min="10" max="10" width="16" style="1" customWidth="1"/>
    <col min="11" max="11" width="18.1796875" style="1" customWidth="1"/>
    <col min="12" max="12" width="13.54296875" style="1" customWidth="1"/>
    <col min="13" max="13" width="18.81640625" style="1" customWidth="1"/>
  </cols>
  <sheetData>
    <row r="1" spans="1:13" ht="59.5" customHeight="1" thickBot="1" x14ac:dyDescent="0.4">
      <c r="A1" s="126" t="s">
        <v>126</v>
      </c>
      <c r="B1" s="179"/>
      <c r="C1" s="179"/>
      <c r="D1" s="179"/>
      <c r="E1" s="179"/>
      <c r="F1" s="179"/>
      <c r="G1" s="179"/>
      <c r="H1" s="179"/>
      <c r="I1" s="179"/>
      <c r="J1" s="179"/>
      <c r="K1" s="179"/>
      <c r="L1" s="179"/>
      <c r="M1" s="179"/>
    </row>
    <row r="2" spans="1:13" s="11" customFormat="1" ht="43" customHeight="1" thickTop="1" x14ac:dyDescent="0.35">
      <c r="A2" s="238" t="s">
        <v>92</v>
      </c>
      <c r="B2" s="278" t="s">
        <v>3</v>
      </c>
      <c r="C2" s="279"/>
      <c r="D2" s="278" t="s">
        <v>27</v>
      </c>
      <c r="E2" s="279"/>
      <c r="F2" s="278" t="s">
        <v>28</v>
      </c>
      <c r="G2" s="279"/>
      <c r="H2" s="278" t="s">
        <v>79</v>
      </c>
      <c r="I2" s="279"/>
      <c r="J2" s="278" t="s">
        <v>100</v>
      </c>
      <c r="K2" s="279"/>
      <c r="L2" s="278" t="s">
        <v>105</v>
      </c>
      <c r="M2" s="279"/>
    </row>
    <row r="3" spans="1:13" s="11" customFormat="1" ht="75" customHeight="1" thickBot="1" x14ac:dyDescent="0.4">
      <c r="A3" s="239"/>
      <c r="B3" s="187" t="s">
        <v>113</v>
      </c>
      <c r="C3" s="206" t="s">
        <v>140</v>
      </c>
      <c r="D3" s="187" t="s">
        <v>113</v>
      </c>
      <c r="E3" s="206" t="s">
        <v>140</v>
      </c>
      <c r="F3" s="187" t="s">
        <v>113</v>
      </c>
      <c r="G3" s="206" t="s">
        <v>140</v>
      </c>
      <c r="H3" s="187" t="s">
        <v>113</v>
      </c>
      <c r="I3" s="206" t="s">
        <v>140</v>
      </c>
      <c r="J3" s="187" t="s">
        <v>113</v>
      </c>
      <c r="K3" s="206" t="s">
        <v>140</v>
      </c>
      <c r="L3" s="187" t="s">
        <v>113</v>
      </c>
      <c r="M3" s="206" t="s">
        <v>140</v>
      </c>
    </row>
    <row r="4" spans="1:13" s="201" customFormat="1" ht="20" customHeight="1" thickTop="1" x14ac:dyDescent="0.35">
      <c r="A4" s="74" t="s">
        <v>4</v>
      </c>
      <c r="B4" s="74">
        <v>26019</v>
      </c>
      <c r="C4" s="74">
        <v>83</v>
      </c>
      <c r="D4" s="74">
        <v>27900</v>
      </c>
      <c r="E4" s="74">
        <v>89</v>
      </c>
      <c r="F4" s="74">
        <v>21410</v>
      </c>
      <c r="G4" s="74">
        <v>117</v>
      </c>
      <c r="H4" s="74">
        <v>20353</v>
      </c>
      <c r="I4" s="74">
        <v>119</v>
      </c>
      <c r="J4" s="74">
        <v>20541</v>
      </c>
      <c r="K4" s="74">
        <v>120</v>
      </c>
      <c r="L4" s="74">
        <v>17205</v>
      </c>
      <c r="M4" s="74">
        <v>122</v>
      </c>
    </row>
    <row r="5" spans="1:13" s="201" customFormat="1" ht="20" customHeight="1" x14ac:dyDescent="0.35">
      <c r="A5" s="74" t="s">
        <v>5</v>
      </c>
      <c r="B5" s="74">
        <v>347</v>
      </c>
      <c r="C5" s="74">
        <v>109</v>
      </c>
      <c r="D5" s="74">
        <v>362</v>
      </c>
      <c r="E5" s="74">
        <v>111</v>
      </c>
      <c r="F5" s="74">
        <v>286</v>
      </c>
      <c r="G5" s="74">
        <v>133</v>
      </c>
      <c r="H5" s="74">
        <v>280</v>
      </c>
      <c r="I5" s="74">
        <v>143</v>
      </c>
      <c r="J5" s="74">
        <v>286</v>
      </c>
      <c r="K5" s="74">
        <v>141</v>
      </c>
      <c r="L5" s="74">
        <v>244</v>
      </c>
      <c r="M5" s="74">
        <v>137</v>
      </c>
    </row>
    <row r="6" spans="1:13" s="201" customFormat="1" ht="20" customHeight="1" x14ac:dyDescent="0.35">
      <c r="A6" s="74" t="s">
        <v>6</v>
      </c>
      <c r="B6" s="74">
        <v>42406</v>
      </c>
      <c r="C6" s="74">
        <v>93</v>
      </c>
      <c r="D6" s="74">
        <v>45155</v>
      </c>
      <c r="E6" s="74">
        <v>98</v>
      </c>
      <c r="F6" s="74">
        <v>34777</v>
      </c>
      <c r="G6" s="74">
        <v>126</v>
      </c>
      <c r="H6" s="74">
        <v>33229</v>
      </c>
      <c r="I6" s="74">
        <v>128</v>
      </c>
      <c r="J6" s="74">
        <v>32647</v>
      </c>
      <c r="K6" s="74">
        <v>129</v>
      </c>
      <c r="L6" s="74">
        <v>26933</v>
      </c>
      <c r="M6" s="74">
        <v>132</v>
      </c>
    </row>
    <row r="7" spans="1:13" s="201" customFormat="1" ht="20" customHeight="1" x14ac:dyDescent="0.35">
      <c r="A7" s="74" t="s">
        <v>84</v>
      </c>
      <c r="B7" s="74">
        <v>2117</v>
      </c>
      <c r="C7" s="74">
        <v>122</v>
      </c>
      <c r="D7" s="74">
        <v>2264</v>
      </c>
      <c r="E7" s="74">
        <v>127</v>
      </c>
      <c r="F7" s="74">
        <v>1979</v>
      </c>
      <c r="G7" s="74">
        <v>151</v>
      </c>
      <c r="H7" s="74">
        <v>1834</v>
      </c>
      <c r="I7" s="74">
        <v>153</v>
      </c>
      <c r="J7" s="74">
        <v>1781</v>
      </c>
      <c r="K7" s="74">
        <v>154</v>
      </c>
      <c r="L7" s="74">
        <v>1533</v>
      </c>
      <c r="M7" s="74">
        <v>157</v>
      </c>
    </row>
    <row r="8" spans="1:13" s="201" customFormat="1" ht="20" customHeight="1" x14ac:dyDescent="0.35">
      <c r="A8" s="74" t="s">
        <v>85</v>
      </c>
      <c r="B8" s="74">
        <v>205</v>
      </c>
      <c r="C8" s="74">
        <v>102</v>
      </c>
      <c r="D8" s="74">
        <v>235</v>
      </c>
      <c r="E8" s="74">
        <v>111</v>
      </c>
      <c r="F8" s="74">
        <v>215</v>
      </c>
      <c r="G8" s="74">
        <v>141</v>
      </c>
      <c r="H8" s="74">
        <v>182</v>
      </c>
      <c r="I8" s="74">
        <v>142</v>
      </c>
      <c r="J8" s="74">
        <v>180</v>
      </c>
      <c r="K8" s="74">
        <v>144</v>
      </c>
      <c r="L8" s="74">
        <v>135</v>
      </c>
      <c r="M8" s="74">
        <v>140</v>
      </c>
    </row>
    <row r="9" spans="1:13" s="201" customFormat="1" ht="20" customHeight="1" x14ac:dyDescent="0.35">
      <c r="A9" s="74" t="s">
        <v>7</v>
      </c>
      <c r="B9" s="74">
        <v>11753</v>
      </c>
      <c r="C9" s="74">
        <v>93</v>
      </c>
      <c r="D9" s="74">
        <v>12464</v>
      </c>
      <c r="E9" s="74">
        <v>98</v>
      </c>
      <c r="F9" s="74">
        <v>9806</v>
      </c>
      <c r="G9" s="74">
        <v>127</v>
      </c>
      <c r="H9" s="74">
        <v>9437</v>
      </c>
      <c r="I9" s="74">
        <v>129</v>
      </c>
      <c r="J9" s="74">
        <v>9259</v>
      </c>
      <c r="K9" s="74">
        <v>130</v>
      </c>
      <c r="L9" s="74">
        <v>7548</v>
      </c>
      <c r="M9" s="74">
        <v>134</v>
      </c>
    </row>
    <row r="10" spans="1:13" s="201" customFormat="1" ht="20" customHeight="1" x14ac:dyDescent="0.35">
      <c r="A10" s="74" t="s">
        <v>71</v>
      </c>
      <c r="B10" s="74">
        <v>3080</v>
      </c>
      <c r="C10" s="74">
        <v>86</v>
      </c>
      <c r="D10" s="74">
        <v>3321</v>
      </c>
      <c r="E10" s="74">
        <v>95</v>
      </c>
      <c r="F10" s="74">
        <v>2572</v>
      </c>
      <c r="G10" s="74">
        <v>130</v>
      </c>
      <c r="H10" s="74">
        <v>2406</v>
      </c>
      <c r="I10" s="74">
        <v>128</v>
      </c>
      <c r="J10" s="74">
        <v>2291</v>
      </c>
      <c r="K10" s="74">
        <v>128</v>
      </c>
      <c r="L10" s="74">
        <v>1890</v>
      </c>
      <c r="M10" s="74">
        <v>129</v>
      </c>
    </row>
    <row r="11" spans="1:13" s="201" customFormat="1" ht="20" customHeight="1" x14ac:dyDescent="0.35">
      <c r="A11" s="74" t="s">
        <v>8</v>
      </c>
      <c r="B11" s="74">
        <v>8636</v>
      </c>
      <c r="C11" s="74">
        <v>82</v>
      </c>
      <c r="D11" s="74">
        <v>8977</v>
      </c>
      <c r="E11" s="74">
        <v>87</v>
      </c>
      <c r="F11" s="74">
        <v>7040</v>
      </c>
      <c r="G11" s="74">
        <v>117</v>
      </c>
      <c r="H11" s="74">
        <v>6632</v>
      </c>
      <c r="I11" s="74">
        <v>119</v>
      </c>
      <c r="J11" s="74">
        <v>6507</v>
      </c>
      <c r="K11" s="74">
        <v>120</v>
      </c>
      <c r="L11" s="74">
        <v>5371</v>
      </c>
      <c r="M11" s="74">
        <v>123</v>
      </c>
    </row>
    <row r="12" spans="1:13" s="201" customFormat="1" ht="20" customHeight="1" x14ac:dyDescent="0.35">
      <c r="A12" s="74" t="s">
        <v>9</v>
      </c>
      <c r="B12" s="74">
        <v>15467</v>
      </c>
      <c r="C12" s="74">
        <v>96</v>
      </c>
      <c r="D12" s="74">
        <v>16466</v>
      </c>
      <c r="E12" s="74">
        <v>102</v>
      </c>
      <c r="F12" s="74">
        <v>13131</v>
      </c>
      <c r="G12" s="74">
        <v>130</v>
      </c>
      <c r="H12" s="74">
        <v>12041</v>
      </c>
      <c r="I12" s="74">
        <v>131</v>
      </c>
      <c r="J12" s="74">
        <v>11830</v>
      </c>
      <c r="K12" s="74">
        <v>132</v>
      </c>
      <c r="L12" s="74">
        <v>9704</v>
      </c>
      <c r="M12" s="74">
        <v>134</v>
      </c>
    </row>
    <row r="13" spans="1:13" s="201" customFormat="1" ht="20" customHeight="1" x14ac:dyDescent="0.35">
      <c r="A13" s="74" t="s">
        <v>10</v>
      </c>
      <c r="B13" s="74">
        <v>15165</v>
      </c>
      <c r="C13" s="74">
        <v>89</v>
      </c>
      <c r="D13" s="74">
        <v>16085</v>
      </c>
      <c r="E13" s="74">
        <v>95</v>
      </c>
      <c r="F13" s="74">
        <v>11805</v>
      </c>
      <c r="G13" s="74">
        <v>120</v>
      </c>
      <c r="H13" s="74">
        <v>11391</v>
      </c>
      <c r="I13" s="74">
        <v>122</v>
      </c>
      <c r="J13" s="74">
        <v>11252</v>
      </c>
      <c r="K13" s="74">
        <v>123</v>
      </c>
      <c r="L13" s="74">
        <v>9440</v>
      </c>
      <c r="M13" s="74">
        <v>126</v>
      </c>
    </row>
    <row r="14" spans="1:13" s="201" customFormat="1" ht="20" customHeight="1" x14ac:dyDescent="0.35">
      <c r="A14" s="74" t="s">
        <v>11</v>
      </c>
      <c r="B14" s="74">
        <v>4848</v>
      </c>
      <c r="C14" s="74">
        <v>87</v>
      </c>
      <c r="D14" s="74">
        <v>5105</v>
      </c>
      <c r="E14" s="74">
        <v>92</v>
      </c>
      <c r="F14" s="74">
        <v>3721</v>
      </c>
      <c r="G14" s="74">
        <v>120</v>
      </c>
      <c r="H14" s="74">
        <v>3658</v>
      </c>
      <c r="I14" s="74">
        <v>121</v>
      </c>
      <c r="J14" s="74">
        <v>3627</v>
      </c>
      <c r="K14" s="74">
        <v>122</v>
      </c>
      <c r="L14" s="74">
        <v>3037</v>
      </c>
      <c r="M14" s="74">
        <v>124</v>
      </c>
    </row>
    <row r="15" spans="1:13" s="201" customFormat="1" ht="20" customHeight="1" x14ac:dyDescent="0.35">
      <c r="A15" s="74" t="s">
        <v>12</v>
      </c>
      <c r="B15" s="74">
        <v>6215</v>
      </c>
      <c r="C15" s="74">
        <v>98</v>
      </c>
      <c r="D15" s="74">
        <v>6668</v>
      </c>
      <c r="E15" s="74">
        <v>104</v>
      </c>
      <c r="F15" s="74">
        <v>4886</v>
      </c>
      <c r="G15" s="74">
        <v>130</v>
      </c>
      <c r="H15" s="74">
        <v>4720</v>
      </c>
      <c r="I15" s="74">
        <v>129</v>
      </c>
      <c r="J15" s="74">
        <v>4839</v>
      </c>
      <c r="K15" s="74">
        <v>131</v>
      </c>
      <c r="L15" s="74">
        <v>3936</v>
      </c>
      <c r="M15" s="74">
        <v>133</v>
      </c>
    </row>
    <row r="16" spans="1:13" s="201" customFormat="1" ht="20" customHeight="1" x14ac:dyDescent="0.35">
      <c r="A16" s="74" t="s">
        <v>13</v>
      </c>
      <c r="B16" s="74">
        <v>54266</v>
      </c>
      <c r="C16" s="74">
        <v>75</v>
      </c>
      <c r="D16" s="74">
        <v>57599</v>
      </c>
      <c r="E16" s="74">
        <v>81</v>
      </c>
      <c r="F16" s="74">
        <v>43906</v>
      </c>
      <c r="G16" s="74">
        <v>111</v>
      </c>
      <c r="H16" s="74">
        <v>42627</v>
      </c>
      <c r="I16" s="74">
        <v>111</v>
      </c>
      <c r="J16" s="74">
        <v>42745</v>
      </c>
      <c r="K16" s="74">
        <v>112</v>
      </c>
      <c r="L16" s="74">
        <v>35544</v>
      </c>
      <c r="M16" s="74">
        <v>115</v>
      </c>
    </row>
    <row r="17" spans="1:13" s="201" customFormat="1" ht="20" customHeight="1" x14ac:dyDescent="0.35">
      <c r="A17" s="74" t="s">
        <v>14</v>
      </c>
      <c r="B17" s="74">
        <v>9986</v>
      </c>
      <c r="C17" s="74">
        <v>77</v>
      </c>
      <c r="D17" s="74">
        <v>10787</v>
      </c>
      <c r="E17" s="74">
        <v>85</v>
      </c>
      <c r="F17" s="74">
        <v>7809</v>
      </c>
      <c r="G17" s="74">
        <v>115</v>
      </c>
      <c r="H17" s="74">
        <v>7796</v>
      </c>
      <c r="I17" s="74">
        <v>114</v>
      </c>
      <c r="J17" s="74">
        <v>8058</v>
      </c>
      <c r="K17" s="74">
        <v>116</v>
      </c>
      <c r="L17" s="74">
        <v>6634</v>
      </c>
      <c r="M17" s="74">
        <v>117</v>
      </c>
    </row>
    <row r="18" spans="1:13" s="201" customFormat="1" ht="20" customHeight="1" x14ac:dyDescent="0.35">
      <c r="A18" s="74" t="s">
        <v>15</v>
      </c>
      <c r="B18" s="74">
        <v>2693</v>
      </c>
      <c r="C18" s="74">
        <v>71</v>
      </c>
      <c r="D18" s="74">
        <v>2872</v>
      </c>
      <c r="E18" s="74">
        <v>79</v>
      </c>
      <c r="F18" s="74">
        <v>2001</v>
      </c>
      <c r="G18" s="74">
        <v>111</v>
      </c>
      <c r="H18" s="74">
        <v>2104</v>
      </c>
      <c r="I18" s="74">
        <v>108</v>
      </c>
      <c r="J18" s="74">
        <v>2214</v>
      </c>
      <c r="K18" s="74">
        <v>109</v>
      </c>
      <c r="L18" s="74">
        <v>1882</v>
      </c>
      <c r="M18" s="74">
        <v>110</v>
      </c>
    </row>
    <row r="19" spans="1:13" s="201" customFormat="1" ht="20" customHeight="1" x14ac:dyDescent="0.35">
      <c r="A19" s="74" t="s">
        <v>16</v>
      </c>
      <c r="B19" s="74">
        <v>170043</v>
      </c>
      <c r="C19" s="74">
        <v>83</v>
      </c>
      <c r="D19" s="74">
        <v>178905</v>
      </c>
      <c r="E19" s="74">
        <v>87</v>
      </c>
      <c r="F19" s="74">
        <v>137422</v>
      </c>
      <c r="G19" s="74">
        <v>105</v>
      </c>
      <c r="H19" s="74">
        <v>134580</v>
      </c>
      <c r="I19" s="74">
        <v>105</v>
      </c>
      <c r="J19" s="74">
        <v>141290</v>
      </c>
      <c r="K19" s="74">
        <v>105</v>
      </c>
      <c r="L19" s="74">
        <v>122836</v>
      </c>
      <c r="M19" s="74">
        <v>106</v>
      </c>
    </row>
    <row r="20" spans="1:13" s="201" customFormat="1" ht="20" customHeight="1" x14ac:dyDescent="0.35">
      <c r="A20" s="74" t="s">
        <v>17</v>
      </c>
      <c r="B20" s="74">
        <v>61051</v>
      </c>
      <c r="C20" s="74">
        <v>75</v>
      </c>
      <c r="D20" s="74">
        <v>66047</v>
      </c>
      <c r="E20" s="74">
        <v>83</v>
      </c>
      <c r="F20" s="74">
        <v>49658</v>
      </c>
      <c r="G20" s="74">
        <v>109</v>
      </c>
      <c r="H20" s="74">
        <v>49558</v>
      </c>
      <c r="I20" s="74">
        <v>108</v>
      </c>
      <c r="J20" s="74">
        <v>51808</v>
      </c>
      <c r="K20" s="74">
        <v>109</v>
      </c>
      <c r="L20" s="74">
        <v>44142</v>
      </c>
      <c r="M20" s="74">
        <v>110</v>
      </c>
    </row>
    <row r="21" spans="1:13" s="201" customFormat="1" ht="20" customHeight="1" x14ac:dyDescent="0.35">
      <c r="A21" s="74" t="s">
        <v>18</v>
      </c>
      <c r="B21" s="74">
        <v>4349</v>
      </c>
      <c r="C21" s="74">
        <v>76</v>
      </c>
      <c r="D21" s="74">
        <v>4667</v>
      </c>
      <c r="E21" s="74">
        <v>82</v>
      </c>
      <c r="F21" s="74">
        <v>3308</v>
      </c>
      <c r="G21" s="74">
        <v>110</v>
      </c>
      <c r="H21" s="74">
        <v>3391</v>
      </c>
      <c r="I21" s="74">
        <v>109</v>
      </c>
      <c r="J21" s="74">
        <v>3663</v>
      </c>
      <c r="K21" s="74">
        <v>110</v>
      </c>
      <c r="L21" s="74">
        <v>3154</v>
      </c>
      <c r="M21" s="74">
        <v>111</v>
      </c>
    </row>
    <row r="22" spans="1:13" s="201" customFormat="1" ht="20" customHeight="1" x14ac:dyDescent="0.35">
      <c r="A22" s="74" t="s">
        <v>19</v>
      </c>
      <c r="B22" s="74">
        <v>45296</v>
      </c>
      <c r="C22" s="74">
        <v>85</v>
      </c>
      <c r="D22" s="74">
        <v>47598</v>
      </c>
      <c r="E22" s="74">
        <v>90</v>
      </c>
      <c r="F22" s="74">
        <v>33042</v>
      </c>
      <c r="G22" s="74">
        <v>114</v>
      </c>
      <c r="H22" s="74">
        <v>34683</v>
      </c>
      <c r="I22" s="74">
        <v>113</v>
      </c>
      <c r="J22" s="74">
        <v>38152</v>
      </c>
      <c r="K22" s="74">
        <v>113</v>
      </c>
      <c r="L22" s="74">
        <v>33785</v>
      </c>
      <c r="M22" s="74">
        <v>114</v>
      </c>
    </row>
    <row r="23" spans="1:13" s="201" customFormat="1" ht="20" customHeight="1" x14ac:dyDescent="0.35">
      <c r="A23" s="74" t="s">
        <v>20</v>
      </c>
      <c r="B23" s="74">
        <v>141710</v>
      </c>
      <c r="C23" s="74">
        <v>79</v>
      </c>
      <c r="D23" s="74">
        <v>152093</v>
      </c>
      <c r="E23" s="74">
        <v>86</v>
      </c>
      <c r="F23" s="74">
        <v>113556</v>
      </c>
      <c r="G23" s="74">
        <v>107</v>
      </c>
      <c r="H23" s="74">
        <v>111525</v>
      </c>
      <c r="I23" s="74">
        <v>106</v>
      </c>
      <c r="J23" s="74">
        <v>119308</v>
      </c>
      <c r="K23" s="74">
        <v>106</v>
      </c>
      <c r="L23" s="74">
        <v>103202</v>
      </c>
      <c r="M23" s="74">
        <v>107</v>
      </c>
    </row>
    <row r="24" spans="1:13" s="201" customFormat="1" ht="20" customHeight="1" x14ac:dyDescent="0.35">
      <c r="A24" s="74" t="s">
        <v>21</v>
      </c>
      <c r="B24" s="74">
        <v>17330</v>
      </c>
      <c r="C24" s="74">
        <v>68</v>
      </c>
      <c r="D24" s="74">
        <v>18659</v>
      </c>
      <c r="E24" s="74">
        <v>77</v>
      </c>
      <c r="F24" s="74">
        <v>13324</v>
      </c>
      <c r="G24" s="74">
        <v>110</v>
      </c>
      <c r="H24" s="74">
        <v>13207</v>
      </c>
      <c r="I24" s="74">
        <v>107</v>
      </c>
      <c r="J24" s="74">
        <v>13660</v>
      </c>
      <c r="K24" s="74">
        <v>109</v>
      </c>
      <c r="L24" s="74">
        <v>11550</v>
      </c>
      <c r="M24" s="74">
        <v>112</v>
      </c>
    </row>
    <row r="25" spans="1:13" s="11" customFormat="1" ht="25" customHeight="1" thickBot="1" x14ac:dyDescent="0.4">
      <c r="A25" s="169" t="s">
        <v>38</v>
      </c>
      <c r="B25" s="169">
        <v>642982</v>
      </c>
      <c r="C25" s="169">
        <v>82</v>
      </c>
      <c r="D25" s="169">
        <v>684229</v>
      </c>
      <c r="E25" s="169">
        <v>88</v>
      </c>
      <c r="F25" s="169">
        <v>515654</v>
      </c>
      <c r="G25" s="169">
        <v>112</v>
      </c>
      <c r="H25" s="169">
        <v>505634</v>
      </c>
      <c r="I25" s="169">
        <v>111</v>
      </c>
      <c r="J25" s="169">
        <v>525938</v>
      </c>
      <c r="K25" s="169">
        <v>112</v>
      </c>
      <c r="L25" s="169">
        <v>449705</v>
      </c>
      <c r="M25" s="169">
        <v>113</v>
      </c>
    </row>
    <row r="26" spans="1:13" s="11" customFormat="1" ht="25" customHeight="1" thickTop="1" x14ac:dyDescent="0.35">
      <c r="A26" s="202" t="s">
        <v>0</v>
      </c>
      <c r="B26" s="203">
        <v>110030</v>
      </c>
      <c r="C26" s="203">
        <v>91</v>
      </c>
      <c r="D26" s="203">
        <v>117144</v>
      </c>
      <c r="E26" s="203">
        <v>96</v>
      </c>
      <c r="F26" s="203">
        <v>91216</v>
      </c>
      <c r="G26" s="203">
        <v>125</v>
      </c>
      <c r="H26" s="203">
        <v>86394</v>
      </c>
      <c r="I26" s="203">
        <v>126</v>
      </c>
      <c r="J26" s="203">
        <v>85322</v>
      </c>
      <c r="K26" s="203">
        <v>127</v>
      </c>
      <c r="L26" s="203">
        <v>70563</v>
      </c>
      <c r="M26" s="203">
        <v>130</v>
      </c>
    </row>
    <row r="27" spans="1:13" s="11" customFormat="1" ht="25" customHeight="1" x14ac:dyDescent="0.35">
      <c r="A27" s="202" t="s">
        <v>1</v>
      </c>
      <c r="B27" s="203">
        <v>80494</v>
      </c>
      <c r="C27" s="203">
        <v>80</v>
      </c>
      <c r="D27" s="203">
        <v>85457</v>
      </c>
      <c r="E27" s="203">
        <v>86</v>
      </c>
      <c r="F27" s="203">
        <v>64318</v>
      </c>
      <c r="G27" s="203">
        <v>115</v>
      </c>
      <c r="H27" s="203">
        <v>62396</v>
      </c>
      <c r="I27" s="203">
        <v>115</v>
      </c>
      <c r="J27" s="203">
        <v>62463</v>
      </c>
      <c r="K27" s="203">
        <v>116</v>
      </c>
      <c r="L27" s="203">
        <v>51957</v>
      </c>
      <c r="M27" s="203">
        <v>119</v>
      </c>
    </row>
    <row r="28" spans="1:13" s="11" customFormat="1" ht="25" customHeight="1" thickBot="1" x14ac:dyDescent="0.4">
      <c r="A28" s="204" t="s">
        <v>2</v>
      </c>
      <c r="B28" s="205">
        <v>452458</v>
      </c>
      <c r="C28" s="205">
        <v>80</v>
      </c>
      <c r="D28" s="205">
        <v>481628</v>
      </c>
      <c r="E28" s="205">
        <v>86</v>
      </c>
      <c r="F28" s="205">
        <v>360120</v>
      </c>
      <c r="G28" s="205">
        <v>108</v>
      </c>
      <c r="H28" s="205">
        <v>356844</v>
      </c>
      <c r="I28" s="205">
        <v>107</v>
      </c>
      <c r="J28" s="205">
        <v>378153</v>
      </c>
      <c r="K28" s="205">
        <v>107</v>
      </c>
      <c r="L28" s="205">
        <v>327185</v>
      </c>
      <c r="M28" s="205">
        <v>108</v>
      </c>
    </row>
    <row r="29" spans="1:13" ht="5" customHeight="1" thickTop="1" x14ac:dyDescent="0.35">
      <c r="A29" s="66"/>
      <c r="J29" s="27"/>
    </row>
    <row r="30" spans="1:13" ht="115" customHeight="1" x14ac:dyDescent="0.35">
      <c r="A30" s="280" t="s">
        <v>157</v>
      </c>
      <c r="B30" s="280"/>
      <c r="C30" s="280"/>
      <c r="D30" s="280"/>
      <c r="E30" s="280"/>
      <c r="F30" s="280"/>
      <c r="G30" s="280"/>
      <c r="H30" s="280"/>
      <c r="I30" s="280"/>
      <c r="J30" s="280"/>
      <c r="K30" s="280"/>
      <c r="L30" s="280"/>
      <c r="M30" s="280"/>
    </row>
    <row r="31" spans="1:13" x14ac:dyDescent="0.35">
      <c r="A31" s="66" t="s">
        <v>139</v>
      </c>
      <c r="B31" s="153"/>
      <c r="C31" s="153"/>
      <c r="D31" s="153"/>
      <c r="E31" s="153"/>
      <c r="F31" s="153"/>
      <c r="G31" s="153"/>
      <c r="H31" s="153"/>
      <c r="I31" s="82"/>
      <c r="J31" s="4"/>
      <c r="K31" s="4"/>
      <c r="L31" s="4"/>
      <c r="M31" s="4"/>
    </row>
    <row r="32" spans="1:13" ht="15" x14ac:dyDescent="0.35">
      <c r="B32" s="8"/>
      <c r="C32" s="79"/>
    </row>
    <row r="36" spans="2:6" x14ac:dyDescent="0.35">
      <c r="F36" s="27"/>
    </row>
    <row r="39" spans="2:6" x14ac:dyDescent="0.35">
      <c r="B39" s="5"/>
    </row>
    <row r="40" spans="2:6" x14ac:dyDescent="0.35">
      <c r="B40" s="5"/>
    </row>
    <row r="41" spans="2:6" x14ac:dyDescent="0.35">
      <c r="B41" s="5"/>
    </row>
    <row r="42" spans="2:6" x14ac:dyDescent="0.35">
      <c r="B42" s="5"/>
      <c r="C42" s="79"/>
    </row>
    <row r="43" spans="2:6" x14ac:dyDescent="0.35">
      <c r="B43" s="5"/>
    </row>
    <row r="44" spans="2:6" x14ac:dyDescent="0.35">
      <c r="B44" s="5"/>
    </row>
    <row r="45" spans="2:6" x14ac:dyDescent="0.35">
      <c r="B45" s="5"/>
    </row>
    <row r="46" spans="2:6" x14ac:dyDescent="0.35">
      <c r="B46" s="5"/>
    </row>
    <row r="47" spans="2:6" x14ac:dyDescent="0.35">
      <c r="B47" s="5"/>
    </row>
    <row r="48" spans="2:6" x14ac:dyDescent="0.35">
      <c r="B48" s="5"/>
    </row>
    <row r="49" spans="2:2" x14ac:dyDescent="0.35">
      <c r="B49" s="5"/>
    </row>
    <row r="50" spans="2:2" x14ac:dyDescent="0.35">
      <c r="B50" s="5"/>
    </row>
    <row r="51" spans="2:2" x14ac:dyDescent="0.35">
      <c r="B51" s="5"/>
    </row>
    <row r="52" spans="2:2" x14ac:dyDescent="0.35">
      <c r="B52" s="5"/>
    </row>
    <row r="53" spans="2:2" x14ac:dyDescent="0.35">
      <c r="B53" s="5"/>
    </row>
    <row r="54" spans="2:2" x14ac:dyDescent="0.35">
      <c r="B54" s="5"/>
    </row>
    <row r="55" spans="2:2" x14ac:dyDescent="0.35">
      <c r="B55" s="5"/>
    </row>
    <row r="56" spans="2:2" x14ac:dyDescent="0.35">
      <c r="B56" s="5"/>
    </row>
    <row r="57" spans="2:2" x14ac:dyDescent="0.35">
      <c r="B57" s="5"/>
    </row>
    <row r="58" spans="2:2" x14ac:dyDescent="0.35">
      <c r="B58" s="5"/>
    </row>
    <row r="59" spans="2:2" x14ac:dyDescent="0.35">
      <c r="B59" s="5"/>
    </row>
  </sheetData>
  <mergeCells count="8">
    <mergeCell ref="L2:M2"/>
    <mergeCell ref="A30:M30"/>
    <mergeCell ref="A2:A3"/>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919BC-9580-41ED-8808-832B11287708}">
  <sheetPr>
    <tabColor rgb="FF00B050"/>
    <pageSetUpPr fitToPage="1"/>
  </sheetPr>
  <dimension ref="A1:F56"/>
  <sheetViews>
    <sheetView showGridLines="0" zoomScale="92" zoomScaleNormal="92" workbookViewId="0">
      <selection sqref="A1:F1"/>
    </sheetView>
  </sheetViews>
  <sheetFormatPr defaultColWidth="13.1796875" defaultRowHeight="10" x14ac:dyDescent="0.35"/>
  <cols>
    <col min="1" max="1" width="29" style="1" customWidth="1"/>
    <col min="2" max="3" width="16.6328125" style="1" customWidth="1"/>
    <col min="4" max="4" width="18.81640625" style="80" customWidth="1"/>
    <col min="5" max="5" width="18" style="1" customWidth="1"/>
    <col min="6" max="6" width="13.1796875" style="1"/>
    <col min="7" max="7" width="5.7265625" style="1" customWidth="1"/>
    <col min="8" max="16384" width="13.1796875" style="1"/>
  </cols>
  <sheetData>
    <row r="1" spans="1:6" ht="57" customHeight="1" thickBot="1" x14ac:dyDescent="0.4">
      <c r="A1" s="281" t="s">
        <v>127</v>
      </c>
      <c r="B1" s="281"/>
      <c r="C1" s="281"/>
      <c r="D1" s="281"/>
      <c r="E1" s="281"/>
      <c r="F1" s="281"/>
    </row>
    <row r="2" spans="1:6" ht="44" customHeight="1" thickTop="1" x14ac:dyDescent="0.35">
      <c r="A2" s="274" t="s">
        <v>93</v>
      </c>
      <c r="B2" s="282" t="s">
        <v>141</v>
      </c>
      <c r="C2" s="282"/>
      <c r="D2" s="282"/>
      <c r="E2" s="282"/>
      <c r="F2" s="282"/>
    </row>
    <row r="3" spans="1:6" ht="71.400000000000006" customHeight="1" thickBot="1" x14ac:dyDescent="0.4">
      <c r="A3" s="275"/>
      <c r="B3" s="36" t="s">
        <v>114</v>
      </c>
      <c r="C3" s="36" t="s">
        <v>115</v>
      </c>
      <c r="D3" s="36" t="s">
        <v>142</v>
      </c>
      <c r="E3" s="36" t="s">
        <v>143</v>
      </c>
      <c r="F3" s="36" t="s">
        <v>111</v>
      </c>
    </row>
    <row r="4" spans="1:6" ht="25" customHeight="1" thickTop="1" x14ac:dyDescent="0.35">
      <c r="A4" s="2" t="s">
        <v>4</v>
      </c>
      <c r="B4" s="2">
        <v>18765</v>
      </c>
      <c r="C4" s="2">
        <v>32542</v>
      </c>
      <c r="D4" s="2">
        <v>181</v>
      </c>
      <c r="E4" s="2">
        <v>106</v>
      </c>
      <c r="F4" s="58">
        <v>4.2</v>
      </c>
    </row>
    <row r="5" spans="1:6" ht="21.75" customHeight="1" x14ac:dyDescent="0.35">
      <c r="A5" s="2" t="s">
        <v>5</v>
      </c>
      <c r="B5" s="2">
        <v>235</v>
      </c>
      <c r="C5" s="2">
        <v>434</v>
      </c>
      <c r="D5" s="2">
        <v>232</v>
      </c>
      <c r="E5" s="2">
        <v>128</v>
      </c>
      <c r="F5" s="58">
        <v>4.2</v>
      </c>
    </row>
    <row r="6" spans="1:6" ht="21.75" customHeight="1" x14ac:dyDescent="0.35">
      <c r="A6" s="2" t="s">
        <v>6</v>
      </c>
      <c r="B6" s="2">
        <v>29378</v>
      </c>
      <c r="C6" s="2">
        <v>52970</v>
      </c>
      <c r="D6" s="2">
        <v>204</v>
      </c>
      <c r="E6" s="2">
        <v>115</v>
      </c>
      <c r="F6" s="58">
        <v>4.0999999999999996</v>
      </c>
    </row>
    <row r="7" spans="1:6" ht="21.75" customHeight="1" x14ac:dyDescent="0.35">
      <c r="A7" s="2" t="s">
        <v>84</v>
      </c>
      <c r="B7" s="2">
        <v>1299</v>
      </c>
      <c r="C7" s="2">
        <v>2666</v>
      </c>
      <c r="D7" s="2">
        <v>292</v>
      </c>
      <c r="E7" s="2">
        <v>143</v>
      </c>
      <c r="F7" s="58">
        <v>4.3</v>
      </c>
    </row>
    <row r="8" spans="1:6" ht="21.75" customHeight="1" x14ac:dyDescent="0.35">
      <c r="A8" s="2" t="s">
        <v>85</v>
      </c>
      <c r="B8" s="2">
        <v>131</v>
      </c>
      <c r="C8" s="2">
        <v>299</v>
      </c>
      <c r="D8" s="2">
        <v>283</v>
      </c>
      <c r="E8" s="2">
        <v>128</v>
      </c>
      <c r="F8" s="58">
        <v>4</v>
      </c>
    </row>
    <row r="9" spans="1:6" ht="21.75" customHeight="1" x14ac:dyDescent="0.35">
      <c r="A9" s="2" t="s">
        <v>7</v>
      </c>
      <c r="B9" s="2">
        <v>8285</v>
      </c>
      <c r="C9" s="2">
        <v>14896</v>
      </c>
      <c r="D9" s="2">
        <v>205</v>
      </c>
      <c r="E9" s="2">
        <v>116</v>
      </c>
      <c r="F9" s="58">
        <v>4.0999999999999996</v>
      </c>
    </row>
    <row r="10" spans="1:6" ht="21.75" customHeight="1" x14ac:dyDescent="0.35">
      <c r="A10" s="2" t="s">
        <v>71</v>
      </c>
      <c r="B10" s="2">
        <v>2293</v>
      </c>
      <c r="C10" s="2">
        <v>3932</v>
      </c>
      <c r="D10" s="2">
        <v>189</v>
      </c>
      <c r="E10" s="2">
        <v>113</v>
      </c>
      <c r="F10" s="58">
        <v>4.0999999999999996</v>
      </c>
    </row>
    <row r="11" spans="1:6" ht="21.75" customHeight="1" x14ac:dyDescent="0.35">
      <c r="A11" s="2" t="s">
        <v>8</v>
      </c>
      <c r="B11" s="2">
        <v>6305</v>
      </c>
      <c r="C11" s="2">
        <v>10514</v>
      </c>
      <c r="D11" s="2">
        <v>174</v>
      </c>
      <c r="E11" s="2">
        <v>105</v>
      </c>
      <c r="F11" s="58">
        <v>4.0999999999999996</v>
      </c>
    </row>
    <row r="12" spans="1:6" ht="21.75" customHeight="1" x14ac:dyDescent="0.35">
      <c r="A12" s="2" t="s">
        <v>9</v>
      </c>
      <c r="B12" s="2">
        <v>10923</v>
      </c>
      <c r="C12" s="2">
        <v>19356</v>
      </c>
      <c r="D12" s="2">
        <v>207</v>
      </c>
      <c r="E12" s="2">
        <v>118</v>
      </c>
      <c r="F12" s="58">
        <v>4.0999999999999996</v>
      </c>
    </row>
    <row r="13" spans="1:6" ht="21.75" customHeight="1" x14ac:dyDescent="0.35">
      <c r="A13" s="2" t="s">
        <v>10</v>
      </c>
      <c r="B13" s="2">
        <v>11166</v>
      </c>
      <c r="C13" s="2">
        <v>18799</v>
      </c>
      <c r="D13" s="2">
        <v>182</v>
      </c>
      <c r="E13" s="2">
        <v>110</v>
      </c>
      <c r="F13" s="58">
        <v>4.0999999999999996</v>
      </c>
    </row>
    <row r="14" spans="1:6" ht="21.75" customHeight="1" x14ac:dyDescent="0.35">
      <c r="A14" s="2" t="s">
        <v>11</v>
      </c>
      <c r="B14" s="2">
        <v>3550</v>
      </c>
      <c r="C14" s="2">
        <v>5945</v>
      </c>
      <c r="D14" s="2">
        <v>180</v>
      </c>
      <c r="E14" s="2">
        <v>108</v>
      </c>
      <c r="F14" s="58">
        <v>4.0999999999999996</v>
      </c>
    </row>
    <row r="15" spans="1:6" ht="21.75" customHeight="1" x14ac:dyDescent="0.35">
      <c r="A15" s="2" t="s">
        <v>12</v>
      </c>
      <c r="B15" s="2">
        <v>4461</v>
      </c>
      <c r="C15" s="2">
        <v>7731</v>
      </c>
      <c r="D15" s="2">
        <v>202</v>
      </c>
      <c r="E15" s="2">
        <v>118</v>
      </c>
      <c r="F15" s="58">
        <v>4.0999999999999996</v>
      </c>
    </row>
    <row r="16" spans="1:6" ht="21.75" customHeight="1" x14ac:dyDescent="0.35">
      <c r="A16" s="2" t="s">
        <v>13</v>
      </c>
      <c r="B16" s="2">
        <v>41164</v>
      </c>
      <c r="C16" s="2">
        <v>67037</v>
      </c>
      <c r="D16" s="2">
        <v>158</v>
      </c>
      <c r="E16" s="2">
        <v>99</v>
      </c>
      <c r="F16" s="58">
        <v>4.2</v>
      </c>
    </row>
    <row r="17" spans="1:6" ht="21.75" customHeight="1" x14ac:dyDescent="0.35">
      <c r="A17" s="2" t="s">
        <v>14</v>
      </c>
      <c r="B17" s="2">
        <v>7334</v>
      </c>
      <c r="C17" s="2">
        <v>12342</v>
      </c>
      <c r="D17" s="2">
        <v>168</v>
      </c>
      <c r="E17" s="2">
        <v>102</v>
      </c>
      <c r="F17" s="58">
        <v>4.2</v>
      </c>
    </row>
    <row r="18" spans="1:6" ht="21.75" customHeight="1" x14ac:dyDescent="0.35">
      <c r="A18" s="2" t="s">
        <v>15</v>
      </c>
      <c r="B18" s="2">
        <v>2013</v>
      </c>
      <c r="C18" s="2">
        <v>3301</v>
      </c>
      <c r="D18" s="2">
        <v>152</v>
      </c>
      <c r="E18" s="2">
        <v>96</v>
      </c>
      <c r="F18" s="58">
        <v>4.3</v>
      </c>
    </row>
    <row r="19" spans="1:6" ht="21.75" customHeight="1" x14ac:dyDescent="0.35">
      <c r="A19" s="2" t="s">
        <v>16</v>
      </c>
      <c r="B19" s="2">
        <v>120576</v>
      </c>
      <c r="C19" s="2">
        <v>204070</v>
      </c>
      <c r="D19" s="2">
        <v>162</v>
      </c>
      <c r="E19" s="2">
        <v>97</v>
      </c>
      <c r="F19" s="58">
        <v>4.4000000000000004</v>
      </c>
    </row>
    <row r="20" spans="1:6" ht="21.75" customHeight="1" x14ac:dyDescent="0.35">
      <c r="A20" s="2" t="s">
        <v>17</v>
      </c>
      <c r="B20" s="2">
        <v>46583</v>
      </c>
      <c r="C20" s="2">
        <v>76042</v>
      </c>
      <c r="D20" s="2">
        <v>155</v>
      </c>
      <c r="E20" s="2">
        <v>97</v>
      </c>
      <c r="F20" s="58">
        <v>4.3</v>
      </c>
    </row>
    <row r="21" spans="1:6" ht="21.75" customHeight="1" x14ac:dyDescent="0.35">
      <c r="A21" s="2" t="s">
        <v>18</v>
      </c>
      <c r="B21" s="2">
        <v>3311</v>
      </c>
      <c r="C21" s="2">
        <v>5352</v>
      </c>
      <c r="D21" s="2">
        <v>154</v>
      </c>
      <c r="E21" s="2">
        <v>98</v>
      </c>
      <c r="F21" s="58">
        <v>4.3</v>
      </c>
    </row>
    <row r="22" spans="1:6" ht="21.75" customHeight="1" x14ac:dyDescent="0.35">
      <c r="A22" s="2" t="s">
        <v>19</v>
      </c>
      <c r="B22" s="2">
        <v>32144</v>
      </c>
      <c r="C22" s="2">
        <v>53791</v>
      </c>
      <c r="D22" s="2">
        <v>169</v>
      </c>
      <c r="E22" s="2">
        <v>103</v>
      </c>
      <c r="F22" s="58">
        <v>4.4000000000000004</v>
      </c>
    </row>
    <row r="23" spans="1:6" ht="21.75" customHeight="1" x14ac:dyDescent="0.35">
      <c r="A23" s="2" t="s">
        <v>20</v>
      </c>
      <c r="B23" s="2">
        <v>101183</v>
      </c>
      <c r="C23" s="2">
        <v>172030</v>
      </c>
      <c r="D23" s="2">
        <v>160</v>
      </c>
      <c r="E23" s="2">
        <v>97</v>
      </c>
      <c r="F23" s="58">
        <v>4.4000000000000004</v>
      </c>
    </row>
    <row r="24" spans="1:6" ht="21.75" customHeight="1" x14ac:dyDescent="0.35">
      <c r="A24" s="2" t="s">
        <v>21</v>
      </c>
      <c r="B24" s="2">
        <v>13748</v>
      </c>
      <c r="C24" s="2">
        <v>21503</v>
      </c>
      <c r="D24" s="2">
        <v>144</v>
      </c>
      <c r="E24" s="2">
        <v>94</v>
      </c>
      <c r="F24" s="58">
        <v>4.2</v>
      </c>
    </row>
    <row r="25" spans="1:6" ht="21.75" customHeight="1" thickBot="1" x14ac:dyDescent="0.4">
      <c r="A25" s="18" t="s">
        <v>38</v>
      </c>
      <c r="B25" s="18">
        <v>464847</v>
      </c>
      <c r="C25" s="18">
        <v>785552</v>
      </c>
      <c r="D25" s="18">
        <v>167</v>
      </c>
      <c r="E25" s="18">
        <v>101</v>
      </c>
      <c r="F25" s="97">
        <v>4.3</v>
      </c>
    </row>
    <row r="26" spans="1:6" ht="12" customHeight="1" thickTop="1" x14ac:dyDescent="0.35"/>
    <row r="27" spans="1:6" ht="130.5" customHeight="1" x14ac:dyDescent="0.35">
      <c r="A27" s="283" t="s">
        <v>157</v>
      </c>
      <c r="B27" s="283"/>
      <c r="C27" s="283"/>
      <c r="D27" s="283"/>
      <c r="E27" s="283"/>
      <c r="F27" s="283"/>
    </row>
    <row r="28" spans="1:6" s="4" customFormat="1" ht="24" customHeight="1" x14ac:dyDescent="0.3">
      <c r="A28" s="66" t="s">
        <v>139</v>
      </c>
      <c r="B28" s="153"/>
      <c r="C28" s="153"/>
      <c r="D28" s="153"/>
      <c r="E28" s="153"/>
    </row>
    <row r="29" spans="1:6" ht="15" x14ac:dyDescent="0.35">
      <c r="B29" s="8"/>
      <c r="C29" s="8"/>
      <c r="D29" s="79"/>
    </row>
    <row r="36" spans="2:4" x14ac:dyDescent="0.35">
      <c r="B36" s="5"/>
      <c r="C36" s="5"/>
    </row>
    <row r="37" spans="2:4" x14ac:dyDescent="0.35">
      <c r="B37" s="5"/>
      <c r="C37" s="5"/>
    </row>
    <row r="38" spans="2:4" x14ac:dyDescent="0.35">
      <c r="B38" s="5"/>
      <c r="C38" s="5"/>
    </row>
    <row r="39" spans="2:4" ht="13.5" x14ac:dyDescent="0.35">
      <c r="B39" s="5"/>
      <c r="C39" s="5"/>
      <c r="D39" s="79"/>
    </row>
    <row r="40" spans="2:4" x14ac:dyDescent="0.35">
      <c r="B40" s="5"/>
      <c r="C40" s="5"/>
    </row>
    <row r="41" spans="2:4" x14ac:dyDescent="0.35">
      <c r="B41" s="5"/>
      <c r="C41" s="5"/>
    </row>
    <row r="42" spans="2:4" x14ac:dyDescent="0.35">
      <c r="B42" s="5"/>
      <c r="C42" s="5"/>
    </row>
    <row r="43" spans="2:4" x14ac:dyDescent="0.35">
      <c r="B43" s="5"/>
      <c r="C43" s="5"/>
    </row>
    <row r="44" spans="2:4" x14ac:dyDescent="0.35">
      <c r="B44" s="5"/>
      <c r="C44" s="5"/>
    </row>
    <row r="45" spans="2:4" s="80" customFormat="1" x14ac:dyDescent="0.35">
      <c r="B45" s="5"/>
      <c r="C45" s="5"/>
    </row>
    <row r="46" spans="2:4" s="80" customFormat="1" x14ac:dyDescent="0.35">
      <c r="B46" s="5"/>
      <c r="C46" s="5"/>
    </row>
    <row r="47" spans="2:4" s="80" customFormat="1" x14ac:dyDescent="0.35">
      <c r="B47" s="5"/>
      <c r="C47" s="5"/>
    </row>
    <row r="48" spans="2:4" s="80" customFormat="1" x14ac:dyDescent="0.35">
      <c r="B48" s="5"/>
      <c r="C48" s="5"/>
    </row>
    <row r="49" spans="2:3" s="80" customFormat="1" x14ac:dyDescent="0.35">
      <c r="B49" s="5"/>
      <c r="C49" s="5"/>
    </row>
    <row r="50" spans="2:3" s="80" customFormat="1" x14ac:dyDescent="0.35">
      <c r="B50" s="5"/>
      <c r="C50" s="5"/>
    </row>
    <row r="51" spans="2:3" s="80" customFormat="1" x14ac:dyDescent="0.35">
      <c r="B51" s="5"/>
      <c r="C51" s="5"/>
    </row>
    <row r="52" spans="2:3" s="80" customFormat="1" x14ac:dyDescent="0.35">
      <c r="B52" s="5"/>
      <c r="C52" s="5"/>
    </row>
    <row r="53" spans="2:3" s="80" customFormat="1" x14ac:dyDescent="0.35">
      <c r="B53" s="5"/>
      <c r="C53" s="5"/>
    </row>
    <row r="54" spans="2:3" s="80" customFormat="1" x14ac:dyDescent="0.35">
      <c r="B54" s="5"/>
      <c r="C54" s="5"/>
    </row>
    <row r="55" spans="2:3" s="80" customFormat="1" x14ac:dyDescent="0.35">
      <c r="B55" s="5"/>
      <c r="C55" s="5"/>
    </row>
    <row r="56" spans="2:3" s="80" customFormat="1" x14ac:dyDescent="0.35">
      <c r="B56" s="5"/>
      <c r="C56" s="5"/>
    </row>
  </sheetData>
  <mergeCells count="4">
    <mergeCell ref="A1:F1"/>
    <mergeCell ref="A2:A3"/>
    <mergeCell ref="B2:F2"/>
    <mergeCell ref="A27:F27"/>
  </mergeCells>
  <pageMargins left="0.70866141732283472"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tabColor theme="0" tint="-0.14999847407452621"/>
    <pageSetUpPr fitToPage="1"/>
  </sheetPr>
  <dimension ref="A1"/>
  <sheetViews>
    <sheetView showGridLines="0" workbookViewId="0"/>
  </sheetViews>
  <sheetFormatPr defaultColWidth="8.81640625" defaultRowHeight="15" x14ac:dyDescent="0.3"/>
  <cols>
    <col min="1" max="16384" width="8.81640625" style="190"/>
  </cols>
  <sheetData>
    <row r="1" spans="1:1" x14ac:dyDescent="0.3">
      <c r="A1" s="189" t="s">
        <v>88</v>
      </c>
    </row>
  </sheetData>
  <pageMargins left="0.70866141732283472" right="0.70866141732283472" top="0.94488188976377963" bottom="0.74803149606299213" header="0.31496062992125984" footer="0.31496062992125984"/>
  <pageSetup paperSize="9" scale="99" orientation="portrait" r:id="rId1"/>
  <headerFooter>
    <oddHeader>&amp;C&amp;"Verdana,Normale"OSSERVATORIO ASSEGNO UNICO UNIVERSALE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tabColor theme="2" tint="-9.9978637043366805E-2"/>
    <pageSetUpPr fitToPage="1"/>
  </sheetPr>
  <dimension ref="B1:U37"/>
  <sheetViews>
    <sheetView showGridLines="0" workbookViewId="0"/>
  </sheetViews>
  <sheetFormatPr defaultRowHeight="14.5" x14ac:dyDescent="0.35"/>
  <cols>
    <col min="1" max="1" width="4.81640625" style="48" customWidth="1"/>
    <col min="2" max="2" width="13.08984375" style="48" customWidth="1"/>
    <col min="3" max="11" width="8.7265625" style="48"/>
    <col min="12" max="12" width="5" style="48" customWidth="1"/>
    <col min="13" max="16384" width="8.7265625" style="48"/>
  </cols>
  <sheetData>
    <row r="1" spans="2:21" x14ac:dyDescent="0.35">
      <c r="B1" s="48" t="s">
        <v>98</v>
      </c>
    </row>
    <row r="4" spans="2:21" ht="25" x14ac:dyDescent="0.35">
      <c r="B4" s="227" t="s">
        <v>74</v>
      </c>
      <c r="C4" s="227"/>
      <c r="D4" s="227"/>
      <c r="E4" s="227"/>
      <c r="F4" s="227"/>
      <c r="G4" s="227"/>
      <c r="H4" s="227"/>
      <c r="I4" s="227"/>
      <c r="J4" s="227"/>
      <c r="K4" s="227"/>
    </row>
    <row r="7" spans="2:21" ht="15" x14ac:dyDescent="0.35">
      <c r="B7" s="228" t="s">
        <v>89</v>
      </c>
      <c r="C7" s="228"/>
      <c r="D7" s="228"/>
      <c r="E7" s="228"/>
      <c r="F7" s="228"/>
      <c r="G7" s="228"/>
      <c r="H7" s="228"/>
      <c r="I7" s="228"/>
      <c r="J7" s="228"/>
      <c r="K7" s="228"/>
    </row>
    <row r="9" spans="2:21" ht="15.5" x14ac:dyDescent="0.35">
      <c r="B9" s="145" t="s">
        <v>107</v>
      </c>
      <c r="C9" s="50"/>
      <c r="G9" s="163"/>
      <c r="M9" s="161"/>
      <c r="N9" s="161"/>
      <c r="O9" s="161"/>
      <c r="P9" s="161"/>
      <c r="Q9" s="161"/>
      <c r="R9" s="161"/>
      <c r="S9" s="161"/>
      <c r="T9" s="161"/>
      <c r="U9" s="162"/>
    </row>
    <row r="10" spans="2:21" ht="15.5" x14ac:dyDescent="0.35">
      <c r="B10" s="165" t="s">
        <v>102</v>
      </c>
      <c r="C10" s="50"/>
      <c r="G10" s="163"/>
      <c r="I10" s="165"/>
      <c r="M10" s="161"/>
      <c r="N10" s="161"/>
      <c r="O10" s="161"/>
      <c r="P10" s="161"/>
      <c r="Q10" s="161"/>
      <c r="R10" s="161"/>
      <c r="S10" s="161"/>
      <c r="T10" s="161"/>
      <c r="U10" s="161"/>
    </row>
    <row r="11" spans="2:21" ht="27" customHeight="1" x14ac:dyDescent="0.35">
      <c r="B11" s="226" t="str">
        <f>+'Tavola 1'!A1</f>
        <v xml:space="preserve">Tavola 1.1 – Domande di AUU del 2022 per mese e canale di presentazione </v>
      </c>
      <c r="C11" s="226"/>
      <c r="D11" s="226"/>
      <c r="E11" s="226"/>
      <c r="F11" s="226"/>
      <c r="G11" s="226"/>
      <c r="H11" s="226"/>
      <c r="I11" s="226"/>
      <c r="J11" s="226"/>
      <c r="K11" s="226"/>
    </row>
    <row r="12" spans="2:21" ht="35" customHeight="1" x14ac:dyDescent="0.35">
      <c r="B12" s="226" t="str">
        <f>+'Tavola 2'!A1</f>
        <v xml:space="preserve">Tavola 1.2 – Distribuzione regionale delle domande di AUU presentate dal 1^ gennaio al 31 agosto 2022 
e relativo numero di figli per i quali è stato chiesto il beneficio </v>
      </c>
      <c r="C12" s="226"/>
      <c r="D12" s="226"/>
      <c r="E12" s="226"/>
      <c r="F12" s="226"/>
      <c r="G12" s="226"/>
      <c r="H12" s="226"/>
      <c r="I12" s="226"/>
      <c r="J12" s="226"/>
      <c r="K12" s="226"/>
    </row>
    <row r="13" spans="2:21" ht="27" customHeight="1" x14ac:dyDescent="0.35">
      <c r="B13" s="226" t="str">
        <f>+'Tavola 3'!A1</f>
        <v>Tavola 1.3 - Richiedenti pagati, figli e relativi importi di AUU erogati per mese di competenza</v>
      </c>
      <c r="C13" s="226"/>
      <c r="D13" s="226"/>
      <c r="E13" s="226"/>
      <c r="F13" s="226"/>
      <c r="G13" s="226"/>
      <c r="H13" s="226"/>
      <c r="I13" s="226"/>
      <c r="J13" s="226"/>
      <c r="K13" s="226"/>
    </row>
    <row r="14" spans="2:21" ht="27" customHeight="1" x14ac:dyDescent="0.35">
      <c r="B14" s="48" t="str">
        <f>+'Tavola 4'!A1</f>
        <v xml:space="preserve">Tavola 1.4 – Richiedenti pagati e importi medi mensili di competenza dell'AUU per numero di figli </v>
      </c>
    </row>
    <row r="15" spans="2:21" ht="27" customHeight="1" x14ac:dyDescent="0.35">
      <c r="B15" s="48" t="str">
        <f>+'Tavola 5'!A1</f>
        <v>Tavola 1.5 – Richiedenti pagati e relativi importi medi mensili di competenza dell'AUU in caso di assenza/presenza di figli disabili nel nucleo</v>
      </c>
    </row>
    <row r="16" spans="2:21" ht="27" customHeight="1" x14ac:dyDescent="0.35">
      <c r="B16" s="226" t="str">
        <f>+'Tavola 6'!A1</f>
        <v xml:space="preserve">Tavola 1.6 – Numero di figli pagati e relativi importi medi mensili di competenza dell'AUU per regione di residenza </v>
      </c>
      <c r="C16" s="226"/>
      <c r="D16" s="226"/>
      <c r="E16" s="226"/>
      <c r="F16" s="226"/>
      <c r="G16" s="226"/>
      <c r="H16" s="226"/>
      <c r="I16" s="226"/>
      <c r="J16" s="226"/>
      <c r="K16" s="226"/>
    </row>
    <row r="17" spans="2:11" ht="27" customHeight="1" x14ac:dyDescent="0.35">
      <c r="B17" s="48" t="str">
        <f>+'Tavola 7'!A1</f>
        <v xml:space="preserve">Tavola 1.7 – Numero di figli pagati e relativi importi medi mensili di AUU per classe di ISEE </v>
      </c>
    </row>
    <row r="18" spans="2:11" ht="27" customHeight="1" x14ac:dyDescent="0.35">
      <c r="B18" s="48" t="str">
        <f>+'Tavola 8'!A1</f>
        <v xml:space="preserve">Tavola 1.8 – Numero di figli disabili pagati e relativi importi medi mensili di AUU per classe di ISEE </v>
      </c>
    </row>
    <row r="19" spans="2:11" ht="28.5" customHeight="1" x14ac:dyDescent="0.35">
      <c r="B19" s="48" t="str">
        <f>+'Tavola 9'!A1</f>
        <v>Tavola 1.9 – Numero di figli pagati e importi medi mensili di competenza dell'AUU per classe di età e classe di ISEE dei figli</v>
      </c>
    </row>
    <row r="20" spans="2:11" ht="32" customHeight="1" x14ac:dyDescent="0.35">
      <c r="B20" s="226" t="str">
        <f>+Tavola10!A1</f>
        <v xml:space="preserve">Tavola 1.10 – Richiedenti pagati, numero medio di figli pagati e importi medi mensili di AUU erogati per classe di ISEE del richiedente </v>
      </c>
      <c r="C20" s="226"/>
      <c r="D20" s="226"/>
      <c r="E20" s="226"/>
      <c r="F20" s="226"/>
      <c r="G20" s="226"/>
      <c r="H20" s="226"/>
      <c r="I20" s="226"/>
      <c r="J20" s="226"/>
      <c r="K20" s="226"/>
    </row>
    <row r="21" spans="2:11" ht="27" customHeight="1" x14ac:dyDescent="0.35">
      <c r="B21" s="226" t="str">
        <f>+'Tavola 11'!A1</f>
        <v xml:space="preserve">Tavola 1.11 – Richiedenti  e figli percettori di almeno una mensilità di AUU nell'anno di riferimento per regione </v>
      </c>
      <c r="C21" s="226"/>
      <c r="D21" s="226"/>
      <c r="E21" s="226"/>
      <c r="F21" s="226"/>
      <c r="G21" s="226"/>
      <c r="H21" s="226"/>
      <c r="I21" s="226"/>
      <c r="J21" s="226"/>
      <c r="K21" s="226"/>
    </row>
    <row r="22" spans="2:11" ht="15.5" customHeight="1" x14ac:dyDescent="0.35"/>
    <row r="23" spans="2:11" ht="25.5" customHeight="1" x14ac:dyDescent="0.35">
      <c r="B23" s="145" t="s">
        <v>144</v>
      </c>
    </row>
    <row r="24" spans="2:11" ht="15.5" customHeight="1" x14ac:dyDescent="0.35">
      <c r="B24" s="165" t="s">
        <v>139</v>
      </c>
      <c r="I24" s="164"/>
    </row>
    <row r="25" spans="2:11" ht="36" customHeight="1" x14ac:dyDescent="0.35">
      <c r="B25" s="226" t="str">
        <f>+'Tavola 2.1'!A1</f>
        <v>Tavola 2.1 - AUU ai percettori di Reddito di Cittadinanza: nuclei e figli che hanno ricevuto l'integrazione per mese</v>
      </c>
      <c r="C25" s="226"/>
      <c r="D25" s="226"/>
      <c r="E25" s="226"/>
      <c r="F25" s="226"/>
      <c r="G25" s="226"/>
      <c r="H25" s="226"/>
      <c r="I25" s="226"/>
      <c r="J25" s="226"/>
      <c r="K25" s="226"/>
    </row>
    <row r="26" spans="2:11" ht="42" customHeight="1" x14ac:dyDescent="0.35">
      <c r="B26" s="226" t="str">
        <f>+'Tavola 2.2 '!A1</f>
        <v xml:space="preserve">Tavola 2.2  - AUU ai percettori di Reddito di Cittadinanza: figli che hanno ricevuto l'integrazione nel mese per regione </v>
      </c>
      <c r="C26" s="226"/>
      <c r="D26" s="226"/>
      <c r="E26" s="226"/>
      <c r="F26" s="226"/>
      <c r="G26" s="226"/>
      <c r="H26" s="226"/>
      <c r="I26" s="226"/>
      <c r="J26" s="226"/>
      <c r="K26" s="226"/>
    </row>
    <row r="27" spans="2:11" ht="37" customHeight="1" x14ac:dyDescent="0.35">
      <c r="B27" s="226" t="str">
        <f>+'Tavola 2.3'!A1</f>
        <v xml:space="preserve">Tavola 2.3 – AUU ai percettori di Reddito di Cittadinanza: nuclei e figli con almeno una mensilità di RdC integrata nell'anno per regione </v>
      </c>
      <c r="C27" s="226"/>
      <c r="D27" s="226"/>
      <c r="E27" s="226"/>
      <c r="F27" s="226"/>
      <c r="G27" s="226"/>
      <c r="H27" s="226"/>
      <c r="I27" s="226"/>
      <c r="J27" s="226"/>
      <c r="K27" s="226"/>
    </row>
    <row r="28" spans="2:11" ht="26.5" customHeight="1" x14ac:dyDescent="0.35"/>
    <row r="29" spans="2:11" x14ac:dyDescent="0.35">
      <c r="B29" s="123" t="str">
        <f>+'Nota metodologica'!$A$1</f>
        <v>Nota metodologica</v>
      </c>
    </row>
    <row r="33" spans="2:11" x14ac:dyDescent="0.35">
      <c r="B33" s="124"/>
    </row>
    <row r="37" spans="2:11" ht="15.5" x14ac:dyDescent="0.35">
      <c r="B37" s="229"/>
      <c r="C37" s="229"/>
      <c r="D37" s="229"/>
      <c r="E37" s="229"/>
      <c r="F37" s="229"/>
      <c r="G37" s="229"/>
      <c r="H37" s="229"/>
      <c r="I37" s="229"/>
      <c r="J37" s="229"/>
      <c r="K37" s="229"/>
    </row>
  </sheetData>
  <mergeCells count="12">
    <mergeCell ref="B27:K27"/>
    <mergeCell ref="B4:K4"/>
    <mergeCell ref="B7:K7"/>
    <mergeCell ref="B16:K16"/>
    <mergeCell ref="B37:K37"/>
    <mergeCell ref="B12:K12"/>
    <mergeCell ref="B13:K13"/>
    <mergeCell ref="B11:K11"/>
    <mergeCell ref="B20:K20"/>
    <mergeCell ref="B21:K21"/>
    <mergeCell ref="B25:K25"/>
    <mergeCell ref="B26:K26"/>
  </mergeCells>
  <pageMargins left="0.70866141732283472" right="0.70866141732283472" top="0.9448818897637796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tabColor rgb="FF92D050"/>
  </sheetPr>
  <dimension ref="B12:I25"/>
  <sheetViews>
    <sheetView topLeftCell="A5" workbookViewId="0">
      <selection activeCell="C1" sqref="C1"/>
    </sheetView>
  </sheetViews>
  <sheetFormatPr defaultRowHeight="14.5" x14ac:dyDescent="0.35"/>
  <sheetData>
    <row r="12" spans="2:9" ht="18.5" x14ac:dyDescent="0.35">
      <c r="B12" s="146" t="str">
        <f>+INDICE!B9</f>
        <v xml:space="preserve">Sezione I - Assegno Unico Universale </v>
      </c>
    </row>
    <row r="13" spans="2:9" x14ac:dyDescent="0.35">
      <c r="B13" s="166"/>
    </row>
    <row r="15" spans="2:9" ht="14.5" customHeight="1" x14ac:dyDescent="0.35">
      <c r="B15" s="230" t="s">
        <v>121</v>
      </c>
      <c r="C15" s="230"/>
      <c r="D15" s="230"/>
      <c r="E15" s="230"/>
      <c r="F15" s="230"/>
      <c r="G15" s="230"/>
      <c r="H15" s="230"/>
      <c r="I15" s="230"/>
    </row>
    <row r="16" spans="2:9" x14ac:dyDescent="0.35">
      <c r="B16" s="230"/>
      <c r="C16" s="230"/>
      <c r="D16" s="230"/>
      <c r="E16" s="230"/>
      <c r="F16" s="230"/>
      <c r="G16" s="230"/>
      <c r="H16" s="230"/>
      <c r="I16" s="230"/>
    </row>
    <row r="17" spans="2:9" x14ac:dyDescent="0.35">
      <c r="B17" s="230"/>
      <c r="C17" s="230"/>
      <c r="D17" s="230"/>
      <c r="E17" s="230"/>
      <c r="F17" s="230"/>
      <c r="G17" s="230"/>
      <c r="H17" s="230"/>
      <c r="I17" s="230"/>
    </row>
    <row r="18" spans="2:9" x14ac:dyDescent="0.35">
      <c r="B18" s="230"/>
      <c r="C18" s="230"/>
      <c r="D18" s="230"/>
      <c r="E18" s="230"/>
      <c r="F18" s="230"/>
      <c r="G18" s="230"/>
      <c r="H18" s="230"/>
      <c r="I18" s="230"/>
    </row>
    <row r="19" spans="2:9" x14ac:dyDescent="0.35">
      <c r="B19" s="230"/>
      <c r="C19" s="230"/>
      <c r="D19" s="230"/>
      <c r="E19" s="230"/>
      <c r="F19" s="230"/>
      <c r="G19" s="230"/>
      <c r="H19" s="230"/>
      <c r="I19" s="230"/>
    </row>
    <row r="20" spans="2:9" x14ac:dyDescent="0.35">
      <c r="B20" s="230"/>
      <c r="C20" s="230"/>
      <c r="D20" s="230"/>
      <c r="E20" s="230"/>
      <c r="F20" s="230"/>
      <c r="G20" s="230"/>
      <c r="H20" s="230"/>
      <c r="I20" s="230"/>
    </row>
    <row r="21" spans="2:9" x14ac:dyDescent="0.35">
      <c r="B21" s="230"/>
      <c r="C21" s="230"/>
      <c r="D21" s="230"/>
      <c r="E21" s="230"/>
      <c r="F21" s="230"/>
      <c r="G21" s="230"/>
      <c r="H21" s="230"/>
      <c r="I21" s="230"/>
    </row>
    <row r="22" spans="2:9" x14ac:dyDescent="0.35">
      <c r="B22" s="230"/>
      <c r="C22" s="230"/>
      <c r="D22" s="230"/>
      <c r="E22" s="230"/>
      <c r="F22" s="230"/>
      <c r="G22" s="230"/>
      <c r="H22" s="230"/>
      <c r="I22" s="230"/>
    </row>
    <row r="23" spans="2:9" x14ac:dyDescent="0.35">
      <c r="B23" s="230"/>
      <c r="C23" s="230"/>
      <c r="D23" s="230"/>
      <c r="E23" s="230"/>
      <c r="F23" s="230"/>
      <c r="G23" s="230"/>
      <c r="H23" s="230"/>
      <c r="I23" s="230"/>
    </row>
    <row r="24" spans="2:9" x14ac:dyDescent="0.35">
      <c r="B24" s="230"/>
      <c r="C24" s="230"/>
      <c r="D24" s="230"/>
      <c r="E24" s="230"/>
      <c r="F24" s="230"/>
      <c r="G24" s="230"/>
      <c r="H24" s="230"/>
      <c r="I24" s="230"/>
    </row>
    <row r="25" spans="2:9" x14ac:dyDescent="0.35">
      <c r="B25" s="230"/>
      <c r="C25" s="230"/>
      <c r="D25" s="230"/>
      <c r="E25" s="230"/>
      <c r="F25" s="230"/>
      <c r="G25" s="230"/>
      <c r="H25" s="230"/>
      <c r="I25" s="230"/>
    </row>
  </sheetData>
  <mergeCells count="1">
    <mergeCell ref="B15:I25"/>
  </mergeCells>
  <pageMargins left="0.70866141732283472" right="0.70866141732283472" top="0.74803149606299213" bottom="0.74803149606299213" header="0.31496062992125984" footer="0.31496062992125984"/>
  <pageSetup paperSize="9" orientation="portrait" r:id="rId1"/>
  <headerFooter>
    <oddHeader>&amp;COSSERVATORIO ASSEGNO UNICO UNIVERSALE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tabColor rgb="FF92D050"/>
    <pageSetUpPr fitToPage="1"/>
  </sheetPr>
  <dimension ref="A1:F13"/>
  <sheetViews>
    <sheetView showGridLines="0" zoomScale="78" zoomScaleNormal="78" workbookViewId="0">
      <selection activeCell="C1" sqref="C1"/>
    </sheetView>
  </sheetViews>
  <sheetFormatPr defaultRowHeight="14.5" x14ac:dyDescent="0.35"/>
  <cols>
    <col min="1" max="1" width="21.54296875" customWidth="1"/>
    <col min="2" max="3" width="19.36328125" customWidth="1"/>
    <col min="4" max="4" width="23.90625" customWidth="1"/>
    <col min="5" max="6" width="19.36328125" customWidth="1"/>
  </cols>
  <sheetData>
    <row r="1" spans="1:6" ht="85.5" customHeight="1" thickBot="1" x14ac:dyDescent="0.4">
      <c r="A1" s="42" t="s">
        <v>109</v>
      </c>
      <c r="B1" s="10"/>
      <c r="C1" s="19"/>
      <c r="D1" s="19"/>
      <c r="E1" s="19"/>
      <c r="F1" s="10"/>
    </row>
    <row r="2" spans="1:6" ht="45" customHeight="1" thickTop="1" x14ac:dyDescent="0.35">
      <c r="A2" s="118"/>
      <c r="B2" s="231" t="s">
        <v>40</v>
      </c>
      <c r="C2" s="231"/>
      <c r="D2" s="231"/>
      <c r="E2" s="231"/>
      <c r="F2" s="231"/>
    </row>
    <row r="3" spans="1:6" ht="52" customHeight="1" thickBot="1" x14ac:dyDescent="0.4">
      <c r="A3" s="122" t="s">
        <v>39</v>
      </c>
      <c r="B3" s="31" t="s">
        <v>65</v>
      </c>
      <c r="C3" s="31" t="s">
        <v>66</v>
      </c>
      <c r="D3" s="31" t="s">
        <v>67</v>
      </c>
      <c r="E3" s="31" t="s">
        <v>68</v>
      </c>
      <c r="F3" s="32" t="s">
        <v>38</v>
      </c>
    </row>
    <row r="4" spans="1:6" ht="24" customHeight="1" thickTop="1" x14ac:dyDescent="0.35">
      <c r="A4" s="119" t="s">
        <v>22</v>
      </c>
      <c r="B4" s="13">
        <v>861200</v>
      </c>
      <c r="C4" s="13">
        <v>294553</v>
      </c>
      <c r="D4" s="13">
        <v>40606</v>
      </c>
      <c r="E4" s="13">
        <v>979</v>
      </c>
      <c r="F4" s="20">
        <f>SUM(B4:E4)</f>
        <v>1197338</v>
      </c>
    </row>
    <row r="5" spans="1:6" ht="24" customHeight="1" x14ac:dyDescent="0.35">
      <c r="A5" s="119" t="s">
        <v>23</v>
      </c>
      <c r="B5" s="13">
        <v>788004</v>
      </c>
      <c r="C5" s="13">
        <v>864215</v>
      </c>
      <c r="D5" s="13">
        <v>202807</v>
      </c>
      <c r="E5" s="13">
        <v>1322</v>
      </c>
      <c r="F5" s="20">
        <f t="shared" ref="F5:F11" si="0">SUM(B5:E5)</f>
        <v>1856348</v>
      </c>
    </row>
    <row r="6" spans="1:6" ht="24" customHeight="1" x14ac:dyDescent="0.35">
      <c r="A6" s="119" t="s">
        <v>24</v>
      </c>
      <c r="B6" s="13">
        <v>460212</v>
      </c>
      <c r="C6" s="13">
        <v>563088</v>
      </c>
      <c r="D6" s="13">
        <v>183209</v>
      </c>
      <c r="E6" s="13">
        <v>688</v>
      </c>
      <c r="F6" s="20">
        <f t="shared" si="0"/>
        <v>1207197</v>
      </c>
    </row>
    <row r="7" spans="1:6" ht="24" customHeight="1" x14ac:dyDescent="0.35">
      <c r="A7" s="119" t="s">
        <v>25</v>
      </c>
      <c r="B7" s="13">
        <v>193346</v>
      </c>
      <c r="C7" s="13">
        <v>240732</v>
      </c>
      <c r="D7" s="13">
        <v>65489</v>
      </c>
      <c r="E7" s="13">
        <v>419</v>
      </c>
      <c r="F7" s="20">
        <f t="shared" si="0"/>
        <v>499986</v>
      </c>
    </row>
    <row r="8" spans="1:6" ht="24" customHeight="1" x14ac:dyDescent="0.35">
      <c r="A8" s="119" t="s">
        <v>26</v>
      </c>
      <c r="B8" s="13">
        <v>175060</v>
      </c>
      <c r="C8" s="13">
        <v>212325</v>
      </c>
      <c r="D8" s="13">
        <v>48613</v>
      </c>
      <c r="E8" s="13">
        <v>563</v>
      </c>
      <c r="F8" s="20">
        <f t="shared" si="0"/>
        <v>436561</v>
      </c>
    </row>
    <row r="9" spans="1:6" ht="24" customHeight="1" x14ac:dyDescent="0.35">
      <c r="A9" s="119" t="s">
        <v>78</v>
      </c>
      <c r="B9" s="13">
        <v>230949</v>
      </c>
      <c r="C9" s="13">
        <v>246304</v>
      </c>
      <c r="D9" s="13">
        <v>54124</v>
      </c>
      <c r="E9" s="13">
        <v>794</v>
      </c>
      <c r="F9" s="20">
        <f t="shared" si="0"/>
        <v>532171</v>
      </c>
    </row>
    <row r="10" spans="1:6" ht="24" customHeight="1" x14ac:dyDescent="0.35">
      <c r="A10" s="119" t="s">
        <v>99</v>
      </c>
      <c r="B10" s="13">
        <v>41479</v>
      </c>
      <c r="C10" s="13">
        <v>44944</v>
      </c>
      <c r="D10" s="13">
        <v>6673</v>
      </c>
      <c r="E10" s="13">
        <v>201</v>
      </c>
      <c r="F10" s="20">
        <f t="shared" si="0"/>
        <v>93297</v>
      </c>
    </row>
    <row r="11" spans="1:6" ht="24" customHeight="1" x14ac:dyDescent="0.35">
      <c r="A11" s="120" t="s">
        <v>104</v>
      </c>
      <c r="B11" s="13">
        <v>30244</v>
      </c>
      <c r="C11" s="13">
        <v>29260</v>
      </c>
      <c r="D11" s="13">
        <v>4139</v>
      </c>
      <c r="E11" s="13">
        <v>237</v>
      </c>
      <c r="F11" s="20">
        <f t="shared" si="0"/>
        <v>63880</v>
      </c>
    </row>
    <row r="12" spans="1:6" ht="30" customHeight="1" x14ac:dyDescent="0.35">
      <c r="A12" s="121" t="s">
        <v>38</v>
      </c>
      <c r="B12" s="25">
        <f>SUM(B4:B11)</f>
        <v>2780494</v>
      </c>
      <c r="C12" s="25">
        <f>SUM(C4:C11)</f>
        <v>2495421</v>
      </c>
      <c r="D12" s="25">
        <f>SUM(D4:D11)</f>
        <v>605660</v>
      </c>
      <c r="E12" s="25">
        <f>SUM(E4:E11)</f>
        <v>5203</v>
      </c>
      <c r="F12" s="25">
        <f>SUM(F4:F11)</f>
        <v>5886778</v>
      </c>
    </row>
    <row r="13" spans="1:6" ht="33.5" customHeight="1" x14ac:dyDescent="0.35">
      <c r="A13" s="66" t="str">
        <f>+INDICE!B10</f>
        <v xml:space="preserve"> Lettura dati 20 settembre 2022</v>
      </c>
      <c r="B13" s="55"/>
      <c r="C13" s="55"/>
      <c r="D13" s="55"/>
      <c r="E13" s="55"/>
      <c r="F13" s="10"/>
    </row>
  </sheetData>
  <mergeCells count="1">
    <mergeCell ref="B2:F2"/>
  </mergeCells>
  <pageMargins left="0.70866141732283472" right="0.70866141732283472" top="0.94488188976377963" bottom="0.74803149606299213" header="0.31496062992125984" footer="0.31496062992125984"/>
  <pageSetup paperSize="9" scale="71" orientation="portrait" r:id="rId1"/>
  <headerFooter>
    <oddHeader>&amp;C&amp;"Verdana,Normale"OSSERVATORIO ASSEGNO UNICO UNIVERSALE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tabColor rgb="FF92D050"/>
    <pageSetUpPr fitToPage="1"/>
  </sheetPr>
  <dimension ref="A1:H36"/>
  <sheetViews>
    <sheetView showGridLines="0" zoomScale="80" zoomScaleNormal="80" workbookViewId="0">
      <selection sqref="A1:E1"/>
    </sheetView>
  </sheetViews>
  <sheetFormatPr defaultColWidth="32.54296875" defaultRowHeight="15" x14ac:dyDescent="0.3"/>
  <cols>
    <col min="1" max="1" width="31.81640625" style="10" customWidth="1"/>
    <col min="2" max="2" width="17.26953125" style="10" customWidth="1"/>
    <col min="3" max="3" width="29.54296875" style="10" customWidth="1"/>
    <col min="4" max="4" width="22.81640625" style="10" customWidth="1"/>
    <col min="5" max="5" width="26.1796875" style="10" customWidth="1"/>
    <col min="6" max="6" width="11.453125" style="10" customWidth="1"/>
    <col min="7" max="7" width="19.54296875" style="10" customWidth="1"/>
    <col min="8" max="16384" width="32.54296875" style="10"/>
  </cols>
  <sheetData>
    <row r="1" spans="1:8" ht="63.5" customHeight="1" thickBot="1" x14ac:dyDescent="0.35">
      <c r="A1" s="234" t="s">
        <v>110</v>
      </c>
      <c r="B1" s="234"/>
      <c r="C1" s="234"/>
      <c r="D1" s="234"/>
      <c r="E1" s="234"/>
      <c r="F1" s="59"/>
      <c r="G1" s="59"/>
      <c r="H1" s="59"/>
    </row>
    <row r="2" spans="1:8" ht="52.5" customHeight="1" thickTop="1" x14ac:dyDescent="0.3">
      <c r="A2" s="60"/>
      <c r="B2" s="235" t="s">
        <v>41</v>
      </c>
      <c r="C2" s="236"/>
      <c r="D2" s="237" t="s">
        <v>42</v>
      </c>
      <c r="E2" s="237"/>
    </row>
    <row r="3" spans="1:8" ht="9" customHeight="1" x14ac:dyDescent="0.3">
      <c r="A3" s="238" t="s">
        <v>90</v>
      </c>
      <c r="B3" s="240" t="s">
        <v>45</v>
      </c>
      <c r="C3" s="242" t="s">
        <v>44</v>
      </c>
      <c r="D3" s="240" t="s">
        <v>45</v>
      </c>
      <c r="E3" s="232" t="s">
        <v>44</v>
      </c>
      <c r="F3" s="232"/>
      <c r="G3" s="232"/>
    </row>
    <row r="4" spans="1:8" ht="35" customHeight="1" thickBot="1" x14ac:dyDescent="0.35">
      <c r="A4" s="239"/>
      <c r="B4" s="241"/>
      <c r="C4" s="243"/>
      <c r="D4" s="241"/>
      <c r="E4" s="244"/>
      <c r="F4" s="232"/>
      <c r="G4" s="232"/>
    </row>
    <row r="5" spans="1:8" ht="23" customHeight="1" thickTop="1" x14ac:dyDescent="0.3">
      <c r="A5" s="74" t="s">
        <v>4</v>
      </c>
      <c r="B5" s="13">
        <v>385024</v>
      </c>
      <c r="C5" s="22">
        <v>6.554262482338824E-2</v>
      </c>
      <c r="D5" s="13">
        <v>603437</v>
      </c>
      <c r="E5" s="21">
        <v>6.6773880648779524E-2</v>
      </c>
      <c r="F5" s="29"/>
      <c r="G5" s="29"/>
    </row>
    <row r="6" spans="1:8" ht="21.5" customHeight="1" x14ac:dyDescent="0.3">
      <c r="A6" s="74" t="s">
        <v>5</v>
      </c>
      <c r="B6" s="13">
        <v>11419</v>
      </c>
      <c r="C6" s="22">
        <v>1.9404111748451277E-3</v>
      </c>
      <c r="D6" s="13">
        <v>18394</v>
      </c>
      <c r="E6" s="21">
        <v>2.033987746782298E-3</v>
      </c>
      <c r="F6" s="29"/>
      <c r="G6" s="29"/>
    </row>
    <row r="7" spans="1:8" ht="18.75" customHeight="1" x14ac:dyDescent="0.3">
      <c r="A7" s="74" t="s">
        <v>6</v>
      </c>
      <c r="B7" s="13">
        <v>971386</v>
      </c>
      <c r="C7" s="22">
        <v>0.16544374971237269</v>
      </c>
      <c r="D7" s="13">
        <v>1556250</v>
      </c>
      <c r="E7" s="21">
        <v>0.17231084605370245</v>
      </c>
      <c r="F7" s="29"/>
      <c r="G7" s="29"/>
    </row>
    <row r="8" spans="1:8" ht="18.75" customHeight="1" x14ac:dyDescent="0.3">
      <c r="A8" s="74" t="s">
        <v>84</v>
      </c>
      <c r="B8" s="13">
        <v>54620</v>
      </c>
      <c r="C8" s="22">
        <v>9.2880442509909837E-3</v>
      </c>
      <c r="D8" s="13">
        <v>92716</v>
      </c>
      <c r="E8" s="21">
        <v>1.0254023758368635E-2</v>
      </c>
      <c r="F8" s="29"/>
      <c r="G8" s="29"/>
    </row>
    <row r="9" spans="1:8" ht="18.75" customHeight="1" x14ac:dyDescent="0.3">
      <c r="A9" s="74" t="s">
        <v>85</v>
      </c>
      <c r="B9" s="13">
        <v>53565</v>
      </c>
      <c r="C9" s="22">
        <v>9.0934879800972195E-3</v>
      </c>
      <c r="D9" s="13">
        <v>95441</v>
      </c>
      <c r="E9" s="21">
        <v>1.053293177715818E-2</v>
      </c>
      <c r="F9" s="29"/>
      <c r="G9" s="29"/>
    </row>
    <row r="10" spans="1:8" ht="18.75" customHeight="1" x14ac:dyDescent="0.3">
      <c r="A10" s="74" t="s">
        <v>7</v>
      </c>
      <c r="B10" s="13">
        <v>463985</v>
      </c>
      <c r="C10" s="22">
        <v>7.8988987393852642E-2</v>
      </c>
      <c r="D10" s="13">
        <v>741723</v>
      </c>
      <c r="E10" s="21">
        <v>8.2084492290384614E-2</v>
      </c>
      <c r="F10" s="29"/>
      <c r="G10" s="29"/>
    </row>
    <row r="11" spans="1:8" ht="18.75" customHeight="1" x14ac:dyDescent="0.3">
      <c r="A11" s="74" t="s">
        <v>71</v>
      </c>
      <c r="B11" s="13">
        <v>108734</v>
      </c>
      <c r="C11" s="22">
        <v>1.8497613465972743E-2</v>
      </c>
      <c r="D11" s="13">
        <v>169927</v>
      </c>
      <c r="E11" s="21">
        <v>1.8795902449773694E-2</v>
      </c>
      <c r="F11" s="29"/>
      <c r="G11" s="29"/>
    </row>
    <row r="12" spans="1:8" ht="18.75" customHeight="1" x14ac:dyDescent="0.3">
      <c r="A12" s="74" t="s">
        <v>8</v>
      </c>
      <c r="B12" s="13">
        <v>125455</v>
      </c>
      <c r="C12" s="22">
        <v>2.1288027766081886E-2</v>
      </c>
      <c r="D12" s="13">
        <v>189708</v>
      </c>
      <c r="E12" s="21">
        <v>2.093003389942405E-2</v>
      </c>
      <c r="F12" s="29"/>
      <c r="G12" s="29"/>
    </row>
    <row r="13" spans="1:8" ht="18.75" customHeight="1" x14ac:dyDescent="0.3">
      <c r="A13" s="74" t="s">
        <v>9</v>
      </c>
      <c r="B13" s="13">
        <v>431308</v>
      </c>
      <c r="C13" s="22">
        <v>7.3352178789829081E-2</v>
      </c>
      <c r="D13" s="13">
        <v>676823</v>
      </c>
      <c r="E13" s="21">
        <v>7.4852065001069459E-2</v>
      </c>
      <c r="F13" s="29"/>
      <c r="G13" s="29"/>
    </row>
    <row r="14" spans="1:8" ht="18.75" customHeight="1" x14ac:dyDescent="0.3">
      <c r="A14" s="74" t="s">
        <v>10</v>
      </c>
      <c r="B14" s="13">
        <v>341392</v>
      </c>
      <c r="C14" s="22">
        <v>5.8083203457434937E-2</v>
      </c>
      <c r="D14" s="13">
        <v>517572</v>
      </c>
      <c r="E14" s="21">
        <v>5.7254987502110492E-2</v>
      </c>
      <c r="F14" s="29"/>
      <c r="G14" s="29"/>
    </row>
    <row r="15" spans="1:8" ht="18.75" customHeight="1" x14ac:dyDescent="0.3">
      <c r="A15" s="74" t="s">
        <v>11</v>
      </c>
      <c r="B15" s="13">
        <v>82980</v>
      </c>
      <c r="C15" s="22">
        <v>1.412052666537077E-2</v>
      </c>
      <c r="D15" s="13">
        <v>127404</v>
      </c>
      <c r="E15" s="21">
        <v>1.4094612826378699E-2</v>
      </c>
      <c r="F15" s="29"/>
      <c r="G15" s="29"/>
    </row>
    <row r="16" spans="1:8" ht="18.75" customHeight="1" x14ac:dyDescent="0.3">
      <c r="A16" s="74" t="s">
        <v>12</v>
      </c>
      <c r="B16" s="13">
        <v>145167</v>
      </c>
      <c r="C16" s="22">
        <v>2.4726333337225605E-2</v>
      </c>
      <c r="D16" s="13">
        <v>226443</v>
      </c>
      <c r="E16" s="21">
        <v>2.5070608001637986E-2</v>
      </c>
      <c r="F16" s="29"/>
      <c r="G16" s="29"/>
    </row>
    <row r="17" spans="1:7" ht="18.75" customHeight="1" x14ac:dyDescent="0.3">
      <c r="A17" s="74" t="s">
        <v>13</v>
      </c>
      <c r="B17" s="13">
        <v>558425</v>
      </c>
      <c r="C17" s="22">
        <v>9.4997036150718778E-2</v>
      </c>
      <c r="D17" s="13">
        <v>854490</v>
      </c>
      <c r="E17" s="21">
        <v>9.4494059069618164E-2</v>
      </c>
      <c r="F17" s="29"/>
      <c r="G17" s="29"/>
    </row>
    <row r="18" spans="1:7" ht="18.75" customHeight="1" x14ac:dyDescent="0.3">
      <c r="A18" s="74" t="s">
        <v>14</v>
      </c>
      <c r="B18" s="13">
        <v>122000</v>
      </c>
      <c r="C18" s="22">
        <v>2.0756561165538024E-2</v>
      </c>
      <c r="D18" s="13">
        <v>191873</v>
      </c>
      <c r="E18" s="21">
        <v>2.1215409997017994E-2</v>
      </c>
      <c r="F18" s="29"/>
      <c r="G18" s="29"/>
    </row>
    <row r="19" spans="1:7" ht="18.75" customHeight="1" x14ac:dyDescent="0.3">
      <c r="A19" s="74" t="s">
        <v>15</v>
      </c>
      <c r="B19" s="13">
        <v>26160</v>
      </c>
      <c r="C19" s="22">
        <v>4.4474910998662659E-3</v>
      </c>
      <c r="D19" s="13">
        <v>41152</v>
      </c>
      <c r="E19" s="21">
        <v>4.5478400296907117E-3</v>
      </c>
      <c r="F19" s="29"/>
      <c r="G19" s="29"/>
    </row>
    <row r="20" spans="1:7" ht="18.75" customHeight="1" x14ac:dyDescent="0.3">
      <c r="A20" s="74" t="s">
        <v>16</v>
      </c>
      <c r="B20" s="13">
        <v>576297</v>
      </c>
      <c r="C20" s="22">
        <v>9.7526439390140787E-2</v>
      </c>
      <c r="D20" s="13">
        <v>927406</v>
      </c>
      <c r="E20" s="21">
        <v>0.10206126519636084</v>
      </c>
      <c r="F20" s="29"/>
      <c r="G20" s="29"/>
    </row>
    <row r="21" spans="1:7" ht="18.75" customHeight="1" x14ac:dyDescent="0.3">
      <c r="A21" s="74" t="s">
        <v>17</v>
      </c>
      <c r="B21" s="13">
        <v>399950</v>
      </c>
      <c r="C21" s="22">
        <v>6.7987027750283854E-2</v>
      </c>
      <c r="D21" s="13">
        <v>625971</v>
      </c>
      <c r="E21" s="21">
        <v>6.9176660406012461E-2</v>
      </c>
      <c r="F21" s="29"/>
      <c r="G21" s="29"/>
    </row>
    <row r="22" spans="1:7" ht="18.75" customHeight="1" x14ac:dyDescent="0.3">
      <c r="A22" s="74" t="s">
        <v>18</v>
      </c>
      <c r="B22" s="13">
        <v>51961</v>
      </c>
      <c r="C22" s="22">
        <v>8.8422648341858548E-3</v>
      </c>
      <c r="D22" s="13">
        <v>83140</v>
      </c>
      <c r="E22" s="21">
        <v>9.2036300642547864E-3</v>
      </c>
      <c r="F22" s="29"/>
      <c r="G22" s="29"/>
    </row>
    <row r="23" spans="1:7" ht="18.75" customHeight="1" x14ac:dyDescent="0.3">
      <c r="A23" s="74" t="s">
        <v>19</v>
      </c>
      <c r="B23" s="13">
        <v>182787</v>
      </c>
      <c r="C23" s="22">
        <v>3.1021164562665664E-2</v>
      </c>
      <c r="D23" s="13">
        <v>296289</v>
      </c>
      <c r="E23" s="21">
        <v>3.268331371721158E-2</v>
      </c>
      <c r="F23" s="29"/>
      <c r="G23" s="29"/>
    </row>
    <row r="24" spans="1:7" ht="18.75" customHeight="1" x14ac:dyDescent="0.3">
      <c r="A24" s="74" t="s">
        <v>20</v>
      </c>
      <c r="B24" s="13">
        <v>486527</v>
      </c>
      <c r="C24" s="22">
        <v>8.2339030014211362E-2</v>
      </c>
      <c r="D24" s="13">
        <v>774502</v>
      </c>
      <c r="E24" s="21">
        <v>8.5191400488496077E-2</v>
      </c>
      <c r="F24" s="29"/>
      <c r="G24" s="29"/>
    </row>
    <row r="25" spans="1:7" ht="18.75" customHeight="1" x14ac:dyDescent="0.3">
      <c r="A25" s="74" t="s">
        <v>21</v>
      </c>
      <c r="B25" s="13">
        <v>142656</v>
      </c>
      <c r="C25" s="22">
        <v>2.4253079071927093E-2</v>
      </c>
      <c r="D25" s="13">
        <v>210005</v>
      </c>
      <c r="E25" s="21">
        <v>2.3218284054379146E-2</v>
      </c>
      <c r="F25" s="29"/>
      <c r="G25" s="29"/>
    </row>
    <row r="26" spans="1:7" ht="18.75" customHeight="1" x14ac:dyDescent="0.3">
      <c r="A26" s="23" t="s">
        <v>69</v>
      </c>
      <c r="B26" s="137">
        <v>164980</v>
      </c>
      <c r="C26" s="22">
        <v>2.7464717143000406E-2</v>
      </c>
      <c r="D26" s="13">
        <v>30068</v>
      </c>
      <c r="E26" s="61">
        <v>3.2197650213881524E-3</v>
      </c>
      <c r="F26" s="28"/>
    </row>
    <row r="27" spans="1:7" ht="31" customHeight="1" x14ac:dyDescent="0.3">
      <c r="A27" s="24" t="s">
        <v>38</v>
      </c>
      <c r="B27" s="25">
        <f>SUM(B5:B26)</f>
        <v>5886778</v>
      </c>
      <c r="C27" s="62">
        <v>1</v>
      </c>
      <c r="D27" s="25">
        <f>SUM(D5:D26)</f>
        <v>9050734</v>
      </c>
      <c r="E27" s="63">
        <v>0.99999999999999978</v>
      </c>
      <c r="F27" s="33"/>
      <c r="G27" s="33"/>
    </row>
    <row r="28" spans="1:7" ht="24.5" customHeight="1" x14ac:dyDescent="0.3">
      <c r="A28" s="64" t="s">
        <v>0</v>
      </c>
      <c r="B28" s="138">
        <f>+B5+B6+B7+B8+B9+B10+B11+B12+B13</f>
        <v>2605496</v>
      </c>
      <c r="C28" s="22">
        <f>+B28/B$27</f>
        <v>0.44260136869438599</v>
      </c>
      <c r="D28" s="138">
        <f>+D5+D6+D7+D8+D9+D10+D11+D12+D13</f>
        <v>4144419</v>
      </c>
      <c r="E28" s="139">
        <f>+D28/D$27</f>
        <v>0.45790971207418096</v>
      </c>
    </row>
    <row r="29" spans="1:7" ht="18.75" customHeight="1" x14ac:dyDescent="0.3">
      <c r="A29" s="64" t="s">
        <v>1</v>
      </c>
      <c r="B29" s="138">
        <f>+B14+B15+B16+B17</f>
        <v>1127964</v>
      </c>
      <c r="C29" s="22">
        <f t="shared" ref="C29:E30" si="0">+B29/B$27</f>
        <v>0.19160973965724545</v>
      </c>
      <c r="D29" s="138">
        <f>+D14+D15+D16+D17</f>
        <v>1725909</v>
      </c>
      <c r="E29" s="21">
        <f t="shared" si="0"/>
        <v>0.19069271066854909</v>
      </c>
    </row>
    <row r="30" spans="1:7" ht="18.75" customHeight="1" x14ac:dyDescent="0.3">
      <c r="A30" s="64" t="s">
        <v>2</v>
      </c>
      <c r="B30" s="138">
        <f>+B25+B24+B23+B22+B21+B20+B19+B18</f>
        <v>1988338</v>
      </c>
      <c r="C30" s="22">
        <f t="shared" si="0"/>
        <v>0.33776337412418134</v>
      </c>
      <c r="D30" s="138">
        <f>+D25+D24+D23+D22+D21+D20+D19+D18</f>
        <v>3150338</v>
      </c>
      <c r="E30" s="21">
        <f t="shared" si="0"/>
        <v>0.34807541576185974</v>
      </c>
    </row>
    <row r="31" spans="1:7" ht="18.75" customHeight="1" x14ac:dyDescent="0.3">
      <c r="A31" s="64"/>
      <c r="B31" s="12"/>
      <c r="C31" s="26"/>
      <c r="D31" s="12"/>
      <c r="E31" s="21"/>
    </row>
    <row r="32" spans="1:7" ht="68.5" customHeight="1" x14ac:dyDescent="0.3">
      <c r="A32" s="233" t="s">
        <v>58</v>
      </c>
      <c r="B32" s="233"/>
      <c r="C32" s="233"/>
      <c r="D32" s="233"/>
      <c r="E32" s="233"/>
    </row>
    <row r="33" spans="1:3" ht="18" customHeight="1" x14ac:dyDescent="0.3">
      <c r="A33" s="66" t="str">
        <f>+INDICE!B10</f>
        <v xml:space="preserve"> Lettura dati 20 settembre 2022</v>
      </c>
      <c r="B33" s="55"/>
      <c r="C33" s="55"/>
    </row>
    <row r="34" spans="1:3" ht="44.5" customHeight="1" x14ac:dyDescent="0.3"/>
    <row r="35" spans="1:3" ht="44.5" customHeight="1" x14ac:dyDescent="0.3"/>
    <row r="36" spans="1:3" ht="44.5" customHeight="1" x14ac:dyDescent="0.3"/>
  </sheetData>
  <mergeCells count="11">
    <mergeCell ref="F3:F4"/>
    <mergeCell ref="G3:G4"/>
    <mergeCell ref="A32:E32"/>
    <mergeCell ref="A1:E1"/>
    <mergeCell ref="B2:C2"/>
    <mergeCell ref="D2:E2"/>
    <mergeCell ref="A3:A4"/>
    <mergeCell ref="B3:B4"/>
    <mergeCell ref="C3:C4"/>
    <mergeCell ref="D3:D4"/>
    <mergeCell ref="E3:E4"/>
  </mergeCells>
  <pageMargins left="0.70866141732283472" right="0.70866141732283472" top="0.94488188976377963" bottom="0.74803149606299213" header="0.31496062992125984" footer="0.31496062992125984"/>
  <pageSetup paperSize="9" scale="68" orientation="portrait" r:id="rId1"/>
  <headerFooter>
    <oddHeader>&amp;C&amp;"Verdana,Normale"OSSERVATORIO ASSEGNO UNICO UNIVERSALE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tabColor rgb="FF92D050"/>
    <pageSetUpPr fitToPage="1"/>
  </sheetPr>
  <dimension ref="A1:P29"/>
  <sheetViews>
    <sheetView showGridLines="0" zoomScale="80" zoomScaleNormal="80" zoomScaleSheetLayoutView="62" workbookViewId="0">
      <selection activeCell="C1" sqref="C1"/>
    </sheetView>
  </sheetViews>
  <sheetFormatPr defaultColWidth="13.26953125" defaultRowHeight="10" x14ac:dyDescent="0.35"/>
  <cols>
    <col min="1" max="1" width="35.54296875" style="1" customWidth="1"/>
    <col min="2" max="2" width="16" style="1" customWidth="1"/>
    <col min="3" max="3" width="17" style="1" customWidth="1"/>
    <col min="4" max="4" width="21.1796875" style="1" customWidth="1"/>
    <col min="5" max="5" width="22.90625" style="1" customWidth="1"/>
    <col min="6" max="6" width="18.5429687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126" t="s">
        <v>148</v>
      </c>
      <c r="B1" s="126"/>
      <c r="C1" s="126"/>
      <c r="D1" s="126"/>
      <c r="E1" s="126"/>
      <c r="F1" s="126"/>
    </row>
    <row r="2" spans="1:16" ht="64" customHeight="1" thickTop="1" thickBot="1" x14ac:dyDescent="0.4">
      <c r="A2" s="67" t="s">
        <v>43</v>
      </c>
      <c r="B2" s="68" t="s">
        <v>147</v>
      </c>
      <c r="C2" s="68" t="s">
        <v>113</v>
      </c>
      <c r="D2" s="68" t="s">
        <v>46</v>
      </c>
      <c r="E2" s="68" t="s">
        <v>116</v>
      </c>
      <c r="F2" s="68" t="s">
        <v>117</v>
      </c>
      <c r="G2" s="69"/>
    </row>
    <row r="3" spans="1:16" ht="32.5" customHeight="1" thickTop="1" x14ac:dyDescent="0.35">
      <c r="A3" s="105" t="s">
        <v>3</v>
      </c>
      <c r="B3" s="70">
        <v>5208722</v>
      </c>
      <c r="C3" s="70">
        <v>8352942</v>
      </c>
      <c r="D3" s="147">
        <v>1211.3</v>
      </c>
      <c r="E3" s="70">
        <v>232.55197657697909</v>
      </c>
      <c r="F3" s="70">
        <v>145.01460641531997</v>
      </c>
      <c r="G3" s="69"/>
      <c r="H3" s="27"/>
      <c r="I3" s="27"/>
      <c r="J3" s="9"/>
      <c r="N3" s="27"/>
      <c r="O3" s="27"/>
      <c r="P3" s="27"/>
    </row>
    <row r="4" spans="1:16" ht="30.5" customHeight="1" x14ac:dyDescent="0.35">
      <c r="A4" s="105" t="s">
        <v>27</v>
      </c>
      <c r="B4" s="70">
        <v>5196685</v>
      </c>
      <c r="C4" s="70">
        <v>8329658</v>
      </c>
      <c r="D4" s="147">
        <v>1207.2</v>
      </c>
      <c r="E4" s="70">
        <v>232.30216554591996</v>
      </c>
      <c r="F4" s="70">
        <v>144.92806057103414</v>
      </c>
      <c r="G4" s="69"/>
      <c r="H4" s="27"/>
      <c r="I4" s="27"/>
      <c r="J4" s="9"/>
      <c r="N4" s="27"/>
      <c r="O4" s="27"/>
      <c r="P4" s="27"/>
    </row>
    <row r="5" spans="1:16" ht="25.5" customHeight="1" x14ac:dyDescent="0.35">
      <c r="A5" s="105" t="s">
        <v>28</v>
      </c>
      <c r="B5" s="70">
        <v>5238383</v>
      </c>
      <c r="C5" s="70">
        <v>8405731</v>
      </c>
      <c r="D5" s="147">
        <v>1222.3</v>
      </c>
      <c r="E5" s="70">
        <v>233.34448678342181</v>
      </c>
      <c r="F5" s="70">
        <v>145.41838094866483</v>
      </c>
      <c r="G5" s="69"/>
      <c r="H5" s="27"/>
      <c r="I5" s="27"/>
      <c r="J5" s="9"/>
      <c r="N5" s="27"/>
      <c r="O5" s="27"/>
      <c r="P5" s="27"/>
    </row>
    <row r="6" spans="1:16" ht="32.5" customHeight="1" x14ac:dyDescent="0.35">
      <c r="A6" s="105" t="s">
        <v>79</v>
      </c>
      <c r="B6" s="70">
        <v>5223555</v>
      </c>
      <c r="C6" s="70">
        <v>8377396</v>
      </c>
      <c r="D6" s="147">
        <v>1215.5</v>
      </c>
      <c r="E6" s="70">
        <v>232.70207680784509</v>
      </c>
      <c r="F6" s="70">
        <v>145.09665017864779</v>
      </c>
      <c r="G6" s="69"/>
      <c r="H6" s="27"/>
      <c r="I6" s="27"/>
      <c r="J6" s="9"/>
    </row>
    <row r="7" spans="1:16" ht="32.5" customHeight="1" x14ac:dyDescent="0.35">
      <c r="A7" s="140" t="s">
        <v>100</v>
      </c>
      <c r="B7" s="70">
        <v>5175921</v>
      </c>
      <c r="C7" s="70">
        <v>8288646</v>
      </c>
      <c r="D7" s="147">
        <v>1203</v>
      </c>
      <c r="E7" s="70">
        <v>232.42820457460664</v>
      </c>
      <c r="F7" s="70">
        <v>145.14192366883597</v>
      </c>
      <c r="G7" s="69"/>
      <c r="H7" s="27"/>
      <c r="I7" s="27"/>
      <c r="J7" s="9"/>
    </row>
    <row r="8" spans="1:16" ht="32.5" customHeight="1" thickBot="1" x14ac:dyDescent="0.4">
      <c r="A8" s="106" t="s">
        <v>105</v>
      </c>
      <c r="B8" s="71">
        <v>5205215</v>
      </c>
      <c r="C8" s="71">
        <v>8323692</v>
      </c>
      <c r="D8" s="148">
        <v>1207.3</v>
      </c>
      <c r="E8" s="71">
        <v>231.93130521409785</v>
      </c>
      <c r="F8" s="71">
        <v>145.03808032180916</v>
      </c>
      <c r="G8" s="69"/>
      <c r="H8" s="27"/>
      <c r="I8" s="27"/>
      <c r="J8" s="9"/>
    </row>
    <row r="9" spans="1:16" ht="32.5" customHeight="1" thickTop="1" x14ac:dyDescent="0.35">
      <c r="A9" s="245" t="s">
        <v>81</v>
      </c>
      <c r="B9" s="246"/>
      <c r="C9" s="89"/>
      <c r="D9" s="90">
        <f>SUM(D3:D8)</f>
        <v>7266.6</v>
      </c>
      <c r="E9" s="89"/>
      <c r="F9" s="89"/>
      <c r="G9" s="69"/>
      <c r="H9" s="141"/>
      <c r="I9" s="27"/>
      <c r="J9" s="9"/>
    </row>
    <row r="10" spans="1:16" ht="29" customHeight="1" x14ac:dyDescent="0.35">
      <c r="A10" s="93" t="s">
        <v>82</v>
      </c>
      <c r="B10" s="91">
        <f>(AVERAGE(B3:B8))</f>
        <v>5208080.166666667</v>
      </c>
      <c r="C10" s="91">
        <f>(AVERAGE(C3:C8))</f>
        <v>8346344.166666667</v>
      </c>
      <c r="D10" s="90"/>
      <c r="E10" s="89"/>
      <c r="F10" s="89"/>
      <c r="G10" s="69"/>
      <c r="H10" s="27"/>
      <c r="I10" s="27"/>
      <c r="J10" s="9"/>
    </row>
    <row r="11" spans="1:16" ht="29" customHeight="1" x14ac:dyDescent="0.35">
      <c r="A11" s="94" t="s">
        <v>47</v>
      </c>
      <c r="B11" s="91"/>
      <c r="C11" s="89"/>
      <c r="D11" s="90"/>
      <c r="E11" s="89">
        <v>232.54448749524829</v>
      </c>
      <c r="F11" s="89">
        <v>145.10668491584096</v>
      </c>
      <c r="G11" s="72"/>
      <c r="H11" s="27"/>
      <c r="I11" s="27"/>
      <c r="J11" s="9"/>
    </row>
    <row r="12" spans="1:16" ht="83" customHeight="1" x14ac:dyDescent="0.35">
      <c r="A12" s="247" t="s">
        <v>57</v>
      </c>
      <c r="B12" s="247"/>
      <c r="C12" s="247"/>
      <c r="D12" s="247"/>
      <c r="E12" s="247"/>
      <c r="F12" s="247"/>
    </row>
    <row r="13" spans="1:16" ht="34.5" customHeight="1" x14ac:dyDescent="0.3">
      <c r="A13" s="66" t="str">
        <f>+INDICE!B10</f>
        <v xml:space="preserve"> Lettura dati 20 settembre 2022</v>
      </c>
      <c r="B13" s="7"/>
      <c r="E13" s="65"/>
    </row>
    <row r="14" spans="1:16" x14ac:dyDescent="0.35">
      <c r="B14" s="5"/>
      <c r="C14" s="30"/>
    </row>
    <row r="15" spans="1:16" x14ac:dyDescent="0.35">
      <c r="B15" s="5"/>
    </row>
    <row r="16" spans="1:16" x14ac:dyDescent="0.35">
      <c r="B16" s="5"/>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row r="27" spans="2:2" x14ac:dyDescent="0.35">
      <c r="B27" s="5"/>
    </row>
    <row r="28" spans="2:2" x14ac:dyDescent="0.35">
      <c r="B28" s="5"/>
    </row>
    <row r="29" spans="2:2" x14ac:dyDescent="0.35">
      <c r="B29" s="5"/>
    </row>
  </sheetData>
  <mergeCells count="2">
    <mergeCell ref="A9:B9"/>
    <mergeCell ref="A12:F12"/>
  </mergeCells>
  <pageMargins left="0.70866141732283472" right="0.70866141732283472" top="0.94488188976377963" bottom="0.74803149606299213" header="0.31496062992125984" footer="0.31496062992125984"/>
  <pageSetup paperSize="9" scale="66" orientation="portrait" r:id="rId1"/>
  <headerFooter>
    <oddHeader>&amp;C&amp;"Verdana,Normale"OSSERVATORIO ASSEGNO UNICO UNIVERSALE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tabColor rgb="FF92D050"/>
    <pageSetUpPr fitToPage="1"/>
  </sheetPr>
  <dimension ref="A1:M42"/>
  <sheetViews>
    <sheetView showGridLines="0" zoomScale="86" zoomScaleNormal="86" zoomScaleSheetLayoutView="62" workbookViewId="0">
      <selection activeCell="C1" sqref="C1"/>
    </sheetView>
  </sheetViews>
  <sheetFormatPr defaultColWidth="13.26953125" defaultRowHeight="10" x14ac:dyDescent="0.35"/>
  <cols>
    <col min="1" max="1" width="27.26953125" style="1" bestFit="1" customWidth="1"/>
    <col min="2" max="2" width="15.54296875" style="1" bestFit="1" customWidth="1"/>
    <col min="3" max="3" width="14.26953125" style="1" customWidth="1"/>
    <col min="4" max="4" width="15.54296875" style="1" bestFit="1" customWidth="1"/>
    <col min="5" max="5" width="13.81640625" style="1" customWidth="1"/>
    <col min="6" max="6" width="15.54296875" style="1" bestFit="1" customWidth="1"/>
    <col min="7" max="7" width="14.08984375" style="1" customWidth="1"/>
    <col min="8" max="8" width="15.54296875" style="1" bestFit="1" customWidth="1"/>
    <col min="9" max="9" width="15.6328125" style="1" customWidth="1"/>
    <col min="10" max="10" width="15.36328125" style="1" customWidth="1"/>
    <col min="11" max="11" width="13.26953125" style="1" customWidth="1"/>
    <col min="12" max="12" width="15.54296875" style="1" bestFit="1" customWidth="1"/>
    <col min="13" max="13" width="14.7265625" style="1" customWidth="1"/>
    <col min="14" max="16384" width="13.26953125" style="1"/>
  </cols>
  <sheetData>
    <row r="1" spans="1:13" ht="56.5" customHeight="1" thickBot="1" x14ac:dyDescent="0.4">
      <c r="A1" s="127" t="s">
        <v>122</v>
      </c>
      <c r="B1" s="127"/>
      <c r="C1" s="127"/>
      <c r="D1" s="127"/>
      <c r="E1" s="127"/>
      <c r="F1" s="127"/>
      <c r="G1" s="127"/>
      <c r="H1" s="127"/>
      <c r="I1" s="127"/>
      <c r="J1" s="56"/>
      <c r="K1" s="56"/>
      <c r="L1" s="56"/>
      <c r="M1" s="56"/>
    </row>
    <row r="2" spans="1:13" ht="30.5" customHeight="1" thickTop="1" x14ac:dyDescent="0.35">
      <c r="A2" s="57"/>
      <c r="B2" s="251" t="s">
        <v>43</v>
      </c>
      <c r="C2" s="251"/>
      <c r="D2" s="251"/>
      <c r="E2" s="251"/>
      <c r="F2" s="251"/>
      <c r="G2" s="251"/>
      <c r="H2" s="251"/>
      <c r="I2" s="251"/>
      <c r="J2" s="251"/>
      <c r="K2" s="251"/>
      <c r="L2" s="251"/>
      <c r="M2" s="251"/>
    </row>
    <row r="3" spans="1:13" ht="33" customHeight="1" x14ac:dyDescent="0.35">
      <c r="A3" s="252" t="s">
        <v>36</v>
      </c>
      <c r="B3" s="249" t="s">
        <v>3</v>
      </c>
      <c r="C3" s="250"/>
      <c r="D3" s="249" t="s">
        <v>27</v>
      </c>
      <c r="E3" s="250"/>
      <c r="F3" s="249" t="s">
        <v>28</v>
      </c>
      <c r="G3" s="250"/>
      <c r="H3" s="249" t="s">
        <v>79</v>
      </c>
      <c r="I3" s="250"/>
      <c r="J3" s="249" t="s">
        <v>100</v>
      </c>
      <c r="K3" s="250"/>
      <c r="L3" s="249" t="s">
        <v>105</v>
      </c>
      <c r="M3" s="250"/>
    </row>
    <row r="4" spans="1:13" ht="76.5" customHeight="1" thickBot="1" x14ac:dyDescent="0.4">
      <c r="A4" s="253"/>
      <c r="B4" s="73" t="s">
        <v>147</v>
      </c>
      <c r="C4" s="73" t="s">
        <v>116</v>
      </c>
      <c r="D4" s="73" t="s">
        <v>147</v>
      </c>
      <c r="E4" s="73" t="s">
        <v>116</v>
      </c>
      <c r="F4" s="73" t="s">
        <v>147</v>
      </c>
      <c r="G4" s="73" t="s">
        <v>116</v>
      </c>
      <c r="H4" s="73" t="s">
        <v>147</v>
      </c>
      <c r="I4" s="73" t="s">
        <v>116</v>
      </c>
      <c r="J4" s="73" t="s">
        <v>147</v>
      </c>
      <c r="K4" s="73" t="s">
        <v>116</v>
      </c>
      <c r="L4" s="73" t="s">
        <v>147</v>
      </c>
      <c r="M4" s="73" t="s">
        <v>116</v>
      </c>
    </row>
    <row r="5" spans="1:13" ht="21.75" customHeight="1" thickTop="1" x14ac:dyDescent="0.35">
      <c r="A5" s="168" t="s">
        <v>29</v>
      </c>
      <c r="B5" s="70">
        <v>2624817</v>
      </c>
      <c r="C5" s="70">
        <v>128.60288842612661</v>
      </c>
      <c r="D5" s="70">
        <v>2620636</v>
      </c>
      <c r="E5" s="70">
        <v>128.44368871907426</v>
      </c>
      <c r="F5" s="70">
        <v>2639679</v>
      </c>
      <c r="G5" s="70">
        <v>128.53582756463967</v>
      </c>
      <c r="H5" s="70">
        <v>2635664</v>
      </c>
      <c r="I5" s="70">
        <v>127.87783306597504</v>
      </c>
      <c r="J5" s="70">
        <v>2617529</v>
      </c>
      <c r="K5" s="70">
        <v>127.94296779519934</v>
      </c>
      <c r="L5" s="70">
        <v>2641855</v>
      </c>
      <c r="M5" s="70">
        <v>127.61735278809788</v>
      </c>
    </row>
    <row r="6" spans="1:13" ht="21.75" customHeight="1" x14ac:dyDescent="0.35">
      <c r="A6" s="168" t="s">
        <v>30</v>
      </c>
      <c r="B6" s="70">
        <v>2112934</v>
      </c>
      <c r="C6" s="70">
        <v>279.20905471727934</v>
      </c>
      <c r="D6" s="70">
        <v>2107411</v>
      </c>
      <c r="E6" s="70">
        <v>279.16093640965153</v>
      </c>
      <c r="F6" s="70">
        <v>2121291</v>
      </c>
      <c r="G6" s="70">
        <v>279.99546978231655</v>
      </c>
      <c r="H6" s="70">
        <v>2112682</v>
      </c>
      <c r="I6" s="70">
        <v>279.74472648036988</v>
      </c>
      <c r="J6" s="70">
        <v>2092380</v>
      </c>
      <c r="K6" s="70">
        <v>280.13261738307563</v>
      </c>
      <c r="L6" s="70">
        <v>2096791</v>
      </c>
      <c r="M6" s="70">
        <v>280.18913036158585</v>
      </c>
    </row>
    <row r="7" spans="1:13" ht="21.75" customHeight="1" x14ac:dyDescent="0.35">
      <c r="A7" s="168" t="s">
        <v>31</v>
      </c>
      <c r="B7" s="70">
        <v>399346</v>
      </c>
      <c r="C7" s="70">
        <v>535.37710849739346</v>
      </c>
      <c r="D7" s="70">
        <v>397713</v>
      </c>
      <c r="E7" s="70">
        <v>535.46715498361857</v>
      </c>
      <c r="F7" s="70">
        <v>404252</v>
      </c>
      <c r="G7" s="70">
        <v>537.60389850885031</v>
      </c>
      <c r="H7" s="70">
        <v>402421</v>
      </c>
      <c r="I7" s="70">
        <v>537.1215810059615</v>
      </c>
      <c r="J7" s="70">
        <v>395174</v>
      </c>
      <c r="K7" s="70">
        <v>537.64378686350801</v>
      </c>
      <c r="L7" s="70">
        <v>395532</v>
      </c>
      <c r="M7" s="70">
        <v>538.14467982362964</v>
      </c>
    </row>
    <row r="8" spans="1:13" ht="21.75" customHeight="1" x14ac:dyDescent="0.35">
      <c r="A8" s="168" t="s">
        <v>32</v>
      </c>
      <c r="B8" s="70">
        <v>58624</v>
      </c>
      <c r="C8" s="70">
        <v>911.78322171806735</v>
      </c>
      <c r="D8" s="70">
        <v>58190</v>
      </c>
      <c r="E8" s="70">
        <v>912.44811324969908</v>
      </c>
      <c r="F8" s="70">
        <v>59870</v>
      </c>
      <c r="G8" s="70">
        <v>914.72404142308335</v>
      </c>
      <c r="H8" s="70">
        <v>59601</v>
      </c>
      <c r="I8" s="70">
        <v>913.75081659703687</v>
      </c>
      <c r="J8" s="70">
        <v>58030</v>
      </c>
      <c r="K8" s="70">
        <v>915.2007685679821</v>
      </c>
      <c r="L8" s="70">
        <v>58201</v>
      </c>
      <c r="M8" s="70">
        <v>915.65251524887913</v>
      </c>
    </row>
    <row r="9" spans="1:13" ht="21.75" customHeight="1" x14ac:dyDescent="0.35">
      <c r="A9" s="168" t="s">
        <v>33</v>
      </c>
      <c r="B9" s="70">
        <v>9867</v>
      </c>
      <c r="C9" s="70">
        <v>1178.2246234924494</v>
      </c>
      <c r="D9" s="70">
        <v>9668</v>
      </c>
      <c r="E9" s="70">
        <v>1180.5854571783204</v>
      </c>
      <c r="F9" s="70">
        <v>10118</v>
      </c>
      <c r="G9" s="70">
        <v>1186.7088337616133</v>
      </c>
      <c r="H9" s="70">
        <v>10015</v>
      </c>
      <c r="I9" s="70">
        <v>1185.7412471293057</v>
      </c>
      <c r="J9" s="70">
        <v>9700</v>
      </c>
      <c r="K9" s="70">
        <v>1186.9781845360815</v>
      </c>
      <c r="L9" s="70">
        <v>9721</v>
      </c>
      <c r="M9" s="70">
        <v>1188.0776741076008</v>
      </c>
    </row>
    <row r="10" spans="1:13" ht="21.75" customHeight="1" x14ac:dyDescent="0.35">
      <c r="A10" s="168" t="s">
        <v>34</v>
      </c>
      <c r="B10" s="70">
        <v>3134</v>
      </c>
      <c r="C10" s="70">
        <v>1566.8842405871974</v>
      </c>
      <c r="D10" s="70">
        <v>3067</v>
      </c>
      <c r="E10" s="70">
        <v>1571.1417835019176</v>
      </c>
      <c r="F10" s="70">
        <v>3173</v>
      </c>
      <c r="G10" s="70">
        <v>1576.8983075954618</v>
      </c>
      <c r="H10" s="70">
        <v>3172</v>
      </c>
      <c r="I10" s="70">
        <v>1574.0172824716808</v>
      </c>
      <c r="J10" s="70">
        <v>3108</v>
      </c>
      <c r="K10" s="70">
        <v>1578.531441441374</v>
      </c>
      <c r="L10" s="70">
        <v>3115</v>
      </c>
      <c r="M10" s="70">
        <v>1577.2339871590248</v>
      </c>
    </row>
    <row r="11" spans="1:13" ht="27" customHeight="1" thickBot="1" x14ac:dyDescent="0.4">
      <c r="A11" s="75" t="s">
        <v>62</v>
      </c>
      <c r="B11" s="169">
        <v>5208722</v>
      </c>
      <c r="C11" s="169">
        <v>232.55197657698</v>
      </c>
      <c r="D11" s="169">
        <v>5196685</v>
      </c>
      <c r="E11" s="169">
        <v>232.30216554592019</v>
      </c>
      <c r="F11" s="169">
        <v>5238383</v>
      </c>
      <c r="G11" s="169">
        <v>233.34448678342162</v>
      </c>
      <c r="H11" s="169">
        <v>5223555</v>
      </c>
      <c r="I11" s="169">
        <v>232.70207680784463</v>
      </c>
      <c r="J11" s="169">
        <v>5175921</v>
      </c>
      <c r="K11" s="169">
        <v>232.4282045746061</v>
      </c>
      <c r="L11" s="169">
        <v>5205215</v>
      </c>
      <c r="M11" s="169">
        <v>231.93130521409785</v>
      </c>
    </row>
    <row r="12" spans="1:13" ht="63" customHeight="1" thickTop="1" x14ac:dyDescent="0.35">
      <c r="A12" s="248" t="s">
        <v>80</v>
      </c>
      <c r="B12" s="248"/>
      <c r="C12" s="248"/>
      <c r="D12" s="248"/>
      <c r="E12" s="248"/>
      <c r="F12" s="248"/>
      <c r="G12" s="248"/>
      <c r="H12" s="248"/>
      <c r="I12" s="248"/>
      <c r="J12" s="248"/>
      <c r="K12" s="248"/>
      <c r="L12" s="248"/>
      <c r="M12" s="248"/>
    </row>
    <row r="13" spans="1:13" ht="22" customHeight="1" x14ac:dyDescent="0.3">
      <c r="A13" s="66" t="str">
        <f>+INDICE!B10</f>
        <v xml:space="preserve"> Lettura dati 20 settembre 2022</v>
      </c>
      <c r="B13" s="7"/>
      <c r="C13" s="7"/>
      <c r="D13" s="6"/>
      <c r="E13" s="6"/>
      <c r="F13" s="6"/>
    </row>
    <row r="14" spans="1:13" s="4" customFormat="1" x14ac:dyDescent="0.35">
      <c r="A14" s="1"/>
      <c r="B14" s="1"/>
      <c r="C14" s="3"/>
    </row>
    <row r="15" spans="1:13" ht="13.5" customHeight="1" x14ac:dyDescent="0.35">
      <c r="B15" s="8"/>
      <c r="C15" s="15"/>
    </row>
    <row r="22" spans="2:3" x14ac:dyDescent="0.35">
      <c r="B22" s="5"/>
    </row>
    <row r="23" spans="2:3" x14ac:dyDescent="0.35">
      <c r="B23" s="5"/>
    </row>
    <row r="24" spans="2:3" x14ac:dyDescent="0.35">
      <c r="B24" s="5"/>
    </row>
    <row r="25" spans="2:3" ht="13.5" x14ac:dyDescent="0.35">
      <c r="B25" s="5"/>
      <c r="C25" s="15"/>
    </row>
    <row r="26" spans="2:3" x14ac:dyDescent="0.35">
      <c r="B26" s="5"/>
    </row>
    <row r="27" spans="2:3" x14ac:dyDescent="0.35">
      <c r="B27" s="5"/>
    </row>
    <row r="28" spans="2:3" x14ac:dyDescent="0.35">
      <c r="B28" s="5"/>
    </row>
    <row r="29" spans="2:3" x14ac:dyDescent="0.35">
      <c r="B29" s="5"/>
    </row>
    <row r="30" spans="2:3" x14ac:dyDescent="0.35">
      <c r="B30" s="5"/>
    </row>
    <row r="31" spans="2:3" x14ac:dyDescent="0.35">
      <c r="B31" s="5"/>
    </row>
    <row r="32" spans="2: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row r="41" spans="2:2" x14ac:dyDescent="0.35">
      <c r="B41" s="5"/>
    </row>
    <row r="42" spans="2:2" x14ac:dyDescent="0.35">
      <c r="B42" s="5"/>
    </row>
  </sheetData>
  <mergeCells count="9">
    <mergeCell ref="A12:M12"/>
    <mergeCell ref="L3:M3"/>
    <mergeCell ref="B2:M2"/>
    <mergeCell ref="J3:K3"/>
    <mergeCell ref="A3:A4"/>
    <mergeCell ref="B3:C3"/>
    <mergeCell ref="D3:E3"/>
    <mergeCell ref="F3:G3"/>
    <mergeCell ref="H3:I3"/>
  </mergeCells>
  <pageMargins left="0.70866141732283472" right="0.70866141732283472" top="0.94488188976377963" bottom="0.74803149606299213" header="0.31496062992125984" footer="0.31496062992125984"/>
  <pageSetup paperSize="9" scale="63" orientation="landscape" r:id="rId1"/>
  <headerFooter>
    <oddHeader>&amp;C&amp;"Verdana,Normale"OSSERVATORIO ASSEGNO UNICO UNIVERSALE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tabColor rgb="FF92D050"/>
    <pageSetUpPr fitToPage="1"/>
  </sheetPr>
  <dimension ref="A1:L13"/>
  <sheetViews>
    <sheetView showGridLines="0" zoomScale="81" zoomScaleNormal="81" workbookViewId="0">
      <selection activeCell="C1" sqref="C1"/>
    </sheetView>
  </sheetViews>
  <sheetFormatPr defaultRowHeight="14.5" x14ac:dyDescent="0.35"/>
  <cols>
    <col min="1" max="1" width="24.26953125" customWidth="1"/>
    <col min="2" max="2" width="19.26953125" customWidth="1"/>
    <col min="3" max="4" width="14.6328125" customWidth="1"/>
    <col min="5" max="5" width="14.36328125" customWidth="1"/>
    <col min="6" max="6" width="14.6328125" customWidth="1"/>
    <col min="7" max="7" width="15.54296875" customWidth="1"/>
    <col min="8" max="8" width="17.36328125" customWidth="1"/>
    <col min="9" max="9" width="14" customWidth="1"/>
    <col min="10" max="10" width="14.9062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95" t="s">
        <v>123</v>
      </c>
      <c r="B1" s="38"/>
      <c r="C1" s="38"/>
      <c r="D1" s="38"/>
      <c r="E1" s="38"/>
      <c r="F1" s="38"/>
      <c r="G1" s="38"/>
      <c r="H1" s="38"/>
      <c r="I1" s="38"/>
      <c r="J1" s="38"/>
    </row>
    <row r="2" spans="1:12" s="155" customFormat="1" ht="40.5" customHeight="1" thickTop="1" x14ac:dyDescent="0.35">
      <c r="A2" s="98"/>
      <c r="B2" s="254" t="s">
        <v>94</v>
      </c>
      <c r="C2" s="254"/>
      <c r="D2" s="254"/>
      <c r="E2" s="255" t="s">
        <v>95</v>
      </c>
      <c r="F2" s="254"/>
      <c r="G2" s="256"/>
      <c r="H2" s="255" t="s">
        <v>91</v>
      </c>
      <c r="I2" s="254"/>
      <c r="J2" s="254"/>
      <c r="K2" s="154"/>
    </row>
    <row r="3" spans="1:12" s="160" customFormat="1" ht="85.5" customHeight="1" thickBot="1" x14ac:dyDescent="0.4">
      <c r="A3" s="104" t="s">
        <v>96</v>
      </c>
      <c r="B3" s="156" t="s">
        <v>149</v>
      </c>
      <c r="C3" s="156" t="s">
        <v>116</v>
      </c>
      <c r="D3" s="156" t="s">
        <v>64</v>
      </c>
      <c r="E3" s="157" t="s">
        <v>149</v>
      </c>
      <c r="F3" s="156" t="s">
        <v>116</v>
      </c>
      <c r="G3" s="158" t="s">
        <v>64</v>
      </c>
      <c r="H3" s="156" t="s">
        <v>149</v>
      </c>
      <c r="I3" s="156" t="s">
        <v>116</v>
      </c>
      <c r="J3" s="156" t="s">
        <v>64</v>
      </c>
      <c r="K3" s="159"/>
    </row>
    <row r="4" spans="1:12" s="102" customFormat="1" ht="32" customHeight="1" thickTop="1" x14ac:dyDescent="0.35">
      <c r="A4" s="105" t="s">
        <v>3</v>
      </c>
      <c r="B4" s="107">
        <v>4925642</v>
      </c>
      <c r="C4" s="107">
        <v>227.49210922758297</v>
      </c>
      <c r="D4" s="103">
        <v>1.5992459460106927</v>
      </c>
      <c r="E4" s="128">
        <v>283080</v>
      </c>
      <c r="F4" s="129">
        <v>320.59456217323981</v>
      </c>
      <c r="G4" s="131">
        <v>1.6801928783382789</v>
      </c>
      <c r="H4" s="107">
        <v>5208722</v>
      </c>
      <c r="I4" s="107">
        <v>232.55197657697437</v>
      </c>
      <c r="J4" s="103">
        <v>1.6036451935810743</v>
      </c>
      <c r="K4" s="101"/>
      <c r="L4" s="101"/>
    </row>
    <row r="5" spans="1:12" s="102" customFormat="1" ht="25.5" customHeight="1" x14ac:dyDescent="0.35">
      <c r="A5" s="105" t="s">
        <v>27</v>
      </c>
      <c r="B5" s="107">
        <v>4914065</v>
      </c>
      <c r="C5" s="107">
        <v>227.19908428357593</v>
      </c>
      <c r="D5" s="103">
        <v>1.5983693744384742</v>
      </c>
      <c r="E5" s="108">
        <v>282620</v>
      </c>
      <c r="F5" s="109">
        <v>321.03216704409004</v>
      </c>
      <c r="G5" s="132">
        <v>1.6812929021300687</v>
      </c>
      <c r="H5" s="107">
        <v>5196685</v>
      </c>
      <c r="I5" s="107">
        <v>232.30216554591459</v>
      </c>
      <c r="J5" s="103">
        <v>1.6028791431460634</v>
      </c>
      <c r="K5" s="101"/>
      <c r="L5" s="101"/>
    </row>
    <row r="6" spans="1:12" s="102" customFormat="1" ht="25.5" customHeight="1" x14ac:dyDescent="0.35">
      <c r="A6" s="105" t="s">
        <v>28</v>
      </c>
      <c r="B6" s="107">
        <v>4950737</v>
      </c>
      <c r="C6" s="107">
        <v>228.06114673026755</v>
      </c>
      <c r="D6" s="103">
        <v>1.5997591873694765</v>
      </c>
      <c r="E6" s="108">
        <v>287646</v>
      </c>
      <c r="F6" s="109">
        <v>324.27718560313991</v>
      </c>
      <c r="G6" s="132">
        <v>1.6886867886221257</v>
      </c>
      <c r="H6" s="107">
        <v>5238383</v>
      </c>
      <c r="I6" s="107">
        <v>233.34448678341494</v>
      </c>
      <c r="J6" s="103">
        <v>1.604642310422892</v>
      </c>
      <c r="K6" s="101"/>
      <c r="L6" s="101"/>
    </row>
    <row r="7" spans="1:12" s="102" customFormat="1" ht="25.5" customHeight="1" x14ac:dyDescent="0.35">
      <c r="A7" s="105" t="s">
        <v>79</v>
      </c>
      <c r="B7" s="107">
        <v>4935434</v>
      </c>
      <c r="C7" s="107">
        <v>227.34338484314949</v>
      </c>
      <c r="D7" s="103">
        <v>1.5988071160509896</v>
      </c>
      <c r="E7" s="108">
        <v>288121</v>
      </c>
      <c r="F7" s="109">
        <v>324.49500588294762</v>
      </c>
      <c r="G7" s="132">
        <v>1.6888355933791706</v>
      </c>
      <c r="H7" s="107">
        <v>5223555</v>
      </c>
      <c r="I7" s="107">
        <v>232.70207680783784</v>
      </c>
      <c r="J7" s="103">
        <v>1.6037729094457702</v>
      </c>
      <c r="K7" s="101"/>
      <c r="L7" s="101"/>
    </row>
    <row r="8" spans="1:12" s="102" customFormat="1" ht="25.5" customHeight="1" x14ac:dyDescent="0.35">
      <c r="A8" s="140" t="s">
        <v>100</v>
      </c>
      <c r="B8" s="107">
        <v>4890676</v>
      </c>
      <c r="C8" s="107">
        <v>227.08643194927853</v>
      </c>
      <c r="D8" s="103">
        <v>1.5964913643839829</v>
      </c>
      <c r="E8" s="108">
        <v>285245</v>
      </c>
      <c r="F8" s="109">
        <v>324.01571417553572</v>
      </c>
      <c r="G8" s="132">
        <v>1.685302108713562</v>
      </c>
      <c r="H8" s="107">
        <v>5175921</v>
      </c>
      <c r="I8" s="107">
        <v>232.42820457460041</v>
      </c>
      <c r="J8" s="103">
        <v>1.6013857243957161</v>
      </c>
      <c r="K8" s="101"/>
      <c r="L8" s="101"/>
    </row>
    <row r="9" spans="1:12" s="102" customFormat="1" ht="25.5" customHeight="1" thickBot="1" x14ac:dyDescent="0.4">
      <c r="A9" s="106" t="s">
        <v>105</v>
      </c>
      <c r="B9" s="110">
        <v>4916378</v>
      </c>
      <c r="C9" s="110">
        <v>226.60021556926031</v>
      </c>
      <c r="D9" s="130">
        <v>1.5943259448317439</v>
      </c>
      <c r="E9" s="112">
        <v>288837</v>
      </c>
      <c r="F9" s="110">
        <v>322.67332180434192</v>
      </c>
      <c r="G9" s="130">
        <v>1.6804737620180239</v>
      </c>
      <c r="H9" s="110">
        <v>5205215</v>
      </c>
      <c r="I9" s="110">
        <v>231.93130521409194</v>
      </c>
      <c r="J9" s="111">
        <v>1.5991062809125078</v>
      </c>
      <c r="K9" s="101"/>
      <c r="L9" s="101"/>
    </row>
    <row r="10" spans="1:12" ht="25.5" customHeight="1" thickTop="1" x14ac:dyDescent="0.35">
      <c r="A10" s="99" t="s">
        <v>70</v>
      </c>
      <c r="B10" s="113">
        <f>AVERAGE(B4:B9)</f>
        <v>4922155.333333333</v>
      </c>
      <c r="C10" s="114"/>
      <c r="D10" s="115"/>
      <c r="E10" s="113">
        <f>AVERAGE(E4:E9)</f>
        <v>285924.83333333331</v>
      </c>
      <c r="F10" s="114"/>
      <c r="G10" s="115"/>
      <c r="H10" s="113">
        <f>AVERAGE(H4:H9)</f>
        <v>5208080.166666667</v>
      </c>
      <c r="I10" s="114"/>
      <c r="J10" s="115"/>
      <c r="K10" s="11"/>
      <c r="L10" s="11"/>
    </row>
    <row r="11" spans="1:12" ht="25.5" customHeight="1" thickBot="1" x14ac:dyDescent="0.4">
      <c r="A11" s="99" t="s">
        <v>47</v>
      </c>
      <c r="B11" s="113"/>
      <c r="C11" s="113">
        <v>227.29823310058779</v>
      </c>
      <c r="D11" s="100"/>
      <c r="E11" s="113"/>
      <c r="F11" s="113">
        <v>322.85801062517271</v>
      </c>
      <c r="G11" s="100"/>
      <c r="H11" s="116"/>
      <c r="I11" s="113">
        <v>232.54448749524221</v>
      </c>
      <c r="J11" s="100"/>
      <c r="K11" s="11"/>
      <c r="L11" s="11"/>
    </row>
    <row r="12" spans="1:12" ht="97.5" customHeight="1" thickTop="1" x14ac:dyDescent="0.35">
      <c r="A12" s="257" t="s">
        <v>83</v>
      </c>
      <c r="B12" s="257"/>
      <c r="C12" s="257"/>
      <c r="D12" s="257"/>
      <c r="E12" s="257"/>
      <c r="F12" s="257"/>
      <c r="G12" s="257"/>
      <c r="H12" s="257"/>
      <c r="I12" s="257"/>
      <c r="J12" s="257"/>
      <c r="K12" s="11"/>
      <c r="L12" s="11"/>
    </row>
    <row r="13" spans="1:12" x14ac:dyDescent="0.35">
      <c r="A13" s="76" t="str">
        <f>+INDICE!B10</f>
        <v xml:space="preserve"> Lettura dati 20 settembre 2022</v>
      </c>
    </row>
  </sheetData>
  <mergeCells count="4">
    <mergeCell ref="B2:D2"/>
    <mergeCell ref="E2:G2"/>
    <mergeCell ref="H2:J2"/>
    <mergeCell ref="A12:J12"/>
  </mergeCells>
  <phoneticPr fontId="10" type="noConversion"/>
  <pageMargins left="0.70866141732283472" right="0.70866141732283472" top="0.94488188976377963" bottom="0.74803149606299213" header="0.31496062992125984" footer="0.31496062992125984"/>
  <pageSetup paperSize="9" scale="53" orientation="portrait" r:id="rId1"/>
  <headerFooter>
    <oddHeader>&amp;C&amp;"Verdana,Normale"OSSERVATORIO ASSEGNO UNICO UNIVERSALE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tabColor rgb="FF92D050"/>
    <pageSetUpPr fitToPage="1"/>
  </sheetPr>
  <dimension ref="A1:Q60"/>
  <sheetViews>
    <sheetView showGridLines="0" zoomScale="58" zoomScaleNormal="58" workbookViewId="0">
      <selection activeCell="C1" sqref="C1"/>
    </sheetView>
  </sheetViews>
  <sheetFormatPr defaultColWidth="13.26953125" defaultRowHeight="10" x14ac:dyDescent="0.35"/>
  <cols>
    <col min="1" max="1" width="30.453125" style="1" customWidth="1"/>
    <col min="2" max="2" width="14.26953125" style="1" bestFit="1" customWidth="1"/>
    <col min="3" max="3" width="13.08984375" style="80" customWidth="1"/>
    <col min="4" max="4" width="14.453125" style="1" customWidth="1"/>
    <col min="5" max="5" width="14.36328125" style="80" customWidth="1"/>
    <col min="6" max="6" width="14.453125" style="1" customWidth="1"/>
    <col min="7" max="7" width="13.90625" style="80" customWidth="1"/>
    <col min="8" max="8" width="13.54296875" style="1" customWidth="1"/>
    <col min="9" max="9" width="13.54296875" style="80" customWidth="1"/>
    <col min="10" max="10" width="13.7265625" style="1" bestFit="1" customWidth="1"/>
    <col min="11" max="11" width="13.1796875" style="1" customWidth="1"/>
    <col min="12" max="12" width="13.7265625" style="1" bestFit="1" customWidth="1"/>
    <col min="13" max="13" width="12.54296875" style="1" customWidth="1"/>
    <col min="14" max="16384" width="13.26953125" style="1"/>
  </cols>
  <sheetData>
    <row r="1" spans="1:17" ht="61.5" customHeight="1" thickBot="1" x14ac:dyDescent="0.4">
      <c r="A1" s="54" t="s">
        <v>150</v>
      </c>
      <c r="B1" s="39"/>
      <c r="C1" s="77"/>
      <c r="D1" s="39"/>
      <c r="E1" s="77"/>
      <c r="F1" s="39"/>
      <c r="G1" s="77"/>
      <c r="H1" s="56"/>
      <c r="I1" s="83"/>
      <c r="J1" s="56"/>
      <c r="K1" s="56"/>
      <c r="L1" s="56"/>
      <c r="M1" s="56"/>
    </row>
    <row r="2" spans="1:17" ht="40.5" customHeight="1" thickTop="1" x14ac:dyDescent="0.35">
      <c r="A2" s="43"/>
      <c r="B2" s="251" t="s">
        <v>43</v>
      </c>
      <c r="C2" s="251"/>
      <c r="D2" s="251"/>
      <c r="E2" s="251"/>
      <c r="F2" s="251"/>
      <c r="G2" s="251"/>
      <c r="H2" s="251"/>
      <c r="I2" s="251"/>
      <c r="J2" s="251"/>
      <c r="K2" s="251"/>
      <c r="L2" s="251"/>
      <c r="M2" s="251"/>
    </row>
    <row r="3" spans="1:17" ht="33" customHeight="1" x14ac:dyDescent="0.35">
      <c r="A3" s="260" t="s">
        <v>92</v>
      </c>
      <c r="B3" s="258" t="s">
        <v>3</v>
      </c>
      <c r="C3" s="259"/>
      <c r="D3" s="258" t="s">
        <v>27</v>
      </c>
      <c r="E3" s="259"/>
      <c r="F3" s="258" t="s">
        <v>28</v>
      </c>
      <c r="G3" s="259"/>
      <c r="H3" s="258" t="s">
        <v>79</v>
      </c>
      <c r="I3" s="259"/>
      <c r="J3" s="258" t="s">
        <v>100</v>
      </c>
      <c r="K3" s="259"/>
      <c r="L3" s="258" t="s">
        <v>105</v>
      </c>
      <c r="M3" s="259"/>
    </row>
    <row r="4" spans="1:17" ht="64" customHeight="1" thickBot="1" x14ac:dyDescent="0.4">
      <c r="A4" s="261"/>
      <c r="B4" s="36" t="s">
        <v>129</v>
      </c>
      <c r="C4" s="78" t="s">
        <v>130</v>
      </c>
      <c r="D4" s="36" t="s">
        <v>129</v>
      </c>
      <c r="E4" s="78" t="s">
        <v>130</v>
      </c>
      <c r="F4" s="36" t="s">
        <v>129</v>
      </c>
      <c r="G4" s="78" t="s">
        <v>130</v>
      </c>
      <c r="H4" s="36" t="s">
        <v>129</v>
      </c>
      <c r="I4" s="78" t="s">
        <v>130</v>
      </c>
      <c r="J4" s="36" t="s">
        <v>129</v>
      </c>
      <c r="K4" s="78" t="s">
        <v>130</v>
      </c>
      <c r="L4" s="36" t="s">
        <v>129</v>
      </c>
      <c r="M4" s="78" t="s">
        <v>130</v>
      </c>
    </row>
    <row r="5" spans="1:17" ht="21.75" customHeight="1" thickTop="1" x14ac:dyDescent="0.35">
      <c r="A5" s="2" t="s">
        <v>4</v>
      </c>
      <c r="B5" s="2">
        <v>565264</v>
      </c>
      <c r="C5" s="2">
        <v>137.53497691344205</v>
      </c>
      <c r="D5" s="2">
        <v>563620</v>
      </c>
      <c r="E5" s="2">
        <v>137.48826246407151</v>
      </c>
      <c r="F5" s="2">
        <v>566009</v>
      </c>
      <c r="G5" s="2">
        <v>137.73767380023989</v>
      </c>
      <c r="H5" s="2">
        <v>564611</v>
      </c>
      <c r="I5" s="2">
        <v>137.41064773800016</v>
      </c>
      <c r="J5" s="2">
        <v>561428</v>
      </c>
      <c r="K5" s="2">
        <v>137.49514336655815</v>
      </c>
      <c r="L5" s="2">
        <v>564079</v>
      </c>
      <c r="M5" s="2">
        <v>137.36078692878135</v>
      </c>
      <c r="P5" s="27"/>
      <c r="Q5" s="27"/>
    </row>
    <row r="6" spans="1:17" ht="21.75" customHeight="1" x14ac:dyDescent="0.35">
      <c r="A6" s="2" t="s">
        <v>5</v>
      </c>
      <c r="B6" s="2">
        <v>17517</v>
      </c>
      <c r="C6" s="2">
        <v>134.27352914311808</v>
      </c>
      <c r="D6" s="2">
        <v>17481</v>
      </c>
      <c r="E6" s="2">
        <v>134.1024031805961</v>
      </c>
      <c r="F6" s="2">
        <v>17504</v>
      </c>
      <c r="G6" s="2">
        <v>134.39319869744051</v>
      </c>
      <c r="H6" s="2">
        <v>17487</v>
      </c>
      <c r="I6" s="2">
        <v>133.97314805283921</v>
      </c>
      <c r="J6" s="2">
        <v>17411</v>
      </c>
      <c r="K6" s="2">
        <v>134.13916030095911</v>
      </c>
      <c r="L6" s="2">
        <v>17538</v>
      </c>
      <c r="M6" s="2">
        <v>134.18901243015162</v>
      </c>
      <c r="P6" s="27"/>
      <c r="Q6" s="27"/>
    </row>
    <row r="7" spans="1:17" ht="21.75" customHeight="1" x14ac:dyDescent="0.35">
      <c r="A7" s="2" t="s">
        <v>6</v>
      </c>
      <c r="B7" s="2">
        <v>1464819</v>
      </c>
      <c r="C7" s="2">
        <v>137.66314851186405</v>
      </c>
      <c r="D7" s="2">
        <v>1459359</v>
      </c>
      <c r="E7" s="2">
        <v>137.5613200864216</v>
      </c>
      <c r="F7" s="2">
        <v>1461977</v>
      </c>
      <c r="G7" s="2">
        <v>137.68832455640546</v>
      </c>
      <c r="H7" s="2">
        <v>1457868</v>
      </c>
      <c r="I7" s="2">
        <v>137.3525687922363</v>
      </c>
      <c r="J7" s="2">
        <v>1452194</v>
      </c>
      <c r="K7" s="2">
        <v>137.49524945702848</v>
      </c>
      <c r="L7" s="2">
        <v>1457921</v>
      </c>
      <c r="M7" s="2">
        <v>137.4308503478583</v>
      </c>
      <c r="P7" s="27"/>
      <c r="Q7" s="27"/>
    </row>
    <row r="8" spans="1:17" ht="21.75" customHeight="1" x14ac:dyDescent="0.35">
      <c r="A8" s="2" t="s">
        <v>84</v>
      </c>
      <c r="B8" s="2">
        <v>88132</v>
      </c>
      <c r="C8" s="2">
        <v>142.41800980347674</v>
      </c>
      <c r="D8" s="2">
        <v>88012</v>
      </c>
      <c r="E8" s="2">
        <v>142.54108621551606</v>
      </c>
      <c r="F8" s="2">
        <v>88058</v>
      </c>
      <c r="G8" s="2">
        <v>142.43024869972078</v>
      </c>
      <c r="H8" s="2">
        <v>87880</v>
      </c>
      <c r="I8" s="2">
        <v>142.04476137915341</v>
      </c>
      <c r="J8" s="2">
        <v>87555</v>
      </c>
      <c r="K8" s="2">
        <v>142.23628405002574</v>
      </c>
      <c r="L8" s="2">
        <v>87665</v>
      </c>
      <c r="M8" s="2">
        <v>142.14174163006905</v>
      </c>
      <c r="P8" s="170"/>
      <c r="Q8" s="170"/>
    </row>
    <row r="9" spans="1:17" ht="21.75" customHeight="1" x14ac:dyDescent="0.35">
      <c r="A9" s="2" t="s">
        <v>85</v>
      </c>
      <c r="B9" s="2">
        <v>91234</v>
      </c>
      <c r="C9" s="2">
        <v>132.52088311375149</v>
      </c>
      <c r="D9" s="2">
        <v>91275</v>
      </c>
      <c r="E9" s="2">
        <v>132.48960295809377</v>
      </c>
      <c r="F9" s="2">
        <v>91443</v>
      </c>
      <c r="G9" s="2">
        <v>132.35532091029387</v>
      </c>
      <c r="H9" s="2">
        <v>91465</v>
      </c>
      <c r="I9" s="2">
        <v>131.99730454272128</v>
      </c>
      <c r="J9" s="2">
        <v>91341</v>
      </c>
      <c r="K9" s="2">
        <v>132.42051805870312</v>
      </c>
      <c r="L9" s="2">
        <v>91667</v>
      </c>
      <c r="M9" s="2">
        <v>132.16803833440605</v>
      </c>
      <c r="P9" s="27"/>
      <c r="Q9" s="27"/>
    </row>
    <row r="10" spans="1:17" ht="21.75" customHeight="1" x14ac:dyDescent="0.35">
      <c r="A10" s="2" t="s">
        <v>7</v>
      </c>
      <c r="B10" s="2">
        <v>706680</v>
      </c>
      <c r="C10" s="2">
        <v>139.09442109582835</v>
      </c>
      <c r="D10" s="2">
        <v>705578</v>
      </c>
      <c r="E10" s="2">
        <v>139.16668246458926</v>
      </c>
      <c r="F10" s="2">
        <v>706460</v>
      </c>
      <c r="G10" s="2">
        <v>139.21551541488546</v>
      </c>
      <c r="H10" s="2">
        <v>705306</v>
      </c>
      <c r="I10" s="2">
        <v>138.91621730142671</v>
      </c>
      <c r="J10" s="2">
        <v>703417</v>
      </c>
      <c r="K10" s="2">
        <v>139.09018503959965</v>
      </c>
      <c r="L10" s="2">
        <v>706459</v>
      </c>
      <c r="M10" s="2">
        <v>138.95825712461732</v>
      </c>
      <c r="P10" s="27"/>
      <c r="Q10" s="27"/>
    </row>
    <row r="11" spans="1:17" ht="21.75" customHeight="1" x14ac:dyDescent="0.35">
      <c r="A11" s="2" t="s">
        <v>71</v>
      </c>
      <c r="B11" s="2">
        <v>161383</v>
      </c>
      <c r="C11" s="2">
        <v>143.15579236970419</v>
      </c>
      <c r="D11" s="2">
        <v>161124</v>
      </c>
      <c r="E11" s="2">
        <v>143.13454966361286</v>
      </c>
      <c r="F11" s="2">
        <v>161414</v>
      </c>
      <c r="G11" s="2">
        <v>143.17564988167049</v>
      </c>
      <c r="H11" s="2">
        <v>161042</v>
      </c>
      <c r="I11" s="2">
        <v>142.89821245389382</v>
      </c>
      <c r="J11" s="2">
        <v>160536</v>
      </c>
      <c r="K11" s="2">
        <v>143.12790184133121</v>
      </c>
      <c r="L11" s="2">
        <v>160926</v>
      </c>
      <c r="M11" s="2">
        <v>143.00194654685976</v>
      </c>
      <c r="P11" s="27"/>
      <c r="Q11" s="27"/>
    </row>
    <row r="12" spans="1:17" ht="21.75" customHeight="1" x14ac:dyDescent="0.35">
      <c r="A12" s="2" t="s">
        <v>8</v>
      </c>
      <c r="B12" s="2">
        <v>176037</v>
      </c>
      <c r="C12" s="2">
        <v>135.66966791072326</v>
      </c>
      <c r="D12" s="2">
        <v>175437</v>
      </c>
      <c r="E12" s="2">
        <v>135.81053717288819</v>
      </c>
      <c r="F12" s="2">
        <v>175796</v>
      </c>
      <c r="G12" s="2">
        <v>135.9715756900043</v>
      </c>
      <c r="H12" s="2">
        <v>175216</v>
      </c>
      <c r="I12" s="2">
        <v>135.61960945347448</v>
      </c>
      <c r="J12" s="2">
        <v>174291</v>
      </c>
      <c r="K12" s="2">
        <v>135.9631321754996</v>
      </c>
      <c r="L12" s="2">
        <v>175280</v>
      </c>
      <c r="M12" s="2">
        <v>135.83329598356906</v>
      </c>
      <c r="P12" s="27"/>
      <c r="Q12" s="27"/>
    </row>
    <row r="13" spans="1:17" ht="21.75" customHeight="1" x14ac:dyDescent="0.35">
      <c r="A13" s="2" t="s">
        <v>9</v>
      </c>
      <c r="B13" s="2">
        <v>637389</v>
      </c>
      <c r="C13" s="2">
        <v>139.46177069262242</v>
      </c>
      <c r="D13" s="2">
        <v>636056</v>
      </c>
      <c r="E13" s="2">
        <v>139.33268257826342</v>
      </c>
      <c r="F13" s="2">
        <v>636867</v>
      </c>
      <c r="G13" s="2">
        <v>139.40594862035547</v>
      </c>
      <c r="H13" s="2">
        <v>635627</v>
      </c>
      <c r="I13" s="2">
        <v>139.13350867725856</v>
      </c>
      <c r="J13" s="2">
        <v>633456</v>
      </c>
      <c r="K13" s="2">
        <v>139.34799840872907</v>
      </c>
      <c r="L13" s="2">
        <v>636074</v>
      </c>
      <c r="M13" s="2">
        <v>139.15495549259975</v>
      </c>
      <c r="P13" s="27"/>
      <c r="Q13" s="27"/>
    </row>
    <row r="14" spans="1:17" ht="21.75" customHeight="1" x14ac:dyDescent="0.35">
      <c r="A14" s="2" t="s">
        <v>10</v>
      </c>
      <c r="B14" s="2">
        <v>486181</v>
      </c>
      <c r="C14" s="2">
        <v>138.4296280191943</v>
      </c>
      <c r="D14" s="2">
        <v>484773</v>
      </c>
      <c r="E14" s="2">
        <v>138.34487071268387</v>
      </c>
      <c r="F14" s="2">
        <v>485958</v>
      </c>
      <c r="G14" s="2">
        <v>138.43329865955479</v>
      </c>
      <c r="H14" s="2">
        <v>484363</v>
      </c>
      <c r="I14" s="2">
        <v>138.08293533981734</v>
      </c>
      <c r="J14" s="2">
        <v>482102</v>
      </c>
      <c r="K14" s="2">
        <v>138.29568968807408</v>
      </c>
      <c r="L14" s="2">
        <v>484065</v>
      </c>
      <c r="M14" s="2">
        <v>138.13736752295648</v>
      </c>
      <c r="P14" s="27"/>
      <c r="Q14" s="27"/>
    </row>
    <row r="15" spans="1:17" ht="21.75" customHeight="1" x14ac:dyDescent="0.35">
      <c r="A15" s="2" t="s">
        <v>11</v>
      </c>
      <c r="B15" s="2">
        <v>120281</v>
      </c>
      <c r="C15" s="2">
        <v>146.91015197745273</v>
      </c>
      <c r="D15" s="2">
        <v>120092</v>
      </c>
      <c r="E15" s="2">
        <v>146.6310350398027</v>
      </c>
      <c r="F15" s="2">
        <v>120502</v>
      </c>
      <c r="G15" s="2">
        <v>146.88003311148353</v>
      </c>
      <c r="H15" s="2">
        <v>120157</v>
      </c>
      <c r="I15" s="2">
        <v>146.50820809440964</v>
      </c>
      <c r="J15" s="2">
        <v>119540</v>
      </c>
      <c r="K15" s="2">
        <v>146.65942069600118</v>
      </c>
      <c r="L15" s="2">
        <v>119942</v>
      </c>
      <c r="M15" s="2">
        <v>146.44085249537264</v>
      </c>
      <c r="P15" s="27"/>
      <c r="Q15" s="27"/>
    </row>
    <row r="16" spans="1:17" ht="21.75" customHeight="1" x14ac:dyDescent="0.35">
      <c r="A16" s="2" t="s">
        <v>12</v>
      </c>
      <c r="B16" s="2">
        <v>213983</v>
      </c>
      <c r="C16" s="2">
        <v>143.66141062607772</v>
      </c>
      <c r="D16" s="2">
        <v>213577</v>
      </c>
      <c r="E16" s="2">
        <v>143.79738970020179</v>
      </c>
      <c r="F16" s="2">
        <v>214101</v>
      </c>
      <c r="G16" s="2">
        <v>143.92151718114346</v>
      </c>
      <c r="H16" s="2">
        <v>213598</v>
      </c>
      <c r="I16" s="2">
        <v>143.66387129092968</v>
      </c>
      <c r="J16" s="2">
        <v>212662</v>
      </c>
      <c r="K16" s="2">
        <v>143.8637929672438</v>
      </c>
      <c r="L16" s="2">
        <v>213522</v>
      </c>
      <c r="M16" s="2">
        <v>143.73661969258436</v>
      </c>
      <c r="P16" s="27"/>
      <c r="Q16" s="27"/>
    </row>
    <row r="17" spans="1:17" ht="21.75" customHeight="1" x14ac:dyDescent="0.35">
      <c r="A17" s="2" t="s">
        <v>13</v>
      </c>
      <c r="B17" s="2">
        <v>795729</v>
      </c>
      <c r="C17" s="2">
        <v>140.65135779894925</v>
      </c>
      <c r="D17" s="2">
        <v>791515</v>
      </c>
      <c r="E17" s="2">
        <v>140.35948184178437</v>
      </c>
      <c r="F17" s="2">
        <v>794285</v>
      </c>
      <c r="G17" s="2">
        <v>140.80406204322117</v>
      </c>
      <c r="H17" s="2">
        <v>790395</v>
      </c>
      <c r="I17" s="2">
        <v>140.40728413008668</v>
      </c>
      <c r="J17" s="2">
        <v>783904</v>
      </c>
      <c r="K17" s="2">
        <v>140.54371790423303</v>
      </c>
      <c r="L17" s="2">
        <v>787172</v>
      </c>
      <c r="M17" s="2">
        <v>140.54962181073486</v>
      </c>
      <c r="P17" s="27"/>
      <c r="Q17" s="27"/>
    </row>
    <row r="18" spans="1:17" ht="21.75" customHeight="1" x14ac:dyDescent="0.35">
      <c r="A18" s="2" t="s">
        <v>14</v>
      </c>
      <c r="B18" s="2">
        <v>180017</v>
      </c>
      <c r="C18" s="2">
        <v>147.77874495186563</v>
      </c>
      <c r="D18" s="2">
        <v>179512</v>
      </c>
      <c r="E18" s="2">
        <v>147.76067193279562</v>
      </c>
      <c r="F18" s="2">
        <v>180924</v>
      </c>
      <c r="G18" s="2">
        <v>148.13550700846775</v>
      </c>
      <c r="H18" s="2">
        <v>180234</v>
      </c>
      <c r="I18" s="2">
        <v>147.85248194014457</v>
      </c>
      <c r="J18" s="2">
        <v>178760</v>
      </c>
      <c r="K18" s="2">
        <v>148.06980236070723</v>
      </c>
      <c r="L18" s="2">
        <v>179344</v>
      </c>
      <c r="M18" s="2">
        <v>147.93259512445368</v>
      </c>
      <c r="P18" s="27"/>
      <c r="Q18" s="27"/>
    </row>
    <row r="19" spans="1:17" ht="21.75" customHeight="1" x14ac:dyDescent="0.35">
      <c r="A19" s="2" t="s">
        <v>15</v>
      </c>
      <c r="B19" s="2">
        <v>38406</v>
      </c>
      <c r="C19" s="2">
        <v>147.50925766807273</v>
      </c>
      <c r="D19" s="2">
        <v>38351</v>
      </c>
      <c r="E19" s="2">
        <v>147.50751662277389</v>
      </c>
      <c r="F19" s="2">
        <v>38740</v>
      </c>
      <c r="G19" s="2">
        <v>148.21807227671667</v>
      </c>
      <c r="H19" s="2">
        <v>38637</v>
      </c>
      <c r="I19" s="2">
        <v>147.92502187022808</v>
      </c>
      <c r="J19" s="2">
        <v>38217</v>
      </c>
      <c r="K19" s="2">
        <v>147.95394928958325</v>
      </c>
      <c r="L19" s="2">
        <v>38398</v>
      </c>
      <c r="M19" s="2">
        <v>147.97811135996676</v>
      </c>
      <c r="P19" s="27"/>
      <c r="Q19" s="27"/>
    </row>
    <row r="20" spans="1:17" ht="21.75" customHeight="1" x14ac:dyDescent="0.35">
      <c r="A20" s="2" t="s">
        <v>16</v>
      </c>
      <c r="B20" s="2">
        <v>813920</v>
      </c>
      <c r="C20" s="2">
        <v>155.44020976263019</v>
      </c>
      <c r="D20" s="2">
        <v>812097</v>
      </c>
      <c r="E20" s="2">
        <v>155.30723731278394</v>
      </c>
      <c r="F20" s="2">
        <v>835255</v>
      </c>
      <c r="G20" s="2">
        <v>156.40397818630228</v>
      </c>
      <c r="H20" s="2">
        <v>831791</v>
      </c>
      <c r="I20" s="2">
        <v>156.07343348268981</v>
      </c>
      <c r="J20" s="2">
        <v>809427</v>
      </c>
      <c r="K20" s="2">
        <v>155.95454233673954</v>
      </c>
      <c r="L20" s="2">
        <v>814704</v>
      </c>
      <c r="M20" s="2">
        <v>155.81546108770809</v>
      </c>
      <c r="P20" s="27"/>
      <c r="Q20" s="27"/>
    </row>
    <row r="21" spans="1:17" ht="21.75" customHeight="1" x14ac:dyDescent="0.35">
      <c r="A21" s="2" t="s">
        <v>17</v>
      </c>
      <c r="B21" s="2">
        <v>577054</v>
      </c>
      <c r="C21" s="2">
        <v>154.43118209041106</v>
      </c>
      <c r="D21" s="2">
        <v>575459</v>
      </c>
      <c r="E21" s="2">
        <v>154.27327974712378</v>
      </c>
      <c r="F21" s="2">
        <v>583309</v>
      </c>
      <c r="G21" s="2">
        <v>154.95229416998558</v>
      </c>
      <c r="H21" s="2">
        <v>580323</v>
      </c>
      <c r="I21" s="2">
        <v>154.64318881036934</v>
      </c>
      <c r="J21" s="2">
        <v>571601</v>
      </c>
      <c r="K21" s="2">
        <v>154.86716396577353</v>
      </c>
      <c r="L21" s="2">
        <v>573032</v>
      </c>
      <c r="M21" s="2">
        <v>154.7716361913472</v>
      </c>
      <c r="P21" s="27"/>
      <c r="Q21" s="27"/>
    </row>
    <row r="22" spans="1:17" ht="21.75" customHeight="1" x14ac:dyDescent="0.35">
      <c r="A22" s="2" t="s">
        <v>18</v>
      </c>
      <c r="B22" s="2">
        <v>78359</v>
      </c>
      <c r="C22" s="2">
        <v>154.6778603606478</v>
      </c>
      <c r="D22" s="2">
        <v>78172</v>
      </c>
      <c r="E22" s="2">
        <v>154.55904889218647</v>
      </c>
      <c r="F22" s="2">
        <v>78700</v>
      </c>
      <c r="G22" s="2">
        <v>154.9446636594663</v>
      </c>
      <c r="H22" s="2">
        <v>78373</v>
      </c>
      <c r="I22" s="2">
        <v>154.72930333150447</v>
      </c>
      <c r="J22" s="2">
        <v>77500</v>
      </c>
      <c r="K22" s="2">
        <v>154.66036258064523</v>
      </c>
      <c r="L22" s="2">
        <v>77516</v>
      </c>
      <c r="M22" s="2">
        <v>154.37049873574489</v>
      </c>
      <c r="P22" s="27"/>
      <c r="Q22" s="27"/>
    </row>
    <row r="23" spans="1:17" ht="21.75" customHeight="1" x14ac:dyDescent="0.35">
      <c r="A23" s="2" t="s">
        <v>19</v>
      </c>
      <c r="B23" s="2">
        <v>264056</v>
      </c>
      <c r="C23" s="2">
        <v>165.31853879480113</v>
      </c>
      <c r="D23" s="2">
        <v>263538</v>
      </c>
      <c r="E23" s="2">
        <v>165.26483930211197</v>
      </c>
      <c r="F23" s="2">
        <v>271238</v>
      </c>
      <c r="G23" s="2">
        <v>166.17105895929035</v>
      </c>
      <c r="H23" s="2">
        <v>269079</v>
      </c>
      <c r="I23" s="2">
        <v>165.8001485065723</v>
      </c>
      <c r="J23" s="2">
        <v>262059</v>
      </c>
      <c r="K23" s="2">
        <v>165.86129165569579</v>
      </c>
      <c r="L23" s="2">
        <v>262895</v>
      </c>
      <c r="M23" s="2">
        <v>165.70027033606576</v>
      </c>
      <c r="P23" s="27"/>
      <c r="Q23" s="27"/>
    </row>
    <row r="24" spans="1:17" ht="21.75" customHeight="1" x14ac:dyDescent="0.35">
      <c r="A24" s="2" t="s">
        <v>20</v>
      </c>
      <c r="B24" s="2">
        <v>681464</v>
      </c>
      <c r="C24" s="2">
        <v>159.17292656692095</v>
      </c>
      <c r="D24" s="2">
        <v>679997</v>
      </c>
      <c r="E24" s="2">
        <v>159.10372714879659</v>
      </c>
      <c r="F24" s="2">
        <v>700726</v>
      </c>
      <c r="G24" s="2">
        <v>160.16775511398211</v>
      </c>
      <c r="H24" s="2">
        <v>698263</v>
      </c>
      <c r="I24" s="2">
        <v>159.973593388165</v>
      </c>
      <c r="J24" s="2">
        <v>677769</v>
      </c>
      <c r="K24" s="2">
        <v>159.95213506371667</v>
      </c>
      <c r="L24" s="2">
        <v>681284</v>
      </c>
      <c r="M24" s="2">
        <v>159.92578485624242</v>
      </c>
      <c r="P24" s="27"/>
      <c r="Q24" s="27"/>
    </row>
    <row r="25" spans="1:17" ht="21.75" customHeight="1" x14ac:dyDescent="0.35">
      <c r="A25" s="2" t="s">
        <v>21</v>
      </c>
      <c r="B25" s="2">
        <v>195037</v>
      </c>
      <c r="C25" s="2">
        <v>158.7379987387007</v>
      </c>
      <c r="D25" s="2">
        <v>194633</v>
      </c>
      <c r="E25" s="2">
        <v>158.64470336479405</v>
      </c>
      <c r="F25" s="2">
        <v>196465</v>
      </c>
      <c r="G25" s="2">
        <v>159.09006769653612</v>
      </c>
      <c r="H25" s="2">
        <v>195681</v>
      </c>
      <c r="I25" s="2">
        <v>158.91551121468078</v>
      </c>
      <c r="J25" s="2">
        <v>193476</v>
      </c>
      <c r="K25" s="2">
        <v>159.11861031859235</v>
      </c>
      <c r="L25" s="2">
        <v>194209</v>
      </c>
      <c r="M25" s="2">
        <v>159.03669042114404</v>
      </c>
      <c r="P25" s="27"/>
      <c r="Q25" s="27"/>
    </row>
    <row r="26" spans="1:17" ht="21.75" customHeight="1" thickBot="1" x14ac:dyDescent="0.4">
      <c r="A26" s="18" t="s">
        <v>38</v>
      </c>
      <c r="B26" s="18">
        <v>8352942</v>
      </c>
      <c r="C26" s="18">
        <v>145.01460641532051</v>
      </c>
      <c r="D26" s="18">
        <v>8329658</v>
      </c>
      <c r="E26" s="18">
        <v>144.92806057103425</v>
      </c>
      <c r="F26" s="18">
        <v>8405731</v>
      </c>
      <c r="G26" s="18">
        <v>145.41838094866463</v>
      </c>
      <c r="H26" s="18">
        <v>8377396</v>
      </c>
      <c r="I26" s="18">
        <v>145.09665017864739</v>
      </c>
      <c r="J26" s="18">
        <v>8288646</v>
      </c>
      <c r="K26" s="18">
        <v>145.14192366883569</v>
      </c>
      <c r="L26" s="18">
        <v>8323692</v>
      </c>
      <c r="M26" s="18">
        <v>145.0380803218091</v>
      </c>
    </row>
    <row r="27" spans="1:17" s="6" customFormat="1" ht="31.5" customHeight="1" thickTop="1" x14ac:dyDescent="0.35">
      <c r="A27" s="14" t="s">
        <v>0</v>
      </c>
      <c r="B27" s="15">
        <f>+B5+B6+B7+B8+B9+B10+B11+B12+B13</f>
        <v>3908455</v>
      </c>
      <c r="C27" s="15">
        <f>+(B5*C5+B6*C6+B7*C7+B8*C8+B9*C9+B10*C10+B11*C11+B12*C12+B13*C13)/B27</f>
        <v>138.30571595681667</v>
      </c>
      <c r="D27" s="15">
        <f>+D5+D6+D7+D8+D9+D10+D11+D12+D13</f>
        <v>3897942</v>
      </c>
      <c r="E27" s="15">
        <f>+(D5*E5+D6*E6+D7*E7+D8*E8+D9*E9+D10*E10+D11*E11+D12*E12+D13*E13)/D27</f>
        <v>138.26013479164132</v>
      </c>
      <c r="F27" s="15">
        <f>+F5+F6+F7+F8+F9+F10+F11+F12+F13</f>
        <v>3905528</v>
      </c>
      <c r="G27" s="15">
        <f>+(F5*G5+F6*G6+F7*G7+F8*G8+F9*G9+F10*G10+F11*G11+F12*G12+F13*G13)/F27</f>
        <v>138.36861250258605</v>
      </c>
      <c r="H27" s="15">
        <f>+H5+H6+H7+H8+H9+H10+H11+H12+H13</f>
        <v>3896502</v>
      </c>
      <c r="I27" s="15">
        <f>+(H5*I5+H6*I6+H7*I7+H8*I8+H9*I9+H10*I10+H11*I11+H12*I12+H13*I13)/H27</f>
        <v>138.05076687244093</v>
      </c>
      <c r="J27" s="15">
        <f>+J5+J6+J7+J8+J9+J10+J11+J12+J13</f>
        <v>3881629</v>
      </c>
      <c r="K27" s="15">
        <f>+(J5*K5+J6*K6+J7*K7+J8*K8+J9*K9+J10*K10+J11*K11+J12*K12+J13*K13)/J27</f>
        <v>138.22324968202784</v>
      </c>
      <c r="L27" s="15">
        <f>+L5+L6+L7+L8+L9+L10+L11+L12+L13</f>
        <v>3897609</v>
      </c>
      <c r="M27" s="15">
        <f>+(L5*M5+L6*M6+L7*M7+L8*M8+L9*M9+L10*M10+L11*M11+L12*M12+L13*M13)/L27</f>
        <v>138.10469963764962</v>
      </c>
    </row>
    <row r="28" spans="1:17" ht="23" customHeight="1" x14ac:dyDescent="0.35">
      <c r="A28" s="14" t="s">
        <v>1</v>
      </c>
      <c r="B28" s="15">
        <f>+B14+B15+B16+B17</f>
        <v>1616174</v>
      </c>
      <c r="C28" s="15">
        <f>+(+B15*C15+B14*C14+B16*C16+B17*C17)/B28</f>
        <v>140.84734619539728</v>
      </c>
      <c r="D28" s="15">
        <f>+D14+D15+D16+D17</f>
        <v>1609957</v>
      </c>
      <c r="E28" s="15">
        <f>+(+D15*E15+D14*E14+D16*E16+D17*E17)/D28</f>
        <v>140.67675263376589</v>
      </c>
      <c r="F28" s="15">
        <f>+F14+F15+F16+F17</f>
        <v>1614846</v>
      </c>
      <c r="G28" s="15">
        <f>+(+F15*G15+F14*G14+F16*G16+F17*G17)/F28</f>
        <v>140.95734322034411</v>
      </c>
      <c r="H28" s="15">
        <f>+H14+H15+H16+H17</f>
        <v>1608513</v>
      </c>
      <c r="I28" s="15">
        <f>+(+H15*I15+H14*I14+H16*I16+H17*I17)/H28</f>
        <v>140.59555781644275</v>
      </c>
      <c r="J28" s="15">
        <f>+J14+J15+J16+J17</f>
        <v>1598208</v>
      </c>
      <c r="K28" s="15">
        <f>+(+J15*K15+J14*K14+J16*K16+J17*K17)/J28</f>
        <v>140.76480678359746</v>
      </c>
      <c r="L28" s="15">
        <f>+L14+L15+L16+L17</f>
        <v>1604701</v>
      </c>
      <c r="M28" s="15">
        <f>+(+L15*M15+L14*M14+L16*M16+L17*M17)/L28</f>
        <v>140.68635275356573</v>
      </c>
    </row>
    <row r="29" spans="1:17" ht="23" customHeight="1" thickBot="1" x14ac:dyDescent="0.4">
      <c r="A29" s="16" t="s">
        <v>2</v>
      </c>
      <c r="B29" s="17">
        <f>+B18+B19+B20+B21+B22+B23+B24+B25</f>
        <v>2828313</v>
      </c>
      <c r="C29" s="17">
        <f>+(B18*C18+B19*C19+B20*C20+B21*C21+B22*C22+B23*C23+B24*C24+B25*C25)/B29</f>
        <v>156.66692851533767</v>
      </c>
      <c r="D29" s="17">
        <f>+D18+D19+D20+D21+D22+D23+D24+D25</f>
        <v>2821759</v>
      </c>
      <c r="E29" s="17">
        <f>+(D18*E18+D19*E19+D20*E20+D21*E21+D22*E22+D23*E23+D24*E24+D25*E25)/D29</f>
        <v>156.56463581404373</v>
      </c>
      <c r="F29" s="17">
        <f>+F18+F19+F20+F21+F22+F23+F24+F25</f>
        <v>2885357</v>
      </c>
      <c r="G29" s="17">
        <f>+(F18*G18+F19*G19+F20*G20+F21*G21+F22*G22+F23*G23+F24*G24+F25*G25)/F29</f>
        <v>157.45743087943717</v>
      </c>
      <c r="H29" s="17">
        <f>+H18+H19+H20+H21+H22+H23+H24+H25</f>
        <v>2872381</v>
      </c>
      <c r="I29" s="17">
        <f>+(H18*I18+H19*I19+H20*I20+H21*I21+H22*I22+H23*I23+H24*I24+H25*I25)/H29</f>
        <v>157.17525812557602</v>
      </c>
      <c r="J29" s="17">
        <f>+J18+J19+J20+J21+J22+J23+J24+J25</f>
        <v>2808809</v>
      </c>
      <c r="K29" s="17">
        <f>+(J18*K18+J19*K19+J20*K20+J21*K21+J22*K22+J23*K23+J24*K24+J25*K25)/J29</f>
        <v>157.19374663424975</v>
      </c>
      <c r="L29" s="17">
        <f>+L18+L19+L20+L21+L22+L23+L24+L25</f>
        <v>2821382</v>
      </c>
      <c r="M29" s="17">
        <f>+(L18*M18+L19*M19+L20*M20+L21*M21+L22*M22+L23*M23+L24*M24+L25*M25)/L29</f>
        <v>157.09133242857595</v>
      </c>
    </row>
    <row r="30" spans="1:17" ht="25" customHeight="1" thickTop="1" x14ac:dyDescent="0.3">
      <c r="A30" s="84" t="str">
        <f>+INDICE!B10</f>
        <v xml:space="preserve"> Lettura dati 20 settembre 2022</v>
      </c>
      <c r="J30" s="27"/>
    </row>
    <row r="31" spans="1:17" x14ac:dyDescent="0.35">
      <c r="B31" s="7"/>
      <c r="C31" s="30"/>
      <c r="D31" s="6"/>
      <c r="E31" s="81"/>
      <c r="F31" s="6"/>
    </row>
    <row r="32" spans="1:17" s="4" customFormat="1" x14ac:dyDescent="0.35">
      <c r="A32" s="1"/>
      <c r="B32" s="1"/>
      <c r="C32" s="80"/>
      <c r="E32" s="82"/>
      <c r="G32" s="82"/>
      <c r="I32" s="82"/>
    </row>
    <row r="33" spans="2:6" ht="15" x14ac:dyDescent="0.35">
      <c r="B33" s="8"/>
      <c r="C33" s="79"/>
    </row>
    <row r="37" spans="2:6" ht="13.5" x14ac:dyDescent="0.35">
      <c r="B37" s="15"/>
      <c r="C37" s="15"/>
      <c r="F37" s="27"/>
    </row>
    <row r="38" spans="2:6" ht="13.5" x14ac:dyDescent="0.35">
      <c r="B38" s="15"/>
      <c r="C38" s="15"/>
    </row>
    <row r="39" spans="2:6" ht="13.5" x14ac:dyDescent="0.35">
      <c r="B39" s="15"/>
      <c r="C39" s="15"/>
    </row>
    <row r="40" spans="2:6" ht="13.5" x14ac:dyDescent="0.35">
      <c r="B40" s="15"/>
      <c r="C40" s="15"/>
    </row>
    <row r="41" spans="2:6" ht="13.5" x14ac:dyDescent="0.35">
      <c r="B41" s="15"/>
      <c r="C41" s="15"/>
    </row>
    <row r="42" spans="2:6" x14ac:dyDescent="0.35">
      <c r="B42" s="5"/>
    </row>
    <row r="43" spans="2:6" ht="13.5" x14ac:dyDescent="0.35">
      <c r="B43" s="5"/>
      <c r="C43" s="79"/>
    </row>
    <row r="44" spans="2:6" x14ac:dyDescent="0.35">
      <c r="B44" s="5"/>
    </row>
    <row r="45" spans="2:6" x14ac:dyDescent="0.35">
      <c r="B45" s="5"/>
    </row>
    <row r="46" spans="2:6" x14ac:dyDescent="0.35">
      <c r="B46" s="5"/>
    </row>
    <row r="47" spans="2:6" x14ac:dyDescent="0.35">
      <c r="B47" s="5"/>
    </row>
    <row r="48" spans="2:6" x14ac:dyDescent="0.35">
      <c r="B48" s="5"/>
    </row>
    <row r="49" spans="2:2" x14ac:dyDescent="0.35">
      <c r="B49" s="5"/>
    </row>
    <row r="50" spans="2:2" x14ac:dyDescent="0.35">
      <c r="B50" s="5"/>
    </row>
    <row r="51" spans="2:2" x14ac:dyDescent="0.35">
      <c r="B51" s="5"/>
    </row>
    <row r="52" spans="2:2" x14ac:dyDescent="0.35">
      <c r="B52" s="5"/>
    </row>
    <row r="53" spans="2:2" x14ac:dyDescent="0.35">
      <c r="B53" s="5"/>
    </row>
    <row r="54" spans="2:2" x14ac:dyDescent="0.35">
      <c r="B54" s="5"/>
    </row>
    <row r="55" spans="2:2" x14ac:dyDescent="0.35">
      <c r="B55" s="5"/>
    </row>
    <row r="56" spans="2:2" x14ac:dyDescent="0.35">
      <c r="B56" s="5"/>
    </row>
    <row r="57" spans="2:2" x14ac:dyDescent="0.35">
      <c r="B57" s="5"/>
    </row>
    <row r="58" spans="2:2" x14ac:dyDescent="0.35">
      <c r="B58" s="5"/>
    </row>
    <row r="59" spans="2:2" x14ac:dyDescent="0.35">
      <c r="B59" s="5"/>
    </row>
    <row r="60" spans="2:2" x14ac:dyDescent="0.35">
      <c r="B60" s="5"/>
    </row>
  </sheetData>
  <mergeCells count="8">
    <mergeCell ref="L3:M3"/>
    <mergeCell ref="B2:M2"/>
    <mergeCell ref="J3:K3"/>
    <mergeCell ref="H3:I3"/>
    <mergeCell ref="A3:A4"/>
    <mergeCell ref="B3:C3"/>
    <mergeCell ref="D3:E3"/>
    <mergeCell ref="F3:G3"/>
  </mergeCells>
  <phoneticPr fontId="10" type="noConversion"/>
  <pageMargins left="0.70866141732283472" right="0.70866141732283472" top="0.94488188976377963" bottom="0.74803149606299213" header="0.31496062992125984" footer="0.31496062992125984"/>
  <pageSetup paperSize="9" scale="60" orientation="landscape" r:id="rId1"/>
  <headerFooter>
    <oddHeader>&amp;C&amp;"Verdana,Normale"OSSERVATORIO ASSEGNO UNICO UNIVERSALE</oddHeader>
  </headerFooter>
  <rowBreaks count="1" manualBreakCount="1">
    <brk id="18" max="12" man="1"/>
  </rowBreaks>
  <ignoredErrors>
    <ignoredError sqref="C27:M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8FF6599A-505C-494E-915E-F12FB9D6F2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19</vt:i4>
      </vt:variant>
      <vt:variant>
        <vt:lpstr>Intervalli denominati</vt:lpstr>
      </vt:variant>
      <vt:variant>
        <vt:i4>17</vt:i4>
      </vt:variant>
    </vt:vector>
  </HeadingPairs>
  <TitlesOfParts>
    <vt:vector size="36" baseType="lpstr">
      <vt:lpstr>COPERTINA</vt:lpstr>
      <vt:lpstr>INDICE</vt:lpstr>
      <vt:lpstr>SEZIONE I</vt:lpstr>
      <vt:lpstr>Tavola 1</vt:lpstr>
      <vt:lpstr>Tavola 2</vt:lpstr>
      <vt:lpstr>Tavola 3</vt:lpstr>
      <vt:lpstr>Tavola 4</vt:lpstr>
      <vt:lpstr>Tavola 5</vt:lpstr>
      <vt:lpstr>Tavola 6</vt:lpstr>
      <vt:lpstr>Tavola 7</vt:lpstr>
      <vt:lpstr>Tavola 8</vt:lpstr>
      <vt:lpstr>Tavola 9</vt:lpstr>
      <vt:lpstr>Tavola10</vt:lpstr>
      <vt:lpstr>Tavola 11</vt:lpstr>
      <vt:lpstr>SEZIONE II</vt:lpstr>
      <vt:lpstr>Tavola 2.1</vt:lpstr>
      <vt:lpstr>Tavola 2.2 </vt:lpstr>
      <vt:lpstr>Tavola 2.3</vt:lpstr>
      <vt:lpstr>Nota metodologica</vt:lpstr>
      <vt:lpstr>'Tavola 2.1'!_Hlk107209231</vt:lpstr>
      <vt:lpstr>'Tavola 3'!_Hlk107209231</vt:lpstr>
      <vt:lpstr>COPERTINA!Area_stampa</vt:lpstr>
      <vt:lpstr>INDICE!Area_stampa</vt:lpstr>
      <vt:lpstr>'Tavola 11'!Area_stampa</vt:lpstr>
      <vt:lpstr>'Tavola 2'!Area_stampa</vt:lpstr>
      <vt:lpstr>'Tavola 2.1'!Area_stampa</vt:lpstr>
      <vt:lpstr>'Tavola 2.2 '!Area_stampa</vt:lpstr>
      <vt:lpstr>'Tavola 2.3'!Area_stampa</vt:lpstr>
      <vt:lpstr>'Tavola 3'!Area_stampa</vt:lpstr>
      <vt:lpstr>'Tavola 4'!Area_stampa</vt:lpstr>
      <vt:lpstr>'Tavola 5'!Area_stampa</vt:lpstr>
      <vt:lpstr>'Tavola 6'!Area_stampa</vt:lpstr>
      <vt:lpstr>'Tavola 7'!Area_stampa</vt:lpstr>
      <vt:lpstr>'Tavola 8'!Area_stampa</vt:lpstr>
      <vt:lpstr>'Tavola 9'!Area_stampa</vt:lpstr>
      <vt:lpstr>Tavola10!Area_stampa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Fioravanti Stefania</dc:creator>
  <cp:lastModifiedBy>Ditommaso Elisabetta</cp:lastModifiedBy>
  <cp:lastPrinted>2022-10-05T09:18:16Z</cp:lastPrinted>
  <dcterms:created xsi:type="dcterms:W3CDTF">2021-02-08T13:18:49Z</dcterms:created>
  <dcterms:modified xsi:type="dcterms:W3CDTF">2022-10-05T09:30:33Z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