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2023_08\"/>
    </mc:Choice>
  </mc:AlternateContent>
  <xr:revisionPtr revIDLastSave="0" documentId="13_ncr:1_{9AEB54CF-22A8-47BA-AFE3-9F4F91DE7C88}" xr6:coauthVersionLast="47" xr6:coauthVersionMax="47" xr10:uidLastSave="{00000000-0000-0000-0000-000000000000}"/>
  <bookViews>
    <workbookView xWindow="-110" yWindow="-110" windowWidth="19420" windowHeight="10560" xr2:uid="{00000000-000D-0000-FFFF-FFFF00000000}"/>
  </bookViews>
  <sheets>
    <sheet name="COPERTINA" sheetId="62" r:id="rId1"/>
    <sheet name="INDICE" sheetId="68" r:id="rId2"/>
    <sheet name="SEZIONE I" sheetId="73" r:id="rId3"/>
    <sheet name="Tavola 1.1" sheetId="63" r:id="rId4"/>
    <sheet name="Tavola 1.2" sheetId="65" r:id="rId5"/>
    <sheet name="Tavola 1.3" sheetId="66" r:id="rId6"/>
    <sheet name="Tavola 1.4_1" sheetId="64" r:id="rId7"/>
    <sheet name="Tavola 1.4_2" sheetId="91" r:id="rId8"/>
    <sheet name="Tavola 1.5" sheetId="58" r:id="rId9"/>
    <sheet name="Tavola 1.6_1" sheetId="4" r:id="rId10"/>
    <sheet name="Tavola 1.6_2" sheetId="92" r:id="rId11"/>
    <sheet name="Tavola 1.7_1" sheetId="52" r:id="rId12"/>
    <sheet name="Tavola 1.7_2" sheetId="93" r:id="rId13"/>
    <sheet name="Tavola 1.8_1" sheetId="53" r:id="rId14"/>
    <sheet name="Tavola 1.8_2" sheetId="94" r:id="rId15"/>
    <sheet name="Tavola 1.9_1" sheetId="54" r:id="rId16"/>
    <sheet name="Tavola 1.9_2" sheetId="96" r:id="rId17"/>
    <sheet name="Tavola 1.10_1" sheetId="97" r:id="rId18"/>
    <sheet name="Tavola 1.10_2" sheetId="60" r:id="rId19"/>
    <sheet name="Tavola 1.11" sheetId="69" r:id="rId20"/>
    <sheet name="SEZIONE II" sheetId="80" r:id="rId21"/>
    <sheet name="Tavola 2.1" sheetId="88" r:id="rId22"/>
    <sheet name="Tavola 2.2_1 " sheetId="89" r:id="rId23"/>
    <sheet name="Tavola 2.2_2" sheetId="98" r:id="rId24"/>
    <sheet name="Tavola 2.3" sheetId="90" r:id="rId25"/>
    <sheet name="SEZIONE III" sheetId="100" r:id="rId26"/>
    <sheet name="Tavola 3.1" sheetId="101" r:id="rId27"/>
    <sheet name="Tavola 3.2" sheetId="99" r:id="rId28"/>
    <sheet name="Nota metodologica" sheetId="84" r:id="rId29"/>
  </sheets>
  <externalReferences>
    <externalReference r:id="rId30"/>
  </externalReferences>
  <definedNames>
    <definedName name="_Hlk107209231" localSheetId="5">'Tavola 1.3'!$A$1</definedName>
    <definedName name="_Hlk107209231" localSheetId="21">'Tavola 2.1'!$A$1</definedName>
    <definedName name="_Hlk107209231" localSheetId="26">'Tavola 3.1'!$A$1</definedName>
    <definedName name="A" localSheetId="17">#REF!</definedName>
    <definedName name="A" localSheetId="18">#REF!</definedName>
    <definedName name="A" localSheetId="19">#REF!</definedName>
    <definedName name="A" localSheetId="4">#REF!</definedName>
    <definedName name="A" localSheetId="5">#REF!</definedName>
    <definedName name="A" localSheetId="6">#REF!</definedName>
    <definedName name="A" localSheetId="7">#REF!</definedName>
    <definedName name="A" localSheetId="9">#REF!</definedName>
    <definedName name="A" localSheetId="10">#REF!</definedName>
    <definedName name="A" localSheetId="11">#REF!</definedName>
    <definedName name="A" localSheetId="12">#REF!</definedName>
    <definedName name="A" localSheetId="13">#REF!</definedName>
    <definedName name="A" localSheetId="14">#REF!</definedName>
    <definedName name="A" localSheetId="15">#REF!</definedName>
    <definedName name="A" localSheetId="16">#REF!</definedName>
    <definedName name="A" localSheetId="21">#REF!</definedName>
    <definedName name="A" localSheetId="26">#REF!</definedName>
    <definedName name="A">#REF!</definedName>
    <definedName name="aa" localSheetId="17">#REF!</definedName>
    <definedName name="aa" localSheetId="18">#REF!</definedName>
    <definedName name="aa" localSheetId="19">#REF!</definedName>
    <definedName name="aa" localSheetId="4">#REF!</definedName>
    <definedName name="aa" localSheetId="5">#REF!</definedName>
    <definedName name="aa" localSheetId="6">#REF!</definedName>
    <definedName name="aa" localSheetId="7">#REF!</definedName>
    <definedName name="aa" localSheetId="9">#REF!</definedName>
    <definedName name="aa" localSheetId="10">#REF!</definedName>
    <definedName name="aa" localSheetId="11">#REF!</definedName>
    <definedName name="aa" localSheetId="12">#REF!</definedName>
    <definedName name="aa" localSheetId="13">#REF!</definedName>
    <definedName name="aa" localSheetId="14">#REF!</definedName>
    <definedName name="aa" localSheetId="15">#REF!</definedName>
    <definedName name="aa" localSheetId="16">#REF!</definedName>
    <definedName name="aa" localSheetId="21">#REF!</definedName>
    <definedName name="aa" localSheetId="26">#REF!</definedName>
    <definedName name="aa">#REF!</definedName>
    <definedName name="ACCOLTE_REG" localSheetId="17">#REF!</definedName>
    <definedName name="ACCOLTE_REG" localSheetId="18">#REF!</definedName>
    <definedName name="ACCOLTE_REG" localSheetId="19">#REF!</definedName>
    <definedName name="ACCOLTE_REG" localSheetId="6">#REF!</definedName>
    <definedName name="ACCOLTE_REG" localSheetId="7">#REF!</definedName>
    <definedName name="ACCOLTE_REG" localSheetId="9">#REF!</definedName>
    <definedName name="ACCOLTE_REG" localSheetId="10">#REF!</definedName>
    <definedName name="ACCOLTE_REG" localSheetId="11">#REF!</definedName>
    <definedName name="ACCOLTE_REG" localSheetId="12">#REF!</definedName>
    <definedName name="ACCOLTE_REG" localSheetId="13">#REF!</definedName>
    <definedName name="ACCOLTE_REG" localSheetId="14">#REF!</definedName>
    <definedName name="ACCOLTE_REG" localSheetId="21">#REF!</definedName>
    <definedName name="ACCOLTE_REG">#REF!</definedName>
    <definedName name="_xlnm.Print_Area" localSheetId="0">COPERTINA!$A$1:$K$28</definedName>
    <definedName name="_xlnm.Print_Area" localSheetId="1">INDICE!$A$1:$M$38</definedName>
    <definedName name="_xlnm.Print_Area" localSheetId="3">'Tavola 1.1'!$A$1:$G$27</definedName>
    <definedName name="_xlnm.Print_Area" localSheetId="17">'Tavola 1.10_1'!$A$1:$P$35</definedName>
    <definedName name="_xlnm.Print_Area" localSheetId="18">'Tavola 1.10_2'!$A$1:$S$36</definedName>
    <definedName name="_xlnm.Print_Area" localSheetId="19">'Tavola 1.11'!$A$1:$K$27</definedName>
    <definedName name="_xlnm.Print_Area" localSheetId="4">'Tavola 1.2'!$A$1:$I$33</definedName>
    <definedName name="_xlnm.Print_Area" localSheetId="5">'Tavola 1.3'!$A$1:$F$31</definedName>
    <definedName name="_xlnm.Print_Area" localSheetId="6">'Tavola 1.4_1'!$A$1:$K$26</definedName>
    <definedName name="_xlnm.Print_Area" localSheetId="7">'Tavola 1.4_2'!$A$1:$M$24</definedName>
    <definedName name="_xlnm.Print_Area" localSheetId="8">'Tavola 1.5'!$A$1:$J$30</definedName>
    <definedName name="_xlnm.Print_Area" localSheetId="9">'Tavola 1.6_1'!$A$1:$V$30</definedName>
    <definedName name="_xlnm.Print_Area" localSheetId="10">'Tavola 1.6_2'!$A$1:$U$30</definedName>
    <definedName name="_xlnm.Print_Area" localSheetId="11">'Tavola 1.7_1'!$A$1:$U$18</definedName>
    <definedName name="_xlnm.Print_Area" localSheetId="12">'Tavola 1.7_2'!$A$1:$U$18</definedName>
    <definedName name="_xlnm.Print_Area" localSheetId="13">'Tavola 1.8_1'!$A$1:$U$18</definedName>
    <definedName name="_xlnm.Print_Area" localSheetId="14">'Tavola 1.8_2'!$A$1:$S$18</definedName>
    <definedName name="_xlnm.Print_Area" localSheetId="15">'Tavola 1.9_1'!$A$1:$S$69</definedName>
    <definedName name="_xlnm.Print_Area" localSheetId="16">'Tavola 1.9_2'!$A$1:$S$84</definedName>
    <definedName name="_xlnm.Print_Area" localSheetId="21">'Tavola 2.1'!$A$1:$F$29</definedName>
    <definedName name="_xlnm.Print_Area" localSheetId="22">'Tavola 2.2_1 '!$A$1:$U$31</definedName>
    <definedName name="_xlnm.Print_Area" localSheetId="23">'Tavola 2.2_2'!$A$1:$O$31</definedName>
    <definedName name="_xlnm.Print_Area" localSheetId="24">'Tavola 2.3'!$A$1:$K$28</definedName>
    <definedName name="_xlnm.Print_Area" localSheetId="26">'Tavola 3.1'!$A$1:$D$27</definedName>
    <definedName name="_xlnm.Print_Area" localSheetId="27">'Tavola 3.2'!$A$1:$G$30</definedName>
    <definedName name="Ateneo_area" localSheetId="17">#REF!</definedName>
    <definedName name="Ateneo_area" localSheetId="18">#REF!</definedName>
    <definedName name="Ateneo_area" localSheetId="19">#REF!</definedName>
    <definedName name="Ateneo_area" localSheetId="4">#REF!</definedName>
    <definedName name="Ateneo_area" localSheetId="5">#REF!</definedName>
    <definedName name="Ateneo_area" localSheetId="6">#REF!</definedName>
    <definedName name="Ateneo_area" localSheetId="7">#REF!</definedName>
    <definedName name="Ateneo_area" localSheetId="9">#REF!</definedName>
    <definedName name="Ateneo_area" localSheetId="10">#REF!</definedName>
    <definedName name="Ateneo_area" localSheetId="11">#REF!</definedName>
    <definedName name="Ateneo_area" localSheetId="12">#REF!</definedName>
    <definedName name="Ateneo_area" localSheetId="13">#REF!</definedName>
    <definedName name="Ateneo_area" localSheetId="14">#REF!</definedName>
    <definedName name="Ateneo_area" localSheetId="15">#REF!</definedName>
    <definedName name="Ateneo_area" localSheetId="16">#REF!</definedName>
    <definedName name="Ateneo_area" localSheetId="21">#REF!</definedName>
    <definedName name="Ateneo_area" localSheetId="26">#REF!</definedName>
    <definedName name="Ateneo_area">#REF!</definedName>
    <definedName name="b" localSheetId="17">'[1]Stato civile'!#REF!</definedName>
    <definedName name="b" localSheetId="18">'[1]Stato civile'!#REF!</definedName>
    <definedName name="b" localSheetId="19">'[1]Stato civile'!#REF!</definedName>
    <definedName name="b" localSheetId="4">'[1]Stato civile'!#REF!</definedName>
    <definedName name="b" localSheetId="5">'[1]Stato civile'!#REF!</definedName>
    <definedName name="b" localSheetId="6">'[1]Stato civile'!#REF!</definedName>
    <definedName name="b" localSheetId="7">'[1]Stato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 localSheetId="13">'[1]Stato civile'!#REF!</definedName>
    <definedName name="b" localSheetId="14">'[1]Stato civile'!#REF!</definedName>
    <definedName name="b" localSheetId="15">'[1]Stato civile'!#REF!</definedName>
    <definedName name="b" localSheetId="16">'[1]Stato civile'!#REF!</definedName>
    <definedName name="b" localSheetId="21">'[1]Stato civile'!#REF!</definedName>
    <definedName name="b" localSheetId="26">'[1]Stato civile'!#REF!</definedName>
    <definedName name="b">'[1]Stato civile'!#REF!</definedName>
    <definedName name="CLASETA_FPS" localSheetId="17">#REF!</definedName>
    <definedName name="CLASETA_FPS" localSheetId="18">#REF!</definedName>
    <definedName name="CLASETA_FPS" localSheetId="19">#REF!</definedName>
    <definedName name="CLASETA_FPS" localSheetId="4">#REF!</definedName>
    <definedName name="CLASETA_FPS" localSheetId="5">#REF!</definedName>
    <definedName name="CLASETA_FPS" localSheetId="6">#REF!</definedName>
    <definedName name="CLASETA_FPS" localSheetId="7">#REF!</definedName>
    <definedName name="CLASETA_FPS" localSheetId="9">#REF!</definedName>
    <definedName name="CLASETA_FPS" localSheetId="10">#REF!</definedName>
    <definedName name="CLASETA_FPS" localSheetId="11">#REF!</definedName>
    <definedName name="CLASETA_FPS" localSheetId="12">#REF!</definedName>
    <definedName name="CLASETA_FPS" localSheetId="13">#REF!</definedName>
    <definedName name="CLASETA_FPS" localSheetId="14">#REF!</definedName>
    <definedName name="CLASETA_FPS" localSheetId="15">#REF!</definedName>
    <definedName name="CLASETA_FPS" localSheetId="16">#REF!</definedName>
    <definedName name="CLASETA_FPS" localSheetId="21">#REF!</definedName>
    <definedName name="CLASETA_FPS" localSheetId="26">#REF!</definedName>
    <definedName name="CLASETA_FPS">#REF!</definedName>
    <definedName name="CORSI_DI_LAUREA__N._COMPLESSIVO_DI_ANNUALITA__SUPERATE_FINO_ALL_ANNO_ACCADEMICO_1995_96" localSheetId="17">#REF!</definedName>
    <definedName name="CORSI_DI_LAUREA__N._COMPLESSIVO_DI_ANNUALITA__SUPERATE_FINO_ALL_ANNO_ACCADEMICO_1995_96" localSheetId="18">#REF!</definedName>
    <definedName name="CORSI_DI_LAUREA__N._COMPLESSIVO_DI_ANNUALITA__SUPERATE_FINO_ALL_ANNO_ACCADEMICO_1995_96" localSheetId="19">#REF!</definedName>
    <definedName name="CORSI_DI_LAUREA__N._COMPLESSIVO_DI_ANNUALITA__SUPERATE_FINO_ALL_ANNO_ACCADEMICO_1995_96" localSheetId="4">#REF!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7">#REF!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 localSheetId="13">#REF!</definedName>
    <definedName name="CORSI_DI_LAUREA__N._COMPLESSIVO_DI_ANNUALITA__SUPERATE_FINO_ALL_ANNO_ACCADEMICO_1995_96" localSheetId="14">#REF!</definedName>
    <definedName name="CORSI_DI_LAUREA__N._COMPLESSIVO_DI_ANNUALITA__SUPERATE_FINO_ALL_ANNO_ACCADEMICO_1995_96" localSheetId="15">#REF!</definedName>
    <definedName name="CORSI_DI_LAUREA__N._COMPLESSIVO_DI_ANNUALITA__SUPERATE_FINO_ALL_ANNO_ACCADEMICO_1995_96" localSheetId="16">#REF!</definedName>
    <definedName name="CORSI_DI_LAUREA__N._COMPLESSIVO_DI_ANNUALITA__SUPERATE_FINO_ALL_ANNO_ACCADEMICO_1995_96" localSheetId="21">#REF!</definedName>
    <definedName name="CORSI_DI_LAUREA__N._COMPLESSIVO_DI_ANNUALITA__SUPERATE_FINO_ALL_ANNO_ACCADEMICO_1995_96" localSheetId="26">#REF!</definedName>
    <definedName name="CORSI_DI_LAUREA__N._COMPLESSIVO_DI_ANNUALITA__SUPERATE_FINO_ALL_ANNO_ACCADEMICO_1995_96">#REF!</definedName>
    <definedName name="D_ACCOLTE" localSheetId="17">#REF!</definedName>
    <definedName name="D_ACCOLTE" localSheetId="18">#REF!</definedName>
    <definedName name="D_ACCOLTE" localSheetId="19">#REF!</definedName>
    <definedName name="D_ACCOLTE" localSheetId="6">#REF!</definedName>
    <definedName name="D_ACCOLTE" localSheetId="7">#REF!</definedName>
    <definedName name="D_ACCOLTE" localSheetId="9">#REF!</definedName>
    <definedName name="D_ACCOLTE" localSheetId="10">#REF!</definedName>
    <definedName name="D_ACCOLTE" localSheetId="11">#REF!</definedName>
    <definedName name="D_ACCOLTE" localSheetId="12">#REF!</definedName>
    <definedName name="D_ACCOLTE" localSheetId="13">#REF!</definedName>
    <definedName name="D_ACCOLTE" localSheetId="14">#REF!</definedName>
    <definedName name="D_ACCOLTE" localSheetId="21">#REF!</definedName>
    <definedName name="D_ACCOLTE">#REF!</definedName>
    <definedName name="D_PERVENUTE" localSheetId="17">#REF!</definedName>
    <definedName name="D_PERVENUTE" localSheetId="18">#REF!</definedName>
    <definedName name="D_PERVENUTE" localSheetId="19">#REF!</definedName>
    <definedName name="D_PERVENUTE" localSheetId="6">#REF!</definedName>
    <definedName name="D_PERVENUTE" localSheetId="7">#REF!</definedName>
    <definedName name="D_PERVENUTE" localSheetId="9">#REF!</definedName>
    <definedName name="D_PERVENUTE" localSheetId="10">#REF!</definedName>
    <definedName name="D_PERVENUTE" localSheetId="11">#REF!</definedName>
    <definedName name="D_PERVENUTE" localSheetId="12">#REF!</definedName>
    <definedName name="D_PERVENUTE" localSheetId="13">#REF!</definedName>
    <definedName name="D_PERVENUTE" localSheetId="14">#REF!</definedName>
    <definedName name="D_PERVENUTE" localSheetId="21">#REF!</definedName>
    <definedName name="D_PERVENUTE">#REF!</definedName>
    <definedName name="d_PERVENUTE_" localSheetId="17">#REF!</definedName>
    <definedName name="d_PERVENUTE_" localSheetId="18">#REF!</definedName>
    <definedName name="d_PERVENUTE_" localSheetId="19">#REF!</definedName>
    <definedName name="d_PERVENUTE_" localSheetId="6">#REF!</definedName>
    <definedName name="d_PERVENUTE_" localSheetId="7">#REF!</definedName>
    <definedName name="d_PERVENUTE_" localSheetId="9">#REF!</definedName>
    <definedName name="d_PERVENUTE_" localSheetId="10">#REF!</definedName>
    <definedName name="d_PERVENUTE_" localSheetId="11">#REF!</definedName>
    <definedName name="d_PERVENUTE_" localSheetId="12">#REF!</definedName>
    <definedName name="d_PERVENUTE_" localSheetId="13">#REF!</definedName>
    <definedName name="d_PERVENUTE_" localSheetId="14">#REF!</definedName>
    <definedName name="d_PERVENUTE_" localSheetId="21">#REF!</definedName>
    <definedName name="d_PERVENUTE_">#REF!</definedName>
    <definedName name="DOMANDE" localSheetId="17">#REF!</definedName>
    <definedName name="DOMANDE" localSheetId="18">#REF!</definedName>
    <definedName name="DOMANDE" localSheetId="19">#REF!</definedName>
    <definedName name="DOMANDE" localSheetId="4">#REF!</definedName>
    <definedName name="DOMANDE" localSheetId="6">#REF!</definedName>
    <definedName name="DOMANDE" localSheetId="7">#REF!</definedName>
    <definedName name="DOMANDE" localSheetId="9">#REF!</definedName>
    <definedName name="DOMANDE" localSheetId="10">#REF!</definedName>
    <definedName name="DOMANDE" localSheetId="11">#REF!</definedName>
    <definedName name="DOMANDE" localSheetId="12">#REF!</definedName>
    <definedName name="DOMANDE" localSheetId="13">#REF!</definedName>
    <definedName name="DOMANDE" localSheetId="14">#REF!</definedName>
    <definedName name="DOMANDE" localSheetId="21">#REF!</definedName>
    <definedName name="DOMANDE">#REF!</definedName>
    <definedName name="DOMANDE_PER_DATA" localSheetId="17">#REF!</definedName>
    <definedName name="DOMANDE_PER_DATA" localSheetId="18">#REF!</definedName>
    <definedName name="DOMANDE_PER_DATA" localSheetId="19">#REF!</definedName>
    <definedName name="DOMANDE_PER_DATA" localSheetId="6">#REF!</definedName>
    <definedName name="DOMANDE_PER_DATA" localSheetId="7">#REF!</definedName>
    <definedName name="DOMANDE_PER_DATA" localSheetId="9">#REF!</definedName>
    <definedName name="DOMANDE_PER_DATA" localSheetId="10">#REF!</definedName>
    <definedName name="DOMANDE_PER_DATA" localSheetId="11">#REF!</definedName>
    <definedName name="DOMANDE_PER_DATA" localSheetId="12">#REF!</definedName>
    <definedName name="DOMANDE_PER_DATA" localSheetId="13">#REF!</definedName>
    <definedName name="DOMANDE_PER_DATA" localSheetId="14">#REF!</definedName>
    <definedName name="DOMANDE_PER_DATA" localSheetId="21">#REF!</definedName>
    <definedName name="DOMANDE_PER_DATA">#REF!</definedName>
    <definedName name="DOMANDE_PER_DATA_" localSheetId="17">#REF!</definedName>
    <definedName name="DOMANDE_PER_DATA_" localSheetId="18">#REF!</definedName>
    <definedName name="DOMANDE_PER_DATA_" localSheetId="19">#REF!</definedName>
    <definedName name="DOMANDE_PER_DATA_" localSheetId="6">#REF!</definedName>
    <definedName name="DOMANDE_PER_DATA_" localSheetId="7">#REF!</definedName>
    <definedName name="DOMANDE_PER_DATA_" localSheetId="9">#REF!</definedName>
    <definedName name="DOMANDE_PER_DATA_" localSheetId="10">#REF!</definedName>
    <definedName name="DOMANDE_PER_DATA_" localSheetId="11">#REF!</definedName>
    <definedName name="DOMANDE_PER_DATA_" localSheetId="12">#REF!</definedName>
    <definedName name="DOMANDE_PER_DATA_" localSheetId="13">#REF!</definedName>
    <definedName name="DOMANDE_PER_DATA_" localSheetId="14">#REF!</definedName>
    <definedName name="DOMANDE_PER_DATA_" localSheetId="21">#REF!</definedName>
    <definedName name="DOMANDE_PER_DATA_">#REF!</definedName>
    <definedName name="NEW" localSheetId="17">#REF!</definedName>
    <definedName name="NEW" localSheetId="18">#REF!</definedName>
    <definedName name="NEW" localSheetId="19">#REF!</definedName>
    <definedName name="NEW" localSheetId="4">#REF!</definedName>
    <definedName name="NEW" localSheetId="6">#REF!</definedName>
    <definedName name="NEW" localSheetId="7">#REF!</definedName>
    <definedName name="NEW" localSheetId="9">#REF!</definedName>
    <definedName name="NEW" localSheetId="10">#REF!</definedName>
    <definedName name="NEW" localSheetId="11">#REF!</definedName>
    <definedName name="NEW" localSheetId="12">#REF!</definedName>
    <definedName name="NEW" localSheetId="13">#REF!</definedName>
    <definedName name="NEW" localSheetId="14">#REF!</definedName>
    <definedName name="NEW" localSheetId="15">#REF!</definedName>
    <definedName name="NEW" localSheetId="16">#REF!</definedName>
    <definedName name="NEW" localSheetId="21">#REF!</definedName>
    <definedName name="NEW">#REF!</definedName>
    <definedName name="PAG_MESE" localSheetId="17">#REF!</definedName>
    <definedName name="PAG_MESE" localSheetId="18">#REF!</definedName>
    <definedName name="PAG_MESE" localSheetId="19">#REF!</definedName>
    <definedName name="PAG_MESE" localSheetId="6">#REF!</definedName>
    <definedName name="PAG_MESE" localSheetId="7">#REF!</definedName>
    <definedName name="PAG_MESE" localSheetId="9">#REF!</definedName>
    <definedName name="PAG_MESE" localSheetId="10">#REF!</definedName>
    <definedName name="PAG_MESE" localSheetId="11">#REF!</definedName>
    <definedName name="PAG_MESE" localSheetId="12">#REF!</definedName>
    <definedName name="PAG_MESE" localSheetId="13">#REF!</definedName>
    <definedName name="PAG_MESE" localSheetId="14">#REF!</definedName>
    <definedName name="PAG_MESE" localSheetId="21">#REF!</definedName>
    <definedName name="PAG_MESE">#REF!</definedName>
    <definedName name="PIPPO" localSheetId="17">#REF!</definedName>
    <definedName name="PIPPO" localSheetId="18">#REF!</definedName>
    <definedName name="PIPPO" localSheetId="19">#REF!</definedName>
    <definedName name="PIPPO" localSheetId="4">#REF!</definedName>
    <definedName name="PIPPO" localSheetId="6">#REF!</definedName>
    <definedName name="PIPPO" localSheetId="7">#REF!</definedName>
    <definedName name="PIPPO" localSheetId="9">#REF!</definedName>
    <definedName name="PIPPO" localSheetId="10">#REF!</definedName>
    <definedName name="PIPPO" localSheetId="11">#REF!</definedName>
    <definedName name="PIPPO" localSheetId="12">#REF!</definedName>
    <definedName name="PIPPO" localSheetId="13">#REF!</definedName>
    <definedName name="PIPPO" localSheetId="14">#REF!</definedName>
    <definedName name="PIPPO" localSheetId="15">#REF!</definedName>
    <definedName name="PIPPO" localSheetId="16">#REF!</definedName>
    <definedName name="PIPPO" localSheetId="21">#REF!</definedName>
    <definedName name="PIPPO">#REF!</definedName>
    <definedName name="RDC_REI" localSheetId="17">#REF!</definedName>
    <definedName name="RDC_REI" localSheetId="18">#REF!</definedName>
    <definedName name="RDC_REI" localSheetId="19">#REF!</definedName>
    <definedName name="RDC_REI" localSheetId="6">#REF!</definedName>
    <definedName name="RDC_REI" localSheetId="7">#REF!</definedName>
    <definedName name="RDC_REI" localSheetId="9">#REF!</definedName>
    <definedName name="RDC_REI" localSheetId="10">#REF!</definedName>
    <definedName name="RDC_REI" localSheetId="11">#REF!</definedName>
    <definedName name="RDC_REI" localSheetId="12">#REF!</definedName>
    <definedName name="RDC_REI" localSheetId="13">#REF!</definedName>
    <definedName name="RDC_REI" localSheetId="14">#REF!</definedName>
    <definedName name="RDC_REI" localSheetId="21">#REF!</definedName>
    <definedName name="RDC_REI">#REF!</definedName>
    <definedName name="SCHEDE" localSheetId="6">#REF!</definedName>
    <definedName name="SCHEDE" localSheetId="7">#REF!</definedName>
    <definedName name="SCHEDE" localSheetId="21">#REF!</definedName>
    <definedName name="SCHEDE">#REF!</definedName>
    <definedName name="SEXISTAT1" localSheetId="17">[1]Sesso!#REF!</definedName>
    <definedName name="SEXISTAT1" localSheetId="18">[1]Sesso!#REF!</definedName>
    <definedName name="SEXISTAT1" localSheetId="19">[1]Sesso!#REF!</definedName>
    <definedName name="SEXISTAT1" localSheetId="4">[1]Sesso!#REF!</definedName>
    <definedName name="SEXISTAT1" localSheetId="5">[1]Sesso!#REF!</definedName>
    <definedName name="SEXISTAT1" localSheetId="6">[1]Sesso!#REF!</definedName>
    <definedName name="SEXISTAT1" localSheetId="7">[1]Sesso!#REF!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 localSheetId="13">[1]Sesso!#REF!</definedName>
    <definedName name="SEXISTAT1" localSheetId="14">[1]Sesso!#REF!</definedName>
    <definedName name="SEXISTAT1" localSheetId="15">[1]Sesso!#REF!</definedName>
    <definedName name="SEXISTAT1" localSheetId="16">[1]Sesso!#REF!</definedName>
    <definedName name="SEXISTAT1" localSheetId="21">[1]Sesso!#REF!</definedName>
    <definedName name="SEXISTAT1" localSheetId="26">[1]Sesso!#REF!</definedName>
    <definedName name="SEXISTAT1">[1]Sesso!#REF!</definedName>
    <definedName name="STATCIV2" localSheetId="17">'[1]Stato civile'!#REF!</definedName>
    <definedName name="STATCIV2" localSheetId="18">'[1]Stato civile'!#REF!</definedName>
    <definedName name="STATCIV2" localSheetId="19">'[1]Stato civile'!#REF!</definedName>
    <definedName name="STATCIV2" localSheetId="4">'[1]Stato civile'!#REF!</definedName>
    <definedName name="STATCIV2" localSheetId="5">'[1]Stato civile'!#REF!</definedName>
    <definedName name="STATCIV2" localSheetId="6">'[1]Stato civile'!#REF!</definedName>
    <definedName name="STATCIV2" localSheetId="7">'[1]Stato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 localSheetId="13">'[1]Stato civile'!#REF!</definedName>
    <definedName name="STATCIV2" localSheetId="14">'[1]Stato civile'!#REF!</definedName>
    <definedName name="STATCIV2" localSheetId="15">'[1]Stato civile'!#REF!</definedName>
    <definedName name="STATCIV2" localSheetId="16">'[1]Stato civile'!#REF!</definedName>
    <definedName name="STATCIV2" localSheetId="21">'[1]Stato civile'!#REF!</definedName>
    <definedName name="STATCIV2" localSheetId="26">'[1]Stato civile'!#REF!</definedName>
    <definedName name="STATCIV2">'[1]Stato civile'!#REF!</definedName>
    <definedName name="SUM_REI_DECGEN2019" localSheetId="17">#REF!</definedName>
    <definedName name="SUM_REI_DECGEN2019" localSheetId="18">#REF!</definedName>
    <definedName name="SUM_REI_DECGEN2019" localSheetId="19">#REF!</definedName>
    <definedName name="SUM_REI_DECGEN2019" localSheetId="6">#REF!</definedName>
    <definedName name="SUM_REI_DECGEN2019" localSheetId="7">#REF!</definedName>
    <definedName name="SUM_REI_DECGEN2019" localSheetId="9">#REF!</definedName>
    <definedName name="SUM_REI_DECGEN2019" localSheetId="10">#REF!</definedName>
    <definedName name="SUM_REI_DECGEN2019" localSheetId="11">#REF!</definedName>
    <definedName name="SUM_REI_DECGEN2019" localSheetId="12">#REF!</definedName>
    <definedName name="SUM_REI_DECGEN2019" localSheetId="13">#REF!</definedName>
    <definedName name="SUM_REI_DECGEN2019" localSheetId="14">#REF!</definedName>
    <definedName name="SUM_REI_DECGEN2019" localSheetId="21">#REF!</definedName>
    <definedName name="SUM_REI_DECGEN2019">#REF!</definedName>
    <definedName name="SUM_REI_DECLUGLIO" localSheetId="17">#REF!</definedName>
    <definedName name="SUM_REI_DECLUGLIO" localSheetId="18">#REF!</definedName>
    <definedName name="SUM_REI_DECLUGLIO" localSheetId="19">#REF!</definedName>
    <definedName name="SUM_REI_DECLUGLIO" localSheetId="4">#REF!</definedName>
    <definedName name="SUM_REI_DECLUGLIO" localSheetId="5">#REF!</definedName>
    <definedName name="SUM_REI_DECLUGLIO" localSheetId="6">#REF!</definedName>
    <definedName name="SUM_REI_DECLUGLIO" localSheetId="7">#REF!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 localSheetId="13">#REF!</definedName>
    <definedName name="SUM_REI_DECLUGLIO" localSheetId="14">#REF!</definedName>
    <definedName name="SUM_REI_DECLUGLIO" localSheetId="15">#REF!</definedName>
    <definedName name="SUM_REI_DECLUGLIO" localSheetId="16">#REF!</definedName>
    <definedName name="SUM_REI_DECLUGLIO" localSheetId="21">#REF!</definedName>
    <definedName name="SUM_REI_DECLUGLIO" localSheetId="26">#REF!</definedName>
    <definedName name="SUM_REI_DECLUGLIO">#REF!</definedName>
    <definedName name="SUM_REI_ETA_26032018" localSheetId="17">#REF!</definedName>
    <definedName name="SUM_REI_ETA_26032018" localSheetId="18">#REF!</definedName>
    <definedName name="SUM_REI_ETA_26032018" localSheetId="19">#REF!</definedName>
    <definedName name="SUM_REI_ETA_26032018" localSheetId="4">#REF!</definedName>
    <definedName name="SUM_REI_ETA_26032018" localSheetId="5">#REF!</definedName>
    <definedName name="SUM_REI_ETA_26032018" localSheetId="6">#REF!</definedName>
    <definedName name="SUM_REI_ETA_26032018" localSheetId="7">#REF!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 localSheetId="13">#REF!</definedName>
    <definedName name="SUM_REI_ETA_26032018" localSheetId="14">#REF!</definedName>
    <definedName name="SUM_REI_ETA_26032018" localSheetId="15">#REF!</definedName>
    <definedName name="SUM_REI_ETA_26032018" localSheetId="16">#REF!</definedName>
    <definedName name="SUM_REI_ETA_26032018" localSheetId="21">#REF!</definedName>
    <definedName name="SUM_REI_ETA_26032018" localSheetId="26">#REF!</definedName>
    <definedName name="SUM_REI_ETA_26032018">#REF!</definedName>
    <definedName name="SUM_REI_GEN2018GIU2019" localSheetId="17">#REF!</definedName>
    <definedName name="SUM_REI_GEN2018GIU2019" localSheetId="18">#REF!</definedName>
    <definedName name="SUM_REI_GEN2018GIU2019" localSheetId="19">#REF!</definedName>
    <definedName name="SUM_REI_GEN2018GIU2019" localSheetId="6">#REF!</definedName>
    <definedName name="SUM_REI_GEN2018GIU2019" localSheetId="7">#REF!</definedName>
    <definedName name="SUM_REI_GEN2018GIU2019" localSheetId="9">#REF!</definedName>
    <definedName name="SUM_REI_GEN2018GIU2019" localSheetId="10">#REF!</definedName>
    <definedName name="SUM_REI_GEN2018GIU2019" localSheetId="11">#REF!</definedName>
    <definedName name="SUM_REI_GEN2018GIU2019" localSheetId="12">#REF!</definedName>
    <definedName name="SUM_REI_GEN2018GIU2019" localSheetId="13">#REF!</definedName>
    <definedName name="SUM_REI_GEN2018GIU2019" localSheetId="14">#REF!</definedName>
    <definedName name="SUM_REI_GEN2018GIU2019" localSheetId="21">#REF!</definedName>
    <definedName name="SUM_REI_GEN2018GIU2019">#REF!</definedName>
    <definedName name="SUM_REI_GEN2018MAR2019" localSheetId="17">#REF!</definedName>
    <definedName name="SUM_REI_GEN2018MAR2019" localSheetId="18">#REF!</definedName>
    <definedName name="SUM_REI_GEN2018MAR2019" localSheetId="19">#REF!</definedName>
    <definedName name="SUM_REI_GEN2018MAR2019" localSheetId="6">#REF!</definedName>
    <definedName name="SUM_REI_GEN2018MAR2019" localSheetId="7">#REF!</definedName>
    <definedName name="SUM_REI_GEN2018MAR2019" localSheetId="9">#REF!</definedName>
    <definedName name="SUM_REI_GEN2018MAR2019" localSheetId="10">#REF!</definedName>
    <definedName name="SUM_REI_GEN2018MAR2019" localSheetId="11">#REF!</definedName>
    <definedName name="SUM_REI_GEN2018MAR2019" localSheetId="12">#REF!</definedName>
    <definedName name="SUM_REI_GEN2018MAR2019" localSheetId="13">#REF!</definedName>
    <definedName name="SUM_REI_GEN2018MAR2019" localSheetId="14">#REF!</definedName>
    <definedName name="SUM_REI_GEN2018MAR2019" localSheetId="21">#REF!</definedName>
    <definedName name="SUM_REI_GEN2018MAR2019">#REF!</definedName>
    <definedName name="SUM_REI_GENDIC2018" localSheetId="17">#REF!</definedName>
    <definedName name="SUM_REI_GENDIC2018" localSheetId="18">#REF!</definedName>
    <definedName name="SUM_REI_GENDIC2018" localSheetId="19">#REF!</definedName>
    <definedName name="SUM_REI_GENDIC2018" localSheetId="4">#REF!</definedName>
    <definedName name="SUM_REI_GENDIC2018" localSheetId="5">#REF!</definedName>
    <definedName name="SUM_REI_GENDIC2018" localSheetId="6">#REF!</definedName>
    <definedName name="SUM_REI_GENDIC2018" localSheetId="7">#REF!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 localSheetId="13">#REF!</definedName>
    <definedName name="SUM_REI_GENDIC2018" localSheetId="14">#REF!</definedName>
    <definedName name="SUM_REI_GENDIC2018" localSheetId="15">#REF!</definedName>
    <definedName name="SUM_REI_GENDIC2018" localSheetId="16">#REF!</definedName>
    <definedName name="SUM_REI_GENDIC2018" localSheetId="21">#REF!</definedName>
    <definedName name="SUM_REI_GENDIC2018" localSheetId="26">#REF!</definedName>
    <definedName name="SUM_REI_GENDIC2018">#REF!</definedName>
    <definedName name="SUM_REI_GENGIU2018" localSheetId="17">#REF!</definedName>
    <definedName name="SUM_REI_GENGIU2018" localSheetId="18">#REF!</definedName>
    <definedName name="SUM_REI_GENGIU2018" localSheetId="19">#REF!</definedName>
    <definedName name="SUM_REI_GENGIU2018" localSheetId="4">#REF!</definedName>
    <definedName name="SUM_REI_GENGIU2018" localSheetId="5">#REF!</definedName>
    <definedName name="SUM_REI_GENGIU2018" localSheetId="6">#REF!</definedName>
    <definedName name="SUM_REI_GENGIU2018" localSheetId="7">#REF!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 localSheetId="13">#REF!</definedName>
    <definedName name="SUM_REI_GENGIU2018" localSheetId="14">#REF!</definedName>
    <definedName name="SUM_REI_GENGIU2018" localSheetId="15">#REF!</definedName>
    <definedName name="SUM_REI_GENGIU2018" localSheetId="16">#REF!</definedName>
    <definedName name="SUM_REI_GENGIU2018" localSheetId="21">#REF!</definedName>
    <definedName name="SUM_REI_GENGIU2018" localSheetId="26">#REF!</definedName>
    <definedName name="SUM_REI_GENGIU2018">#REF!</definedName>
    <definedName name="SUM_REI_GENMAR2019" localSheetId="17">#REF!</definedName>
    <definedName name="SUM_REI_GENMAR2019" localSheetId="18">#REF!</definedName>
    <definedName name="SUM_REI_GENMAR2019" localSheetId="19">#REF!</definedName>
    <definedName name="SUM_REI_GENMAR2019" localSheetId="4">#REF!</definedName>
    <definedName name="SUM_REI_GENMAR2019" localSheetId="5">#REF!</definedName>
    <definedName name="SUM_REI_GENMAR2019" localSheetId="6">#REF!</definedName>
    <definedName name="SUM_REI_GENMAR2019" localSheetId="7">#REF!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 localSheetId="13">#REF!</definedName>
    <definedName name="SUM_REI_GENMAR2019" localSheetId="14">#REF!</definedName>
    <definedName name="SUM_REI_GENMAR2019" localSheetId="15">#REF!</definedName>
    <definedName name="SUM_REI_GENMAR2019" localSheetId="16">#REF!</definedName>
    <definedName name="SUM_REI_GENMAR2019" localSheetId="21">#REF!</definedName>
    <definedName name="SUM_REI_GENMAR2019" localSheetId="26">#REF!</definedName>
    <definedName name="SUM_REI_GENMAR2019">#REF!</definedName>
    <definedName name="SUM_REI_GENSET2018" localSheetId="17">#REF!</definedName>
    <definedName name="SUM_REI_GENSET2018" localSheetId="18">#REF!</definedName>
    <definedName name="SUM_REI_GENSET2018" localSheetId="19">#REF!</definedName>
    <definedName name="SUM_REI_GENSET2018" localSheetId="4">#REF!</definedName>
    <definedName name="SUM_REI_GENSET2018" localSheetId="5">#REF!</definedName>
    <definedName name="SUM_REI_GENSET2018" localSheetId="6">#REF!</definedName>
    <definedName name="SUM_REI_GENSET2018" localSheetId="7">#REF!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 localSheetId="13">#REF!</definedName>
    <definedName name="SUM_REI_GENSET2018" localSheetId="14">#REF!</definedName>
    <definedName name="SUM_REI_GENSET2018" localSheetId="15">#REF!</definedName>
    <definedName name="SUM_REI_GENSET2018" localSheetId="16">#REF!</definedName>
    <definedName name="SUM_REI_GENSET2018" localSheetId="21">#REF!</definedName>
    <definedName name="SUM_REI_GENSET2018" localSheetId="26">#REF!</definedName>
    <definedName name="SUM_REI_GENSET2018">#REF!</definedName>
    <definedName name="SUM_REI_IIITRIM2018" localSheetId="17">#REF!</definedName>
    <definedName name="SUM_REI_IIITRIM2018" localSheetId="18">#REF!</definedName>
    <definedName name="SUM_REI_IIITRIM2018" localSheetId="19">#REF!</definedName>
    <definedName name="SUM_REI_IIITRIM2018" localSheetId="4">#REF!</definedName>
    <definedName name="SUM_REI_IIITRIM2018" localSheetId="5">#REF!</definedName>
    <definedName name="SUM_REI_IIITRIM2018" localSheetId="6">#REF!</definedName>
    <definedName name="SUM_REI_IIITRIM2018" localSheetId="7">#REF!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 localSheetId="13">#REF!</definedName>
    <definedName name="SUM_REI_IIITRIM2018" localSheetId="14">#REF!</definedName>
    <definedName name="SUM_REI_IIITRIM2018" localSheetId="15">#REF!</definedName>
    <definedName name="SUM_REI_IIITRIM2018" localSheetId="16">#REF!</definedName>
    <definedName name="SUM_REI_IIITRIM2018" localSheetId="21">#REF!</definedName>
    <definedName name="SUM_REI_IIITRIM2018" localSheetId="26">#REF!</definedName>
    <definedName name="SUM_REI_IIITRIM2018">#REF!</definedName>
    <definedName name="SUM_REI_IITRIM2018" localSheetId="17">#REF!</definedName>
    <definedName name="SUM_REI_IITRIM2018" localSheetId="18">#REF!</definedName>
    <definedName name="SUM_REI_IITRIM2018" localSheetId="19">#REF!</definedName>
    <definedName name="SUM_REI_IITRIM2018" localSheetId="4">#REF!</definedName>
    <definedName name="SUM_REI_IITRIM2018" localSheetId="5">#REF!</definedName>
    <definedName name="SUM_REI_IITRIM2018" localSheetId="6">#REF!</definedName>
    <definedName name="SUM_REI_IITRIM2018" localSheetId="7">#REF!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 localSheetId="13">#REF!</definedName>
    <definedName name="SUM_REI_IITRIM2018" localSheetId="14">#REF!</definedName>
    <definedName name="SUM_REI_IITRIM2018" localSheetId="15">#REF!</definedName>
    <definedName name="SUM_REI_IITRIM2018" localSheetId="16">#REF!</definedName>
    <definedName name="SUM_REI_IITRIM2018" localSheetId="21">#REF!</definedName>
    <definedName name="SUM_REI_IITRIM2018" localSheetId="26">#REF!</definedName>
    <definedName name="SUM_REI_IITRIM2018">#REF!</definedName>
    <definedName name="SUM_REI_IITRIM2019" localSheetId="17">#REF!</definedName>
    <definedName name="SUM_REI_IITRIM2019" localSheetId="18">#REF!</definedName>
    <definedName name="SUM_REI_IITRIM2019" localSheetId="19">#REF!</definedName>
    <definedName name="SUM_REI_IITRIM2019" localSheetId="6">#REF!</definedName>
    <definedName name="SUM_REI_IITRIM2019" localSheetId="7">#REF!</definedName>
    <definedName name="SUM_REI_IITRIM2019" localSheetId="9">#REF!</definedName>
    <definedName name="SUM_REI_IITRIM2019" localSheetId="10">#REF!</definedName>
    <definedName name="SUM_REI_IITRIM2019" localSheetId="11">#REF!</definedName>
    <definedName name="SUM_REI_IITRIM2019" localSheetId="12">#REF!</definedName>
    <definedName name="SUM_REI_IITRIM2019" localSheetId="13">#REF!</definedName>
    <definedName name="SUM_REI_IITRIM2019" localSheetId="14">#REF!</definedName>
    <definedName name="SUM_REI_IITRIM2019" localSheetId="21">#REF!</definedName>
    <definedName name="SUM_REI_IITRIM2019">#REF!</definedName>
    <definedName name="SUM_REI_ISEM2018" localSheetId="17">#REF!</definedName>
    <definedName name="SUM_REI_ISEM2018" localSheetId="18">#REF!</definedName>
    <definedName name="SUM_REI_ISEM2018" localSheetId="19">#REF!</definedName>
    <definedName name="SUM_REI_ISEM2018" localSheetId="4">#REF!</definedName>
    <definedName name="SUM_REI_ISEM2018" localSheetId="5">#REF!</definedName>
    <definedName name="SUM_REI_ISEM2018" localSheetId="6">#REF!</definedName>
    <definedName name="SUM_REI_ISEM2018" localSheetId="7">#REF!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 localSheetId="13">#REF!</definedName>
    <definedName name="SUM_REI_ISEM2018" localSheetId="14">#REF!</definedName>
    <definedName name="SUM_REI_ISEM2018" localSheetId="15">#REF!</definedName>
    <definedName name="SUM_REI_ISEM2018" localSheetId="16">#REF!</definedName>
    <definedName name="SUM_REI_ISEM2018" localSheetId="21">#REF!</definedName>
    <definedName name="SUM_REI_ISEM2018" localSheetId="26">#REF!</definedName>
    <definedName name="SUM_REI_ISEM2018">#REF!</definedName>
    <definedName name="SUM_REI_ITRIM2018" localSheetId="17">#REF!</definedName>
    <definedName name="SUM_REI_ITRIM2018" localSheetId="18">#REF!</definedName>
    <definedName name="SUM_REI_ITRIM2018" localSheetId="19">#REF!</definedName>
    <definedName name="SUM_REI_ITRIM2018" localSheetId="6">#REF!</definedName>
    <definedName name="SUM_REI_ITRIM2018" localSheetId="7">#REF!</definedName>
    <definedName name="SUM_REI_ITRIM2018" localSheetId="9">#REF!</definedName>
    <definedName name="SUM_REI_ITRIM2018" localSheetId="10">#REF!</definedName>
    <definedName name="SUM_REI_ITRIM2018" localSheetId="11">#REF!</definedName>
    <definedName name="SUM_REI_ITRIM2018" localSheetId="12">#REF!</definedName>
    <definedName name="SUM_REI_ITRIM2018" localSheetId="13">#REF!</definedName>
    <definedName name="SUM_REI_ITRIM2018" localSheetId="14">#REF!</definedName>
    <definedName name="SUM_REI_ITRIM2018" localSheetId="21">#REF!</definedName>
    <definedName name="SUM_REI_ITRIM2018">#REF!</definedName>
    <definedName name="SUM_REI_ITRIM2018_OLD" localSheetId="17">#REF!</definedName>
    <definedName name="SUM_REI_ITRIM2018_OLD" localSheetId="18">#REF!</definedName>
    <definedName name="SUM_REI_ITRIM2018_OLD" localSheetId="19">#REF!</definedName>
    <definedName name="SUM_REI_ITRIM2018_OLD" localSheetId="4">#REF!</definedName>
    <definedName name="SUM_REI_ITRIM2018_OLD" localSheetId="6">#REF!</definedName>
    <definedName name="SUM_REI_ITRIM2018_OLD" localSheetId="7">#REF!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 localSheetId="13">#REF!</definedName>
    <definedName name="SUM_REI_ITRIM2018_OLD" localSheetId="14">#REF!</definedName>
    <definedName name="SUM_REI_ITRIM2018_OLD" localSheetId="15">#REF!</definedName>
    <definedName name="SUM_REI_ITRIM2018_OLD" localSheetId="16">#REF!</definedName>
    <definedName name="SUM_REI_ITRIM2018_OLD" localSheetId="21">#REF!</definedName>
    <definedName name="SUM_REI_ITRIM2018_OLD">#REF!</definedName>
    <definedName name="SUM_REI_ITRIM2019" localSheetId="17">#REF!</definedName>
    <definedName name="SUM_REI_ITRIM2019" localSheetId="18">#REF!</definedName>
    <definedName name="SUM_REI_ITRIM2019" localSheetId="19">#REF!</definedName>
    <definedName name="SUM_REI_ITRIM2019" localSheetId="6">#REF!</definedName>
    <definedName name="SUM_REI_ITRIM2019" localSheetId="7">#REF!</definedName>
    <definedName name="SUM_REI_ITRIM2019" localSheetId="9">#REF!</definedName>
    <definedName name="SUM_REI_ITRIM2019" localSheetId="10">#REF!</definedName>
    <definedName name="SUM_REI_ITRIM2019" localSheetId="11">#REF!</definedName>
    <definedName name="SUM_REI_ITRIM2019" localSheetId="12">#REF!</definedName>
    <definedName name="SUM_REI_ITRIM2019" localSheetId="13">#REF!</definedName>
    <definedName name="SUM_REI_ITRIM2019" localSheetId="14">#REF!</definedName>
    <definedName name="SUM_REI_ITRIM2019" localSheetId="21">#REF!</definedName>
    <definedName name="SUM_REI_ITRIM2019">#REF!</definedName>
    <definedName name="SUM_REI_IVTRIM2018" localSheetId="17">#REF!</definedName>
    <definedName name="SUM_REI_IVTRIM2018" localSheetId="18">#REF!</definedName>
    <definedName name="SUM_REI_IVTRIM2018" localSheetId="19">#REF!</definedName>
    <definedName name="SUM_REI_IVTRIM2018" localSheetId="4">#REF!</definedName>
    <definedName name="SUM_REI_IVTRIM2018" localSheetId="5">#REF!</definedName>
    <definedName name="SUM_REI_IVTRIM2018" localSheetId="6">#REF!</definedName>
    <definedName name="SUM_REI_IVTRIM2018" localSheetId="7">#REF!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 localSheetId="13">#REF!</definedName>
    <definedName name="SUM_REI_IVTRIM2018" localSheetId="14">#REF!</definedName>
    <definedName name="SUM_REI_IVTRIM2018" localSheetId="15">#REF!</definedName>
    <definedName name="SUM_REI_IVTRIM2018" localSheetId="16">#REF!</definedName>
    <definedName name="SUM_REI_IVTRIM2018" localSheetId="21">#REF!</definedName>
    <definedName name="SUM_REI_IVTRIM2018" localSheetId="26">#REF!</definedName>
    <definedName name="SUM_REI_IVTRIM2018">#REF!</definedName>
    <definedName name="SUM_REI_LUGDIC2018" localSheetId="17">#REF!</definedName>
    <definedName name="SUM_REI_LUGDIC2018" localSheetId="18">#REF!</definedName>
    <definedName name="SUM_REI_LUGDIC2018" localSheetId="19">#REF!</definedName>
    <definedName name="SUM_REI_LUGDIC2018" localSheetId="4">#REF!</definedName>
    <definedName name="SUM_REI_LUGDIC2018" localSheetId="5">#REF!</definedName>
    <definedName name="SUM_REI_LUGDIC2018" localSheetId="6">#REF!</definedName>
    <definedName name="SUM_REI_LUGDIC2018" localSheetId="7">#REF!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 localSheetId="13">#REF!</definedName>
    <definedName name="SUM_REI_LUGDIC2018" localSheetId="14">#REF!</definedName>
    <definedName name="SUM_REI_LUGDIC2018" localSheetId="15">#REF!</definedName>
    <definedName name="SUM_REI_LUGDIC2018" localSheetId="16">#REF!</definedName>
    <definedName name="SUM_REI_LUGDIC2018" localSheetId="21">#REF!</definedName>
    <definedName name="SUM_REI_LUGDIC2018" localSheetId="26">#REF!</definedName>
    <definedName name="SUM_REI_LUGDIC2018">#REF!</definedName>
    <definedName name="SUM_REI_MESIPAG" localSheetId="17">#REF!</definedName>
    <definedName name="SUM_REI_MESIPAG" localSheetId="18">#REF!</definedName>
    <definedName name="SUM_REI_MESIPAG" localSheetId="19">#REF!</definedName>
    <definedName name="SUM_REI_MESIPAG" localSheetId="6">#REF!</definedName>
    <definedName name="SUM_REI_MESIPAG" localSheetId="7">#REF!</definedName>
    <definedName name="SUM_REI_MESIPAG" localSheetId="9">#REF!</definedName>
    <definedName name="SUM_REI_MESIPAG" localSheetId="10">#REF!</definedName>
    <definedName name="SUM_REI_MESIPAG" localSheetId="11">#REF!</definedName>
    <definedName name="SUM_REI_MESIPAG" localSheetId="12">#REF!</definedName>
    <definedName name="SUM_REI_MESIPAG" localSheetId="13">#REF!</definedName>
    <definedName name="SUM_REI_MESIPAG" localSheetId="14">#REF!</definedName>
    <definedName name="SUM_REI_MESIPAG" localSheetId="21">#REF!</definedName>
    <definedName name="SUM_REI_MESIPAG">#REF!</definedName>
    <definedName name="SUM_RESI_MESIPAG" localSheetId="17">#REF!</definedName>
    <definedName name="SUM_RESI_MESIPAG" localSheetId="18">#REF!</definedName>
    <definedName name="SUM_RESI_MESIPAG" localSheetId="19">#REF!</definedName>
    <definedName name="SUM_RESI_MESIPAG" localSheetId="4">#REF!</definedName>
    <definedName name="SUM_RESI_MESIPAG" localSheetId="5">#REF!</definedName>
    <definedName name="SUM_RESI_MESIPAG" localSheetId="6">#REF!</definedName>
    <definedName name="SUM_RESI_MESIPAG" localSheetId="7">#REF!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 localSheetId="13">#REF!</definedName>
    <definedName name="SUM_RESI_MESIPAG" localSheetId="14">#REF!</definedName>
    <definedName name="SUM_RESI_MESIPAG" localSheetId="15">#REF!</definedName>
    <definedName name="SUM_RESI_MESIPAG" localSheetId="16">#REF!</definedName>
    <definedName name="SUM_RESI_MESIPAG" localSheetId="21">#REF!</definedName>
    <definedName name="SUM_RESI_MESIPAG" localSheetId="26">#REF!</definedName>
    <definedName name="SUM_RESI_MESIPAG">#REF!</definedName>
    <definedName name="Tavola2BIS" localSheetId="17">#REF!</definedName>
    <definedName name="Tavola2BIS" localSheetId="18">#REF!</definedName>
    <definedName name="Tavola2BIS" localSheetId="19">#REF!</definedName>
    <definedName name="Tavola2BIS" localSheetId="6">#REF!</definedName>
    <definedName name="Tavola2BIS" localSheetId="7">#REF!</definedName>
    <definedName name="Tavola2BIS" localSheetId="9">#REF!</definedName>
    <definedName name="Tavola2BIS" localSheetId="10">#REF!</definedName>
    <definedName name="Tavola2BIS" localSheetId="11">#REF!</definedName>
    <definedName name="Tavola2BIS" localSheetId="12">#REF!</definedName>
    <definedName name="Tavola2BIS" localSheetId="13">#REF!</definedName>
    <definedName name="Tavola2BIS" localSheetId="14">#REF!</definedName>
    <definedName name="Tavola2BIS" localSheetId="21">#REF!</definedName>
    <definedName name="Tavola2BIS">#REF!</definedName>
    <definedName name="TOT" localSheetId="17">#REF!</definedName>
    <definedName name="TOT" localSheetId="18">#REF!</definedName>
    <definedName name="TOT" localSheetId="19">#REF!</definedName>
    <definedName name="TOT" localSheetId="4">#REF!</definedName>
    <definedName name="TOT" localSheetId="5">#REF!</definedName>
    <definedName name="TOT" localSheetId="6">#REF!</definedName>
    <definedName name="TOT" localSheetId="7">#REF!</definedName>
    <definedName name="TOT" localSheetId="9">#REF!</definedName>
    <definedName name="TOT" localSheetId="10">#REF!</definedName>
    <definedName name="TOT" localSheetId="11">#REF!</definedName>
    <definedName name="TOT" localSheetId="12">#REF!</definedName>
    <definedName name="TOT" localSheetId="13">#REF!</definedName>
    <definedName name="TOT" localSheetId="14">#REF!</definedName>
    <definedName name="TOT" localSheetId="15">#REF!</definedName>
    <definedName name="TOT" localSheetId="16">#REF!</definedName>
    <definedName name="TOT" localSheetId="21">#REF!</definedName>
    <definedName name="TOT" localSheetId="26">#REF!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3" i="65" l="1"/>
  <c r="G26" i="63"/>
  <c r="H27" i="65"/>
  <c r="F27" i="65"/>
  <c r="B26" i="101"/>
  <c r="F25" i="99"/>
  <c r="A35" i="60" l="1"/>
  <c r="N29" i="92"/>
  <c r="O29" i="92" s="1"/>
  <c r="N28" i="92"/>
  <c r="O28" i="92" s="1"/>
  <c r="N27" i="92"/>
  <c r="O27" i="92" s="1"/>
  <c r="C25" i="99"/>
  <c r="B24" i="101" l="1"/>
  <c r="C24" i="101"/>
  <c r="B23" i="101"/>
  <c r="C23" i="101"/>
  <c r="B22" i="101" l="1"/>
  <c r="C22" i="101"/>
  <c r="I6" i="65" l="1"/>
  <c r="I7" i="65"/>
  <c r="I8" i="65"/>
  <c r="I9" i="65"/>
  <c r="I10" i="65"/>
  <c r="I11" i="65"/>
  <c r="I12" i="65"/>
  <c r="I13" i="65"/>
  <c r="I14" i="65"/>
  <c r="I15" i="65"/>
  <c r="I16" i="65"/>
  <c r="I17" i="65"/>
  <c r="I18" i="65"/>
  <c r="I19" i="65"/>
  <c r="I20" i="65"/>
  <c r="I21" i="65"/>
  <c r="I22" i="65"/>
  <c r="I24" i="65"/>
  <c r="I25" i="65"/>
  <c r="I26" i="65"/>
  <c r="I27" i="65"/>
  <c r="I5" i="65"/>
  <c r="L29" i="92"/>
  <c r="M29" i="92" s="1"/>
  <c r="L28" i="92"/>
  <c r="M28" i="92" s="1"/>
  <c r="L27" i="92"/>
  <c r="M27" i="92" s="1"/>
  <c r="C19" i="101" l="1"/>
  <c r="C20" i="101"/>
  <c r="C21" i="101"/>
  <c r="B21" i="101"/>
  <c r="A83" i="96" l="1"/>
  <c r="J29" i="92"/>
  <c r="K29" i="92" s="1"/>
  <c r="J28" i="92"/>
  <c r="K28" i="92" s="1"/>
  <c r="J27" i="92"/>
  <c r="K27" i="92" s="1"/>
  <c r="A28" i="90"/>
  <c r="B27" i="92" l="1"/>
  <c r="E5" i="99" l="1"/>
  <c r="E6" i="99"/>
  <c r="G6" i="99" s="1"/>
  <c r="E7" i="99"/>
  <c r="G7" i="99" s="1"/>
  <c r="E8" i="99"/>
  <c r="G8" i="99" s="1"/>
  <c r="E9" i="99"/>
  <c r="G9" i="99" s="1"/>
  <c r="E10" i="99"/>
  <c r="G10" i="99" s="1"/>
  <c r="E11" i="99"/>
  <c r="G11" i="99" s="1"/>
  <c r="E12" i="99"/>
  <c r="G12" i="99" s="1"/>
  <c r="E13" i="99"/>
  <c r="G13" i="99" s="1"/>
  <c r="E14" i="99"/>
  <c r="G14" i="99" s="1"/>
  <c r="E15" i="99"/>
  <c r="G15" i="99" s="1"/>
  <c r="E16" i="99"/>
  <c r="G16" i="99" s="1"/>
  <c r="E17" i="99"/>
  <c r="G17" i="99" s="1"/>
  <c r="E18" i="99"/>
  <c r="G18" i="99" s="1"/>
  <c r="E19" i="99"/>
  <c r="G19" i="99" s="1"/>
  <c r="E20" i="99"/>
  <c r="G20" i="99" s="1"/>
  <c r="E21" i="99"/>
  <c r="G21" i="99" s="1"/>
  <c r="E22" i="99"/>
  <c r="G22" i="99" s="1"/>
  <c r="E23" i="99"/>
  <c r="G23" i="99" s="1"/>
  <c r="E24" i="99"/>
  <c r="G24" i="99" s="1"/>
  <c r="E4" i="99"/>
  <c r="G4" i="99" s="1"/>
  <c r="B6" i="99"/>
  <c r="D6" i="99" s="1"/>
  <c r="B7" i="99"/>
  <c r="D7" i="99" s="1"/>
  <c r="B8" i="99"/>
  <c r="D8" i="99" s="1"/>
  <c r="B9" i="99"/>
  <c r="D9" i="99" s="1"/>
  <c r="B10" i="99"/>
  <c r="D10" i="99" s="1"/>
  <c r="B11" i="99"/>
  <c r="D11" i="99" s="1"/>
  <c r="B12" i="99"/>
  <c r="D12" i="99" s="1"/>
  <c r="B13" i="99"/>
  <c r="D13" i="99" s="1"/>
  <c r="B14" i="99"/>
  <c r="D14" i="99" s="1"/>
  <c r="B15" i="99"/>
  <c r="D15" i="99" s="1"/>
  <c r="B16" i="99"/>
  <c r="D16" i="99" s="1"/>
  <c r="B17" i="99"/>
  <c r="D17" i="99" s="1"/>
  <c r="B18" i="99"/>
  <c r="D18" i="99" s="1"/>
  <c r="B19" i="99"/>
  <c r="D19" i="99" s="1"/>
  <c r="B20" i="99"/>
  <c r="D20" i="99" s="1"/>
  <c r="B21" i="99"/>
  <c r="D21" i="99" s="1"/>
  <c r="B22" i="99"/>
  <c r="D22" i="99" s="1"/>
  <c r="B23" i="99"/>
  <c r="D23" i="99" s="1"/>
  <c r="B24" i="99"/>
  <c r="D24" i="99" s="1"/>
  <c r="B5" i="99"/>
  <c r="D5" i="99" s="1"/>
  <c r="B4" i="99"/>
  <c r="D4" i="99" s="1"/>
  <c r="C18" i="101"/>
  <c r="C25" i="101" s="1"/>
  <c r="C6" i="101"/>
  <c r="C7" i="101"/>
  <c r="C8" i="101"/>
  <c r="C9" i="101"/>
  <c r="C10" i="101"/>
  <c r="C11" i="101"/>
  <c r="C12" i="101"/>
  <c r="C13" i="101"/>
  <c r="C5" i="101"/>
  <c r="C4" i="101"/>
  <c r="B19" i="101"/>
  <c r="B20" i="101"/>
  <c r="B18" i="101"/>
  <c r="B5" i="101"/>
  <c r="B6" i="101"/>
  <c r="B7" i="101"/>
  <c r="B8" i="101"/>
  <c r="B9" i="101"/>
  <c r="B10" i="101"/>
  <c r="B11" i="101"/>
  <c r="B12" i="101"/>
  <c r="B13" i="101"/>
  <c r="B4" i="101"/>
  <c r="A31" i="98"/>
  <c r="A31" i="89"/>
  <c r="A29" i="88"/>
  <c r="H29" i="92"/>
  <c r="I29" i="92" s="1"/>
  <c r="H28" i="92"/>
  <c r="I28" i="92" s="1"/>
  <c r="H27" i="92"/>
  <c r="I27" i="92" s="1"/>
  <c r="F29" i="92"/>
  <c r="G29" i="92" s="1"/>
  <c r="F28" i="92"/>
  <c r="G28" i="92" s="1"/>
  <c r="F27" i="92"/>
  <c r="G27" i="92" s="1"/>
  <c r="D29" i="92"/>
  <c r="E29" i="92" s="1"/>
  <c r="D28" i="92"/>
  <c r="E28" i="92" s="1"/>
  <c r="D27" i="92"/>
  <c r="E27" i="92" s="1"/>
  <c r="B29" i="92"/>
  <c r="C29" i="92" s="1"/>
  <c r="B28" i="92"/>
  <c r="C28" i="92" s="1"/>
  <c r="C27" i="92"/>
  <c r="T29" i="4"/>
  <c r="U29" i="4" s="1"/>
  <c r="R29" i="4"/>
  <c r="S29" i="4" s="1"/>
  <c r="P29" i="4"/>
  <c r="Q29" i="4" s="1"/>
  <c r="N29" i="4"/>
  <c r="O29" i="4" s="1"/>
  <c r="L29" i="4"/>
  <c r="M29" i="4" s="1"/>
  <c r="J29" i="4"/>
  <c r="K29" i="4" s="1"/>
  <c r="H29" i="4"/>
  <c r="I29" i="4" s="1"/>
  <c r="F29" i="4"/>
  <c r="G29" i="4" s="1"/>
  <c r="D29" i="4"/>
  <c r="E29" i="4" s="1"/>
  <c r="B29" i="4"/>
  <c r="C29" i="4" s="1"/>
  <c r="T28" i="4"/>
  <c r="U28" i="4" s="1"/>
  <c r="R28" i="4"/>
  <c r="S28" i="4" s="1"/>
  <c r="P28" i="4"/>
  <c r="Q28" i="4" s="1"/>
  <c r="N28" i="4"/>
  <c r="O28" i="4" s="1"/>
  <c r="L28" i="4"/>
  <c r="M28" i="4" s="1"/>
  <c r="J28" i="4"/>
  <c r="K28" i="4" s="1"/>
  <c r="H28" i="4"/>
  <c r="I28" i="4" s="1"/>
  <c r="F28" i="4"/>
  <c r="G28" i="4" s="1"/>
  <c r="D28" i="4"/>
  <c r="E28" i="4" s="1"/>
  <c r="B28" i="4"/>
  <c r="C28" i="4" s="1"/>
  <c r="T27" i="4"/>
  <c r="U27" i="4" s="1"/>
  <c r="R27" i="4"/>
  <c r="S27" i="4" s="1"/>
  <c r="P27" i="4"/>
  <c r="Q27" i="4" s="1"/>
  <c r="N27" i="4"/>
  <c r="O27" i="4" s="1"/>
  <c r="L27" i="4"/>
  <c r="M27" i="4" s="1"/>
  <c r="J27" i="4"/>
  <c r="K27" i="4" s="1"/>
  <c r="H27" i="4"/>
  <c r="I27" i="4" s="1"/>
  <c r="F27" i="4"/>
  <c r="G27" i="4" s="1"/>
  <c r="D27" i="4"/>
  <c r="E27" i="4" s="1"/>
  <c r="B27" i="4"/>
  <c r="C27" i="4" s="1"/>
  <c r="B15" i="101" l="1"/>
  <c r="B25" i="99"/>
  <c r="D25" i="99" s="1"/>
  <c r="E25" i="99"/>
  <c r="G25" i="99" s="1"/>
  <c r="C14" i="101"/>
  <c r="G5" i="99"/>
  <c r="D30" i="65"/>
  <c r="E30" i="65" s="1"/>
  <c r="C30" i="65"/>
  <c r="B30" i="65"/>
  <c r="D29" i="65"/>
  <c r="E29" i="65" s="1"/>
  <c r="C29" i="65"/>
  <c r="B29" i="65"/>
  <c r="D28" i="65"/>
  <c r="E28" i="65" s="1"/>
  <c r="C28" i="65"/>
  <c r="B28" i="65"/>
  <c r="H30" i="65"/>
  <c r="I30" i="65" s="1"/>
  <c r="H29" i="65"/>
  <c r="I29" i="65" s="1"/>
  <c r="H28" i="65"/>
  <c r="I28" i="65" s="1"/>
  <c r="F30" i="65"/>
  <c r="F29" i="65"/>
  <c r="F28" i="65"/>
  <c r="G28" i="65" s="1"/>
  <c r="G12" i="65"/>
  <c r="A26" i="69"/>
  <c r="A35" i="97"/>
  <c r="A69" i="54"/>
  <c r="A18" i="94"/>
  <c r="A18" i="53"/>
  <c r="A18" i="93"/>
  <c r="A18" i="52"/>
  <c r="A30" i="92"/>
  <c r="A30" i="4"/>
  <c r="A29" i="58"/>
  <c r="A24" i="91"/>
  <c r="A26" i="64"/>
  <c r="A31" i="66"/>
  <c r="G6" i="65" l="1"/>
  <c r="G26" i="65"/>
  <c r="G15" i="65"/>
  <c r="G25" i="65"/>
  <c r="G14" i="65"/>
  <c r="G30" i="65"/>
  <c r="G18" i="65"/>
  <c r="G23" i="65"/>
  <c r="G11" i="65"/>
  <c r="G22" i="65"/>
  <c r="G10" i="65"/>
  <c r="G21" i="65"/>
  <c r="G9" i="65"/>
  <c r="G19" i="65"/>
  <c r="G7" i="65"/>
  <c r="G29" i="65"/>
  <c r="G5" i="65"/>
  <c r="G17" i="65"/>
  <c r="G24" i="65"/>
  <c r="G16" i="65"/>
  <c r="G8" i="65"/>
  <c r="G13" i="65"/>
  <c r="G20" i="65"/>
</calcChain>
</file>

<file path=xl/sharedStrings.xml><?xml version="1.0" encoding="utf-8"?>
<sst xmlns="http://schemas.openxmlformats.org/spreadsheetml/2006/main" count="1231" uniqueCount="235">
  <si>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</si>
  <si>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</si>
  <si>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</si>
  <si>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</si>
  <si>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</si>
  <si>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</si>
  <si>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</si>
  <si>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</si>
  <si>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</si>
  <si>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</si>
  <si>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</si>
  <si>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</si>
  <si>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</si>
  <si>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</si>
  <si>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</si>
  <si>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</si>
  <si>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</si>
  <si>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</si>
  <si>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</si>
  <si>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</si>
  <si>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</si>
  <si>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</si>
  <si>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</si>
  <si>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</si>
  <si>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</si>
  <si>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</si>
  <si>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</si>
  <si>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</si>
  <si>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</si>
  <si>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</si>
  <si>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</si>
  <si>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</si>
  <si>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</si>
  <si>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</si>
  <si>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</si>
  <si>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</si>
  <si>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</si>
  <si>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</si>
  <si>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</si>
  <si>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</si>
  <si>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</si>
  <si>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</si>
  <si>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</si>
  <si>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</si>
  <si>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</si>
  <si>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</si>
  <si>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</si>
  <si>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</si>
  <si>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</si>
  <si>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</si>
  <si>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</si>
  <si>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</si>
  <si>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</si>
  <si>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</si>
  <si>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</si>
  <si>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</si>
  <si>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</si>
  <si>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</si>
  <si>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</si>
  <si>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</si>
  <si>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</si>
  <si>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</si>
  <si>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</si>
  <si>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</si>
  <si>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</si>
  <si>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</si>
  <si>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</si>
  <si>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</si>
  <si>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</si>
  <si>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</si>
  <si>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 2022</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</si>
  <si>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</si>
  <si>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</si>
  <si>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</si>
  <si>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</si>
  <si>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</si>
  <si>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</si>
  <si>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</si>
  <si>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</si>
  <si>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</si>
  <si>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</si>
  <si>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</si>
  <si>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</si>
  <si>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</si>
  <si>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</si>
  <si>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</si>
  <si>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 2022</t>
  </si>
  <si>
    <t>mese di competenza: LUGLIO 2022</t>
  </si>
  <si>
    <t>agosto 2022</t>
  </si>
  <si>
    <t>mese di competenza: AGOSTO 2022</t>
  </si>
  <si>
    <t xml:space="preserve">Sezione I - Assegno Unico Universale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</si>
  <si>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</si>
  <si>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</si>
  <si>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</si>
  <si>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</si>
  <si>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</si>
  <si>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</si>
  <si>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</si>
  <si>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</si>
  <si>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</si>
  <si>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</si>
  <si>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I dati riportati in questa sezione si riferiscono esclusivamente alle integrazioni di AUU a favore dei nuclei percettori di RdC</t>
  </si>
  <si>
    <t xml:space="preserve">Numero 
richiedenti
</t>
  </si>
  <si>
    <t>Numero figli</t>
  </si>
  <si>
    <t>Importo medio 
mensile per figlio (euro)</t>
  </si>
  <si>
    <t>Importo medio mensile per figlio (euro)</t>
  </si>
  <si>
    <t xml:space="preserve">Numero medio figli </t>
  </si>
  <si>
    <t>Importo medio 
mensile per richiedente (euro)</t>
  </si>
  <si>
    <t>Mese</t>
  </si>
  <si>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</si>
  <si>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</si>
  <si>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</si>
  <si>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</si>
  <si>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</si>
  <si>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</si>
  <si>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Numero richiedenti 
pagati</t>
  </si>
  <si>
    <t>settembre 2022</t>
  </si>
  <si>
    <t>mese di competenza: SETTEMBRE 2022</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</si>
  <si>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</si>
  <si>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ottobre 2022</t>
  </si>
  <si>
    <t>novembre 2022</t>
  </si>
  <si>
    <t>mese di competenza:OTTOBRE 2022</t>
  </si>
  <si>
    <t>mese di competenza: NOVEMBRE 2022</t>
  </si>
  <si>
    <t>dicembre 2022</t>
  </si>
  <si>
    <t>mese di competenza: DICEMBRE 2022</t>
  </si>
  <si>
    <t>Anno 2022
(periodo Marzo-Dicembre)</t>
  </si>
  <si>
    <t xml:space="preserve">Tavola 1.2 – Distribuzione regionale delle domande di AUU presentate nel 2022 e nel 2023 
e relativo numero di figli per i quali è stato chiesto il beneficio </t>
  </si>
  <si>
    <t>Domande presentate nel 2022</t>
  </si>
  <si>
    <t>Domande presentate nel 2023</t>
  </si>
  <si>
    <t>Figli per i quali è 
richiesto il beneficio nel 2022*</t>
  </si>
  <si>
    <t>Figli per i quali è 
richiesto il beneficio nel 2023*</t>
  </si>
  <si>
    <t>gennaio 2023</t>
  </si>
  <si>
    <t>mese di competenza: GENNAIO 2023</t>
  </si>
  <si>
    <t>Tavola 1.4.1 – Richiedenti pagati e importi medi mensili di competenza dell'AUU per numero di figli - Anno 2022</t>
  </si>
  <si>
    <t>Tavola 1.6.1 – Numero di figli pagati e relativi importi medi mensili di competenza dell'AUU per regione di residenza - Anno 2022</t>
  </si>
  <si>
    <t>Tavola 1.6.2 – Numero di figli pagati e relativi importi medi mensili di competenza dell'AUU per regione di residenza -Anno 2023</t>
  </si>
  <si>
    <t>Tavola 1.7.1 – Numero di figli pagati e relativi importi medi mensili di AUU per classe di ISEE - Anno 2022</t>
  </si>
  <si>
    <t>Tavola 1.7.2 – Numero di figli pagati e relativi importi medi mensili di AUU per classe di ISEE - Anno 2023</t>
  </si>
  <si>
    <t>Tavola 1.8.1 – Numero di figli disabili pagati e relativi importi medi mensili di AUU per classe di ISEE - Anno 2022</t>
  </si>
  <si>
    <t>Tavola 1.8.2 – Numero di figli disabili pagati e relativi importi medi mensili di AUU per classe di ISEE - Anno 2023</t>
  </si>
  <si>
    <t>Tavola 1.9.1 – Numero di figli pagati e importi medi mensili di competenza dell'AUU per classe di età e classe di ISEE dei figli - Anno 2022</t>
  </si>
  <si>
    <t>Tavola 1.9.2 – Numero di figli pagati e importi medi mensili di competenza dell'AUU per classe di età e classe di ISEE dei figli - Anno 2023</t>
  </si>
  <si>
    <t>Tavola 1.10.1 – Richiedenti pagati, numero medio di figli pagati e importi medi mensili di AUU erogati per classe di ISEE del richiedente - Anno 2022</t>
  </si>
  <si>
    <t>Tavola 1.10.2 – Richiedenti pagati, numero medio di figli pagati e importi medi mensili di AUU erogati per classe di ISEE del richiedente - Anno 2023</t>
  </si>
  <si>
    <t>Tavola 2.2.2  - AUU ai percettori di Reddito di Cittadinanza: figli che hanno ricevuto l'integrazione nel mese per regione - Anno 2023</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</si>
  <si>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t>
    </r>
  </si>
  <si>
    <t>Tavola 2.2.1  - AUU ai percettori di Reddito di Cittadinanza: figli che hanno ricevuto l'integrazione nel mese per regione - Anno 2022</t>
  </si>
  <si>
    <t>Fino a 16.215 euro</t>
  </si>
  <si>
    <t>di cui: fino a 5.405 euro</t>
  </si>
  <si>
    <t>5.406 -10.810 euro</t>
  </si>
  <si>
    <t>10.811 a 16.215 euro</t>
  </si>
  <si>
    <t>16.216-21.620 euro</t>
  </si>
  <si>
    <t>21.621-27.025 euro</t>
  </si>
  <si>
    <t>27.026-32.430 euro</t>
  </si>
  <si>
    <t>32.431-37.835 euro</t>
  </si>
  <si>
    <t>37.836-43.240 euro</t>
  </si>
  <si>
    <t xml:space="preserve">     &gt; 43.240 euro</t>
  </si>
  <si>
    <t>TOTALE 2022</t>
  </si>
  <si>
    <t>TOTALE 2023</t>
  </si>
  <si>
    <t>N.B. Dal 1° marzo 2023 coloro che nel corso del periodo gennaio 2022 - febbraio 2023 abbiano presentato una domanda di Assegno unico e universale (AUU) per i figli a carico, accolta e in corso di validità, beneficeranno dell'erogazione d'ufficio della prestazione da parte dell’INPS, senza dover presentare una nuova domanda: tale misura di semplificazione per gli utenti, realizzata anche grazie ai fondi garantiti dal Piano Nazionale di Ripresa e Resilienza dell’Italia (PNRR), punta a valorizzare le banche dati dell'Istituto offrendo un servizio innovativo, infatti i dati della domanda saranno automaticamente prelevati dagli archivi dell’Istituto, che procederà a liquidare il beneficio in continuità.</t>
  </si>
  <si>
    <t>Media mensile beneficiari 2023</t>
  </si>
  <si>
    <t>Importo medio mensile 2023</t>
  </si>
  <si>
    <t>Media mensile beneficiari 2022</t>
  </si>
  <si>
    <t>Importo medio mensile 2022</t>
  </si>
  <si>
    <t>Tavola 1.3 - Richiedenti pagati, figli e relativi importi di AUU erogati per anno e mese di competenza</t>
  </si>
  <si>
    <t>Importo medio mensile per 
figlio
(euro)</t>
  </si>
  <si>
    <r>
      <t xml:space="preserve">Anno 2022
</t>
    </r>
    <r>
      <rPr>
        <sz val="12"/>
        <color theme="1"/>
        <rFont val="Verdana"/>
        <family val="2"/>
      </rPr>
      <t>(periodo di competenza Marzo-Dicembre)</t>
    </r>
  </si>
  <si>
    <t>Importo complessivo dell'integrazione
(milioni di euro)</t>
  </si>
  <si>
    <t>Importo medio  dell'integrazione
per nucleo
(euro)</t>
  </si>
  <si>
    <t>Importo medio dell'integrazione per figlio
(euro)</t>
  </si>
  <si>
    <t>anno 2022</t>
  </si>
  <si>
    <t>anno 2023</t>
  </si>
  <si>
    <t>marzo</t>
  </si>
  <si>
    <t>aprile</t>
  </si>
  <si>
    <t>maggio</t>
  </si>
  <si>
    <t>giugno</t>
  </si>
  <si>
    <t>luglio</t>
  </si>
  <si>
    <t>agosto</t>
  </si>
  <si>
    <t>settembre</t>
  </si>
  <si>
    <t>ottobre</t>
  </si>
  <si>
    <t>novembre</t>
  </si>
  <si>
    <t>dicembre</t>
  </si>
  <si>
    <t>gennaio</t>
  </si>
  <si>
    <t xml:space="preserve">Tavola 2.1 - AUU ai percettori di Reddito di Cittadinanza: nuclei e figli che hanno ricevuto l'integrazione per anno e mese </t>
  </si>
  <si>
    <t>febbraio</t>
  </si>
  <si>
    <t>Tavola 1.4.2 – Richiedenti pagati e importi medi mensili di competenza dell'AUU per numero di figli - Anno 2023</t>
  </si>
  <si>
    <t>Tavola 1.5 – Richiedenti pagati e relativi importi medi mensili dell'AUU in caso di assenza/presenza di figli disabili nel nucleo, per anno e mese di competenza</t>
  </si>
  <si>
    <r>
      <t xml:space="preserve">Tavola 1.11 – Richiedenti  e figli percettori di </t>
    </r>
    <r>
      <rPr>
        <i/>
        <u/>
        <sz val="12"/>
        <color theme="1"/>
        <rFont val="Verdana"/>
        <family val="2"/>
      </rPr>
      <t>almeno una mensilità di AUU</t>
    </r>
    <r>
      <rPr>
        <i/>
        <sz val="12"/>
        <color theme="1"/>
        <rFont val="Verdana"/>
        <family val="2"/>
      </rPr>
      <t xml:space="preserve"> nell'anno di riferimento per regione </t>
    </r>
  </si>
  <si>
    <t xml:space="preserve">Tavola 1.1 – Domande di AUU del 2022 e 2023 per mese e canale di presentazione </t>
  </si>
  <si>
    <t>Sezione III - Assegno Unico Universale - Complesso dei beneficiari</t>
  </si>
  <si>
    <t>Numero 
nuclei totali</t>
  </si>
  <si>
    <t>Numero complessivo nuclei pagati</t>
  </si>
  <si>
    <t>Numero medio 
figli per nucleo</t>
  </si>
  <si>
    <t>I dati riportati in questa sezione si riferiscono al complesso di beneficiari di AUU di cui alle prime due Sezioni</t>
  </si>
  <si>
    <t>Tavola 3.1 - Complesso dei nuclei pagati e relative somme erogate per anno e mese di competenza</t>
  </si>
  <si>
    <t xml:space="preserve">Numero 
figli totali 
(univoci)*
</t>
  </si>
  <si>
    <t>Importo complessivo relativo ai mesi di competenza 2022</t>
  </si>
  <si>
    <t>Importo complessivo relativo ai mesi di competenza 2023</t>
  </si>
  <si>
    <t>febbraio 2023</t>
  </si>
  <si>
    <t xml:space="preserve">gennaio </t>
  </si>
  <si>
    <t>mese di competenza: FEBBRAIO 2023</t>
  </si>
  <si>
    <t>Media mensile nuclei beneficiari 2022</t>
  </si>
  <si>
    <t>Media mensile nuclei beneficiari 2023</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</si>
  <si>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</si>
  <si>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anche presente in un nucleo che fa capo all'altro genitore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</si>
  <si>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</si>
  <si>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anche in un nucleo che fa capo all'altro genitore e che percepisce RdC, l'importo dell'AUU in questa tavola risulta conteggiato solo per la parte del genitore richiedente.</t>
  </si>
  <si>
    <t>marzo 2023</t>
  </si>
  <si>
    <t>mese di competenza: MARZO 2023</t>
  </si>
  <si>
    <t xml:space="preserve">* I figli beneficiari dell'AUU nel singolo anno di cui alle tavole 1.11 e 2.3 del presente Report, non sono sommabili in quanto i due aggregati - figli appartenenti a nuclei AUU a domanda e figli appartenenti a nuclei percettori di RdC - non sono del tutto disgiunti, poiché la possibilità di richiesta di pagamento dell’assegno al 50% tra i due genitori ha determinato per alcuni figli di genitori separati/non conviventi la contestuale presenza in entrambi i gruppi. Tali duplicazioni sono state quindi neutralizzate, e nella presente tavola sono riportati individui distinti. </t>
  </si>
  <si>
    <t>Tavola 3.2 – Complesso dei beneficiari: nuclei, figli univoci e numero medio dei figli per nucleo con almeno un AUU nell'anno per regione</t>
  </si>
  <si>
    <t>marzo**</t>
  </si>
  <si>
    <t xml:space="preserve">Tavola 1.11 – Richiedenti  e figli percettori di almeno una mensilità di AUU nell'anno di riferimento per regione </t>
  </si>
  <si>
    <t>Tavola 2.3 – AUU ai percettori di Reddito di Cittadinanza: nuclei e figli con almeno una mensilità di RdC integrata nell'anno per regione</t>
  </si>
  <si>
    <t>aprile 2023</t>
  </si>
  <si>
    <t>mese di competenza: APRILE 2023</t>
  </si>
  <si>
    <t>Media mensile beneficiari</t>
  </si>
  <si>
    <t xml:space="preserve">** A decorrere dalla competenza del mese di  marzo 2023, in assenza di ISEE in corso di validità, è stato corrisposto l'importo minimo spettante. Nel caso in cui la presentazione della dichiarazione DSU avvenga in un momento successivo, ma entro il 30 giugno 2023, l'INPS provvederà al ricalcolo dell'assegno a partire dalla competenza di marzo 2023, mentre nel caso di presentazione della dichiarazione DSU a partire dal 1^ luglio 2023, gli importi verranno adeguati a decorrere dal mese di competenza successivo rispetto a quello di presentazione (cfr. Circ. INPS 23/2022). 
</t>
  </si>
  <si>
    <t>Si fa presente che nel corso del mese di maggio 2023 è stata avviata a livello centrale la rielaborazione di tutte le competenze mensili a partire dalla mensilità di marzo 2022, attraverso il ricalcolo degli importi effettivamente dovuti e il calcolo delle differenze, sia in positivo che in negativo, con gli importi già liquidati nel corso dell’annualità 2022 tenuto conto anche delle mensilità già erogate nei primi mesi del 2023. A seguito di tale rielaborazione, sono state determinate alcune compensazioni, che hanno dato luogo a importi da erogare in favore del richiedente l’assegno o a somme che sono state erogate indebitamente e che quindi devono essere oggetto di recupero. A partire dalla rata del mese di aprile 2023, gli eventuali conguagli positivi hanno cominciato ad essere posti in liquidazione, in aggiunta alle quote ordinariamente percepite, e contestualmente si è proceduto anche al recupero delle somme indebitamente erogate, privilegiando la compensazione degli importi, laddove possibile, con le rate future: in ogni caso la trattenuta massima è stata effettuata nei limiti del quinto dell’importo della mensilità individuata e non è stata operata se l’importo totale da recuperare è risultato inferiore o pari a 12 euro. 
I dati relativi alle competenze mensili di cui al presente Report potranno quindi subire ulteriori modifiche nei prossimi mesi, in relazione all’aggiornamento degli archivi amministrativi sia riferibili alla liquidazione di nuove prestazioni, sia alle compensazioni ancora da operare sulle prestazioni vigenti.
Per ulteriori chiarimenti si può far riferimento al messaggio Inps n. 1947 del 26 maggio 2023.</t>
  </si>
  <si>
    <t>maggio 2023</t>
  </si>
  <si>
    <t>mese di competenza: MAGGIO 2023</t>
  </si>
  <si>
    <t xml:space="preserve">aprile </t>
  </si>
  <si>
    <t>giugno 2023</t>
  </si>
  <si>
    <t>Tavola 1.6.2 – Numero di figli pagati e relativi importi medi mensili di competenza dell'AUU per regione di residenza - Anno 2023</t>
  </si>
  <si>
    <t>mese di competenza: GIUGNO 2023</t>
  </si>
  <si>
    <t>Anno 2022
(Periodo Marzo-Dicembre)</t>
  </si>
  <si>
    <t>APPENDICE STATISTICA AGOSTO 2023</t>
  </si>
  <si>
    <r>
      <t xml:space="preserve">Nella prima Sezione della presente Appendice Statistica sono esposti i dati relativi alle domande di AUU presentate a partire dal 1^ gennaio 2022 e ai pagamenti riferiti al periodo di competenza </t>
    </r>
    <r>
      <rPr>
        <b/>
        <sz val="12"/>
        <color theme="1"/>
        <rFont val="Calibri"/>
        <family val="2"/>
        <scheme val="minor"/>
      </rPr>
      <t>marzo 2022 - luglio 2023.</t>
    </r>
    <r>
      <rPr>
        <sz val="12"/>
        <color theme="1"/>
        <rFont val="Calibri"/>
        <family val="2"/>
        <scheme val="minor"/>
      </rPr>
      <t xml:space="preserve"> 
Nella seconda Sezione sono riportati i dati relativi all'integrazione di AUU del periodo marzo 2022- luglio 2023 a favore dei nuclei percettori di RdC</t>
    </r>
    <r>
      <rPr>
        <b/>
        <sz val="12"/>
        <color theme="1"/>
        <rFont val="Calibri"/>
        <family val="2"/>
        <scheme val="minor"/>
      </rPr>
      <t>.</t>
    </r>
    <r>
      <rPr>
        <sz val="12"/>
        <color theme="1"/>
        <rFont val="Calibri"/>
        <family val="2"/>
        <scheme val="minor"/>
      </rPr>
      <t xml:space="preserve">
Nella terza Sezione sono totalizzati i dati relativi ai beneficiari complessivi di cui alle sue Sezioni precedenti</t>
    </r>
  </si>
  <si>
    <t xml:space="preserve"> Lettura dati 31 agosto 2023</t>
  </si>
  <si>
    <t xml:space="preserve"> Lettura dati 1° settembre 2023</t>
  </si>
  <si>
    <t>luglio 2023</t>
  </si>
  <si>
    <t>Anno 2023
(Periodo Gennaio-Luglio)</t>
  </si>
  <si>
    <r>
      <t xml:space="preserve">Anno 2023
</t>
    </r>
    <r>
      <rPr>
        <sz val="12"/>
        <color theme="1"/>
        <rFont val="Verdana"/>
        <family val="2"/>
      </rPr>
      <t>(Periodo di competenza Gennaio-Luglio)</t>
    </r>
  </si>
  <si>
    <t>mese di competenza: LUGLIO 2023</t>
  </si>
  <si>
    <t>Anno 2023
(periodo Gennaio-Luglio)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</si>
</sst>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0.00_ ;\-#,##0.00\ "/>
    <numFmt numFmtId="170" formatCode="_-* #,##0.0000_-;\-* #,##0.0000_-;_-* &quot;-&quot;??_-;_-@_-"/>
    <numFmt numFmtId="171" formatCode="_-* #,##0.0\ _€_-;\-* #,##0.0\ _€_-;_-* &quot;-&quot;?\ _€_-;_-@_-"/>
  </numFmts>
  <fonts count="62"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sz val="14"/>
      <name val="Verdana"/>
      <family val="2"/>
    </font>
    <font>
      <i/>
      <sz val="14"/>
      <color theme="1"/>
      <name val="Verdana"/>
      <family val="2"/>
    </font>
    <font>
      <i/>
      <sz val="16"/>
      <name val="Verdana"/>
      <family val="2"/>
    </font>
    <font>
      <b/>
      <i/>
      <sz val="11"/>
      <color rgb="FFFF0000"/>
      <name val="Verdana"/>
      <family val="2"/>
    </font>
    <font>
      <i/>
      <u/>
      <sz val="12"/>
      <color theme="1"/>
      <name val="Verdana"/>
      <family val="2"/>
    </font>
    <font>
      <i/>
      <sz val="10"/>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i/>
      <sz val="12"/>
      <color rgb="FFFF0000"/>
      <name val="Verdan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34">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right style="double">
        <color indexed="64"/>
      </right>
      <top/>
      <bottom/>
      <diagonal/>
    </border>
    <border>
      <left/>
      <right style="double">
        <color indexed="64"/>
      </right>
      <top style="thin">
        <color indexed="64"/>
      </top>
      <bottom style="double">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52">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xf numFmtId="0" fontId="46" fillId="0" borderId="0" applyNumberFormat="0" applyFill="0" applyBorder="0" applyAlignment="0" applyProtection="0"/>
    <xf numFmtId="0" fontId="47" fillId="0" borderId="25" applyNumberFormat="0" applyFill="0" applyAlignment="0" applyProtection="0"/>
    <xf numFmtId="0" fontId="48" fillId="0" borderId="26" applyNumberFormat="0" applyFill="0" applyAlignment="0" applyProtection="0"/>
    <xf numFmtId="0" fontId="49" fillId="0" borderId="27" applyNumberFormat="0" applyFill="0" applyAlignment="0" applyProtection="0"/>
    <xf numFmtId="0" fontId="49" fillId="0" borderId="0" applyNumberFormat="0" applyFill="0" applyBorder="0" applyAlignment="0" applyProtection="0"/>
    <xf numFmtId="0" fontId="50" fillId="2" borderId="0" applyNumberFormat="0" applyBorder="0" applyAlignment="0" applyProtection="0"/>
    <xf numFmtId="0" fontId="51" fillId="3" borderId="0" applyNumberFormat="0" applyBorder="0" applyAlignment="0" applyProtection="0"/>
    <xf numFmtId="0" fontId="52" fillId="4" borderId="0" applyNumberFormat="0" applyBorder="0" applyAlignment="0" applyProtection="0"/>
    <xf numFmtId="0" fontId="53" fillId="5" borderId="28" applyNumberFormat="0" applyAlignment="0" applyProtection="0"/>
    <xf numFmtId="0" fontId="54" fillId="6" borderId="29" applyNumberFormat="0" applyAlignment="0" applyProtection="0"/>
    <xf numFmtId="0" fontId="55" fillId="6" borderId="28" applyNumberFormat="0" applyAlignment="0" applyProtection="0"/>
    <xf numFmtId="0" fontId="56" fillId="0" borderId="30" applyNumberFormat="0" applyFill="0" applyAlignment="0" applyProtection="0"/>
    <xf numFmtId="0" fontId="57" fillId="7" borderId="31" applyNumberFormat="0" applyAlignment="0" applyProtection="0"/>
    <xf numFmtId="0" fontId="58" fillId="0" borderId="0" applyNumberFormat="0" applyFill="0" applyBorder="0" applyAlignment="0" applyProtection="0"/>
    <xf numFmtId="0" fontId="1" fillId="8" borderId="32" applyNumberFormat="0" applyFont="0" applyAlignment="0" applyProtection="0"/>
    <xf numFmtId="0" fontId="59" fillId="0" borderId="0" applyNumberFormat="0" applyFill="0" applyBorder="0" applyAlignment="0" applyProtection="0"/>
    <xf numFmtId="0" fontId="38" fillId="0" borderId="33" applyNumberFormat="0" applyFill="0" applyAlignment="0" applyProtection="0"/>
    <xf numFmtId="0" fontId="6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6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6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6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6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6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435">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5" xfId="1" applyNumberFormat="1" applyFont="1" applyFill="1" applyBorder="1" applyAlignment="1">
      <alignment horizontal="left" vertical="center" wrapText="1"/>
    </xf>
    <xf numFmtId="0" fontId="12" fillId="0" borderId="1" xfId="3"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7" xfId="2" applyNumberFormat="1" applyFont="1" applyBorder="1" applyAlignment="1">
      <alignment horizontal="center" vertical="center" wrapText="1"/>
    </xf>
    <xf numFmtId="0" fontId="12" fillId="0" borderId="9" xfId="4" applyFont="1" applyBorder="1" applyAlignment="1">
      <alignment vertical="center" wrapText="1"/>
    </xf>
    <xf numFmtId="164" fontId="12" fillId="0" borderId="9"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164" fontId="4" fillId="0" borderId="1" xfId="1" applyNumberFormat="1" applyFont="1" applyFill="1" applyBorder="1" applyAlignment="1">
      <alignment horizontal="right" vertical="center" wrapText="1"/>
    </xf>
    <xf numFmtId="164" fontId="4" fillId="0" borderId="12"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4" xfId="0" applyBorder="1"/>
    <xf numFmtId="0" fontId="0" fillId="0" borderId="15" xfId="0" applyBorder="1"/>
    <xf numFmtId="0" fontId="0" fillId="0" borderId="16" xfId="0" applyBorder="1"/>
    <xf numFmtId="0" fontId="0" fillId="0" borderId="4" xfId="0" applyBorder="1"/>
    <xf numFmtId="0" fontId="0" fillId="0" borderId="0" xfId="0" applyBorder="1"/>
    <xf numFmtId="0" fontId="0" fillId="0" borderId="7" xfId="0" applyBorder="1"/>
    <xf numFmtId="0" fontId="13" fillId="0" borderId="0" xfId="0" applyFont="1" applyBorder="1" applyAlignment="1">
      <alignment horizontal="left" vertical="center"/>
    </xf>
    <xf numFmtId="0" fontId="0" fillId="0" borderId="17" xfId="0" applyBorder="1"/>
    <xf numFmtId="0" fontId="0" fillId="0" borderId="6"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168" fontId="4" fillId="0" borderId="0" xfId="1" applyNumberFormat="1" applyFont="1" applyFill="1" applyBorder="1" applyAlignment="1">
      <alignment horizontal="left" vertical="center" wrapText="1"/>
    </xf>
    <xf numFmtId="0" fontId="12" fillId="0" borderId="0" xfId="3" applyFont="1" applyAlignment="1">
      <alignment horizontal="left" vertical="center" wrapText="1"/>
    </xf>
    <xf numFmtId="0" fontId="15" fillId="0" borderId="0" xfId="4" applyFont="1" applyAlignment="1">
      <alignment wrapText="1"/>
    </xf>
    <xf numFmtId="170" fontId="3" fillId="0" borderId="0" xfId="3" applyNumberFormat="1" applyFont="1" applyAlignment="1">
      <alignment vertical="center"/>
    </xf>
    <xf numFmtId="17" fontId="8" fillId="0" borderId="0" xfId="3" applyNumberFormat="1" applyFont="1"/>
    <xf numFmtId="0" fontId="14" fillId="0" borderId="10" xfId="3" applyFont="1" applyBorder="1" applyAlignment="1">
      <alignment vertical="center" wrapText="1"/>
    </xf>
    <xf numFmtId="0" fontId="14" fillId="0" borderId="10"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5"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0" fontId="16" fillId="0" borderId="1" xfId="0" applyFont="1" applyBorder="1" applyAlignment="1">
      <alignment horizontal="left" vertical="center"/>
    </xf>
    <xf numFmtId="0" fontId="13" fillId="0" borderId="0" xfId="0" applyFont="1" applyBorder="1" applyAlignment="1">
      <alignment vertical="center"/>
    </xf>
    <xf numFmtId="0" fontId="17" fillId="0" borderId="0" xfId="0" applyFont="1" applyAlignment="1"/>
    <xf numFmtId="0" fontId="0" fillId="0" borderId="0" xfId="0" applyAlignment="1"/>
    <xf numFmtId="164" fontId="12" fillId="0" borderId="0" xfId="1" applyNumberFormat="1" applyFont="1" applyFill="1" applyBorder="1" applyAlignment="1">
      <alignment horizontal="left" vertical="center" wrapText="1"/>
    </xf>
    <xf numFmtId="164" fontId="19" fillId="0" borderId="0" xfId="0" applyNumberFormat="1" applyFont="1" applyAlignment="1">
      <alignment horizontal="right"/>
    </xf>
    <xf numFmtId="169" fontId="19" fillId="0" borderId="0" xfId="0" applyNumberFormat="1" applyFont="1" applyBorder="1" applyAlignment="1">
      <alignment horizontal="right"/>
    </xf>
    <xf numFmtId="0" fontId="12" fillId="0" borderId="2" xfId="3" applyFont="1" applyBorder="1" applyAlignment="1">
      <alignment vertical="center" wrapText="1"/>
    </xf>
    <xf numFmtId="164" fontId="14" fillId="0" borderId="1" xfId="1" applyNumberFormat="1" applyFont="1" applyBorder="1" applyAlignment="1">
      <alignment horizontal="center" vertical="top" wrapText="1"/>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5" fillId="0" borderId="0" xfId="1" applyNumberFormat="1" applyFont="1" applyFill="1" applyBorder="1" applyAlignment="1">
      <alignment horizontal="center" vertical="center" wrapText="1"/>
    </xf>
    <xf numFmtId="164" fontId="15" fillId="0" borderId="0" xfId="1" applyNumberFormat="1" applyFont="1" applyBorder="1" applyAlignment="1">
      <alignment vertical="center" wrapText="1"/>
    </xf>
    <xf numFmtId="164" fontId="12" fillId="0" borderId="0" xfId="1" quotePrefix="1" applyNumberFormat="1" applyFont="1" applyFill="1" applyBorder="1" applyAlignment="1">
      <alignment horizontal="left" vertical="center" wrapText="1"/>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6" fillId="0" borderId="0" xfId="0" applyFont="1" applyBorder="1" applyAlignment="1">
      <alignment vertical="center"/>
    </xf>
    <xf numFmtId="0" fontId="37" fillId="0" borderId="0" xfId="0" applyFont="1" applyBorder="1" applyAlignment="1">
      <alignment vertical="center"/>
    </xf>
    <xf numFmtId="168" fontId="14" fillId="0" borderId="0"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7" xfId="0" quotePrefix="1" applyNumberFormat="1" applyFont="1" applyBorder="1" applyAlignment="1"/>
    <xf numFmtId="0" fontId="38" fillId="0" borderId="0" xfId="0" applyFont="1" applyBorder="1"/>
    <xf numFmtId="0" fontId="39"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7" xfId="0" applyFont="1" applyBorder="1" applyAlignment="1">
      <alignment vertical="top" wrapText="1"/>
    </xf>
    <xf numFmtId="164" fontId="40" fillId="0" borderId="0" xfId="1" applyNumberFormat="1" applyFont="1" applyFill="1" applyBorder="1" applyAlignment="1">
      <alignment horizontal="left" vertical="center" wrapText="1"/>
    </xf>
    <xf numFmtId="164" fontId="12" fillId="0" borderId="5" xfId="1" applyNumberFormat="1" applyFont="1" applyFill="1" applyBorder="1" applyAlignment="1">
      <alignment horizontal="left" vertical="center" wrapText="1"/>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0" fontId="26" fillId="0" borderId="1" xfId="0" applyFont="1" applyBorder="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37" fillId="0" borderId="0" xfId="0" applyFont="1" applyAlignment="1">
      <alignment vertical="center"/>
    </xf>
    <xf numFmtId="0" fontId="20" fillId="0" borderId="0" xfId="0" applyFont="1"/>
    <xf numFmtId="0" fontId="14" fillId="0" borderId="0" xfId="0" applyFont="1"/>
    <xf numFmtId="164" fontId="14" fillId="0" borderId="7" xfId="1" applyNumberFormat="1" applyFont="1" applyFill="1" applyBorder="1" applyAlignment="1">
      <alignment horizontal="left" vertical="center" wrapText="1"/>
    </xf>
    <xf numFmtId="0" fontId="16" fillId="0" borderId="0" xfId="3" applyFont="1" applyAlignment="1">
      <alignment horizontal="right"/>
    </xf>
    <xf numFmtId="164" fontId="15" fillId="0" borderId="7"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1"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5" xfId="1" applyNumberFormat="1" applyFont="1" applyFill="1" applyBorder="1" applyAlignment="1">
      <alignment horizontal="left" vertical="center" wrapText="1"/>
    </xf>
    <xf numFmtId="0" fontId="29" fillId="0" borderId="0" xfId="3" applyFont="1" applyAlignment="1">
      <alignment vertical="center"/>
    </xf>
    <xf numFmtId="0" fontId="16" fillId="0" borderId="0" xfId="3" applyFont="1" applyBorder="1" applyAlignment="1">
      <alignment horizontal="lef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0" fontId="0" fillId="0" borderId="0" xfId="0" applyBorder="1" applyAlignment="1">
      <alignment vertical="center"/>
    </xf>
    <xf numFmtId="43" fontId="29" fillId="0" borderId="0" xfId="1" applyNumberFormat="1" applyFont="1" applyBorder="1" applyAlignment="1">
      <alignment vertical="center"/>
    </xf>
    <xf numFmtId="0" fontId="27" fillId="0" borderId="0" xfId="3" applyFont="1" applyBorder="1" applyAlignment="1">
      <alignment vertical="center" wrapText="1"/>
    </xf>
    <xf numFmtId="9" fontId="3" fillId="0" borderId="0" xfId="2" applyFont="1" applyBorder="1" applyAlignment="1">
      <alignment horizontal="right" vertical="center"/>
    </xf>
    <xf numFmtId="0" fontId="26" fillId="0" borderId="2" xfId="3" applyFont="1" applyBorder="1" applyAlignment="1">
      <alignment vertical="center" wrapText="1"/>
    </xf>
    <xf numFmtId="0" fontId="26" fillId="0" borderId="0" xfId="3" applyFont="1" applyBorder="1" applyAlignment="1">
      <alignment vertical="center" wrapText="1"/>
    </xf>
    <xf numFmtId="0" fontId="27" fillId="0" borderId="0" xfId="3" applyFont="1" applyBorder="1" applyAlignment="1">
      <alignment wrapText="1"/>
    </xf>
    <xf numFmtId="0" fontId="3" fillId="0" borderId="0" xfId="3" applyFont="1" applyAlignment="1"/>
    <xf numFmtId="165" fontId="3" fillId="0" borderId="0" xfId="3" applyNumberFormat="1" applyFont="1" applyBorder="1" applyAlignment="1">
      <alignment vertical="center"/>
    </xf>
    <xf numFmtId="43" fontId="17" fillId="0" borderId="0" xfId="1" applyFont="1" applyAlignment="1"/>
    <xf numFmtId="0" fontId="0" fillId="0" borderId="0" xfId="0" applyFill="1" applyBorder="1"/>
    <xf numFmtId="0" fontId="0" fillId="0" borderId="0" xfId="0" applyBorder="1" applyAlignment="1"/>
    <xf numFmtId="9" fontId="3" fillId="0" borderId="0" xfId="2" applyFont="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9" fontId="20" fillId="0" borderId="9" xfId="2" applyFont="1" applyBorder="1" applyAlignment="1">
      <alignment horizontal="center" vertical="center" wrapText="1"/>
    </xf>
    <xf numFmtId="166" fontId="15" fillId="0" borderId="15" xfId="2" applyNumberFormat="1" applyFont="1" applyBorder="1" applyAlignment="1">
      <alignment horizontal="center" vertical="center" wrapText="1"/>
    </xf>
    <xf numFmtId="0" fontId="13" fillId="0" borderId="0" xfId="3" applyFont="1" applyBorder="1"/>
    <xf numFmtId="166" fontId="20" fillId="0" borderId="8" xfId="2" applyNumberFormat="1" applyFont="1" applyBorder="1" applyAlignment="1">
      <alignment horizontal="center" vertical="center" wrapText="1"/>
    </xf>
    <xf numFmtId="0" fontId="16" fillId="0" borderId="1" xfId="0" applyFont="1" applyBorder="1" applyAlignment="1">
      <alignment vertical="center" wrapText="1"/>
    </xf>
    <xf numFmtId="0" fontId="30" fillId="0" borderId="0" xfId="3" applyFont="1" applyBorder="1" applyAlignment="1">
      <alignment horizontal="right" vertical="center" wrapText="1"/>
    </xf>
    <xf numFmtId="0" fontId="26" fillId="0" borderId="0" xfId="0" applyFont="1" applyBorder="1" applyAlignment="1">
      <alignment vertical="center"/>
    </xf>
    <xf numFmtId="0" fontId="26" fillId="0" borderId="0" xfId="0" applyFont="1" applyAlignment="1">
      <alignment vertical="center" wrapText="1"/>
    </xf>
    <xf numFmtId="164" fontId="14" fillId="0" borderId="0" xfId="1" quotePrefix="1" applyNumberFormat="1" applyFont="1" applyFill="1" applyBorder="1" applyAlignment="1">
      <alignment horizontal="left" vertical="center" wrapText="1"/>
    </xf>
    <xf numFmtId="0" fontId="12" fillId="0" borderId="5" xfId="4" applyFont="1" applyFill="1" applyBorder="1" applyAlignment="1">
      <alignment horizontal="left" vertical="center" wrapText="1"/>
    </xf>
    <xf numFmtId="164" fontId="12" fillId="0" borderId="5" xfId="1" applyNumberFormat="1" applyFont="1" applyFill="1" applyBorder="1" applyAlignment="1">
      <alignment vertical="center" wrapText="1"/>
    </xf>
    <xf numFmtId="164" fontId="14" fillId="0" borderId="0" xfId="1" applyNumberFormat="1" applyFont="1" applyFill="1" applyBorder="1" applyAlignment="1">
      <alignment wrapText="1"/>
    </xf>
    <xf numFmtId="164" fontId="12" fillId="0" borderId="0" xfId="1" applyNumberFormat="1" applyFont="1" applyFill="1" applyBorder="1" applyAlignment="1">
      <alignment wrapText="1"/>
    </xf>
    <xf numFmtId="0" fontId="13" fillId="0" borderId="0" xfId="3" applyFont="1" applyFill="1" applyAlignment="1">
      <alignment vertical="center"/>
    </xf>
    <xf numFmtId="164" fontId="12" fillId="0" borderId="1" xfId="1" quotePrefix="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13" fillId="0" borderId="0" xfId="3" applyFont="1" applyFill="1" applyAlignment="1"/>
    <xf numFmtId="164" fontId="3" fillId="0" borderId="0" xfId="3" applyNumberFormat="1" applyFont="1" applyAlignment="1"/>
    <xf numFmtId="167" fontId="3" fillId="0" borderId="0" xfId="3" applyNumberFormat="1" applyFont="1" applyAlignment="1"/>
    <xf numFmtId="0" fontId="27" fillId="0" borderId="3" xfId="3" applyFont="1" applyBorder="1" applyAlignment="1">
      <alignment horizontal="left" wrapText="1"/>
    </xf>
    <xf numFmtId="0" fontId="27" fillId="0" borderId="11" xfId="3" applyFont="1" applyBorder="1" applyAlignment="1">
      <alignment horizontal="left" vertical="center" wrapText="1"/>
    </xf>
    <xf numFmtId="0" fontId="27" fillId="0" borderId="3" xfId="3" applyFont="1" applyBorder="1" applyAlignment="1">
      <alignment horizontal="left" vertical="center" wrapText="1"/>
    </xf>
    <xf numFmtId="0" fontId="13" fillId="0" borderId="1" xfId="0" applyFont="1" applyFill="1" applyBorder="1" applyAlignment="1">
      <alignment vertical="center" wrapText="1"/>
    </xf>
    <xf numFmtId="0" fontId="29" fillId="0" borderId="1" xfId="0" applyFont="1" applyFill="1" applyBorder="1" applyAlignment="1">
      <alignment horizontal="right" vertical="center" wrapText="1"/>
    </xf>
    <xf numFmtId="0" fontId="29" fillId="0" borderId="13" xfId="0" applyFont="1" applyFill="1" applyBorder="1" applyAlignment="1">
      <alignment horizontal="right" vertical="center" wrapText="1"/>
    </xf>
    <xf numFmtId="0" fontId="29" fillId="0" borderId="12" xfId="0" applyFont="1" applyFill="1" applyBorder="1" applyAlignment="1">
      <alignment horizontal="right" vertical="center" wrapText="1"/>
    </xf>
    <xf numFmtId="164" fontId="13" fillId="0" borderId="0" xfId="0" applyNumberFormat="1" applyFont="1" applyFill="1" applyAlignment="1">
      <alignment horizontal="right" vertical="center"/>
    </xf>
    <xf numFmtId="169" fontId="13" fillId="0" borderId="0" xfId="0" applyNumberFormat="1" applyFont="1" applyFill="1" applyBorder="1" applyAlignment="1">
      <alignment horizontal="right" vertical="center"/>
    </xf>
    <xf numFmtId="164" fontId="13" fillId="0" borderId="4" xfId="0" applyNumberFormat="1" applyFont="1" applyFill="1" applyBorder="1" applyAlignment="1">
      <alignment horizontal="right" vertical="center"/>
    </xf>
    <xf numFmtId="164" fontId="13" fillId="0" borderId="0" xfId="0" applyNumberFormat="1" applyFont="1" applyFill="1" applyBorder="1" applyAlignment="1">
      <alignment horizontal="right" vertical="center"/>
    </xf>
    <xf numFmtId="169" fontId="13" fillId="0" borderId="7" xfId="0" applyNumberFormat="1" applyFont="1" applyFill="1" applyBorder="1" applyAlignment="1">
      <alignment horizontal="right" vertical="center"/>
    </xf>
    <xf numFmtId="164" fontId="19" fillId="0" borderId="0" xfId="0" applyNumberFormat="1" applyFont="1" applyFill="1" applyAlignment="1">
      <alignment horizontal="right"/>
    </xf>
    <xf numFmtId="169" fontId="19" fillId="0" borderId="0" xfId="0" applyNumberFormat="1" applyFont="1" applyFill="1" applyBorder="1" applyAlignment="1">
      <alignment horizontal="right"/>
    </xf>
    <xf numFmtId="169" fontId="19" fillId="0" borderId="7" xfId="0" applyNumberFormat="1" applyFont="1" applyFill="1" applyBorder="1" applyAlignment="1">
      <alignment horizontal="right"/>
    </xf>
    <xf numFmtId="169" fontId="19" fillId="0" borderId="7" xfId="0" applyNumberFormat="1" applyFont="1" applyBorder="1" applyAlignment="1">
      <alignment horizontal="right"/>
    </xf>
    <xf numFmtId="164" fontId="13" fillId="0" borderId="3" xfId="0" applyNumberFormat="1" applyFont="1" applyFill="1" applyBorder="1" applyAlignment="1">
      <alignment horizontal="right" vertical="center"/>
    </xf>
    <xf numFmtId="169" fontId="13" fillId="0" borderId="6" xfId="0" applyNumberFormat="1" applyFont="1" applyFill="1" applyBorder="1" applyAlignment="1">
      <alignment horizontal="right" vertical="center"/>
    </xf>
    <xf numFmtId="169" fontId="13" fillId="0" borderId="3" xfId="0" applyNumberFormat="1" applyFont="1" applyFill="1" applyBorder="1" applyAlignment="1">
      <alignment horizontal="right" vertical="center"/>
    </xf>
    <xf numFmtId="17" fontId="15" fillId="0" borderId="0" xfId="4" quotePrefix="1" applyNumberFormat="1" applyFont="1" applyFill="1" applyAlignment="1">
      <alignment horizontal="left"/>
    </xf>
    <xf numFmtId="164" fontId="20" fillId="0" borderId="0" xfId="1" applyNumberFormat="1" applyFont="1" applyFill="1" applyBorder="1" applyAlignment="1">
      <alignment horizontal="right" wrapText="1"/>
    </xf>
    <xf numFmtId="17" fontId="15" fillId="0" borderId="1" xfId="4" quotePrefix="1" applyNumberFormat="1" applyFont="1" applyFill="1" applyBorder="1" applyAlignment="1">
      <alignment horizontal="left"/>
    </xf>
    <xf numFmtId="164" fontId="20" fillId="0" borderId="1" xfId="1" applyNumberFormat="1" applyFont="1" applyFill="1" applyBorder="1" applyAlignment="1">
      <alignment horizontal="right" wrapText="1"/>
    </xf>
    <xf numFmtId="169" fontId="20" fillId="0" borderId="12" xfId="1" applyNumberFormat="1" applyFont="1" applyFill="1" applyBorder="1" applyAlignment="1">
      <alignment horizontal="right" wrapText="1"/>
    </xf>
    <xf numFmtId="169" fontId="20" fillId="0" borderId="1" xfId="1" applyNumberFormat="1" applyFont="1" applyFill="1" applyBorder="1" applyAlignment="1">
      <alignment horizontal="right" wrapText="1"/>
    </xf>
    <xf numFmtId="17" fontId="15" fillId="0" borderId="0" xfId="4" quotePrefix="1" applyNumberFormat="1" applyFont="1" applyAlignment="1">
      <alignment horizontal="left"/>
    </xf>
    <xf numFmtId="0" fontId="16" fillId="0" borderId="0" xfId="0" applyFont="1" applyBorder="1" applyAlignment="1">
      <alignment horizontal="left" vertical="center" wrapText="1"/>
    </xf>
    <xf numFmtId="0" fontId="13" fillId="0" borderId="0" xfId="3" applyFont="1" applyBorder="1" applyAlignment="1">
      <alignment vertical="center"/>
    </xf>
    <xf numFmtId="43" fontId="14" fillId="0" borderId="0" xfId="1" applyNumberFormat="1" applyFont="1" applyFill="1" applyBorder="1" applyAlignment="1">
      <alignment horizontal="left" vertical="center" wrapText="1"/>
    </xf>
    <xf numFmtId="43" fontId="16" fillId="0" borderId="0" xfId="1" applyNumberFormat="1" applyFont="1" applyAlignment="1">
      <alignment vertical="center"/>
    </xf>
    <xf numFmtId="43" fontId="13" fillId="0" borderId="0" xfId="1" applyNumberFormat="1" applyFont="1" applyAlignment="1">
      <alignment vertical="center"/>
    </xf>
    <xf numFmtId="43" fontId="12" fillId="0" borderId="5" xfId="1" applyNumberFormat="1" applyFont="1" applyFill="1" applyBorder="1" applyAlignment="1">
      <alignment horizontal="left" vertical="center" wrapText="1"/>
    </xf>
    <xf numFmtId="164" fontId="15" fillId="0" borderId="2" xfId="1" applyNumberFormat="1" applyFont="1" applyFill="1" applyBorder="1" applyAlignment="1">
      <alignment horizontal="left" vertical="center" wrapText="1"/>
    </xf>
    <xf numFmtId="164" fontId="18" fillId="0" borderId="2" xfId="1" applyNumberFormat="1" applyFont="1" applyBorder="1" applyAlignment="1">
      <alignment vertical="center"/>
    </xf>
    <xf numFmtId="43" fontId="16" fillId="0" borderId="2" xfId="1" applyFont="1" applyBorder="1" applyAlignment="1">
      <alignment vertical="center"/>
    </xf>
    <xf numFmtId="0" fontId="16" fillId="0" borderId="2" xfId="3" applyFont="1" applyBorder="1" applyAlignment="1">
      <alignment vertical="center"/>
    </xf>
    <xf numFmtId="164" fontId="18" fillId="0" borderId="0" xfId="1" applyNumberFormat="1" applyFont="1" applyAlignment="1">
      <alignment vertical="center"/>
    </xf>
    <xf numFmtId="167" fontId="13" fillId="0" borderId="0" xfId="3" applyNumberFormat="1" applyFont="1" applyAlignment="1">
      <alignment vertical="center"/>
    </xf>
    <xf numFmtId="0" fontId="14" fillId="0" borderId="0" xfId="3" applyFont="1" applyBorder="1" applyAlignment="1">
      <alignment vertical="center" wrapText="1"/>
    </xf>
    <xf numFmtId="17" fontId="8" fillId="0" borderId="0" xfId="3" applyNumberFormat="1" applyFont="1" applyFill="1"/>
    <xf numFmtId="0" fontId="42" fillId="0" borderId="2" xfId="3" applyFont="1" applyBorder="1" applyAlignment="1">
      <alignment vertical="center" wrapText="1"/>
    </xf>
    <xf numFmtId="17" fontId="27" fillId="0" borderId="3" xfId="4" quotePrefix="1" applyNumberFormat="1" applyFont="1" applyFill="1" applyBorder="1" applyAlignment="1">
      <alignment vertical="center"/>
    </xf>
    <xf numFmtId="164" fontId="31" fillId="0" borderId="3" xfId="1" applyNumberFormat="1" applyFont="1" applyFill="1" applyBorder="1" applyAlignment="1">
      <alignment vertical="center" wrapText="1"/>
    </xf>
    <xf numFmtId="168" fontId="31" fillId="0" borderId="3" xfId="1" applyNumberFormat="1" applyFont="1" applyFill="1" applyBorder="1" applyAlignment="1">
      <alignment horizontal="left" vertical="center" wrapText="1"/>
    </xf>
    <xf numFmtId="164" fontId="31" fillId="0" borderId="3" xfId="1" applyNumberFormat="1" applyFont="1" applyFill="1" applyBorder="1" applyAlignment="1">
      <alignment horizontal="left" vertical="center" wrapText="1"/>
    </xf>
    <xf numFmtId="164" fontId="29" fillId="0" borderId="0" xfId="3" applyNumberFormat="1" applyFont="1" applyAlignment="1">
      <alignment vertical="center"/>
    </xf>
    <xf numFmtId="167" fontId="29" fillId="0" borderId="0" xfId="3" applyNumberFormat="1" applyFont="1" applyAlignment="1">
      <alignment vertical="center"/>
    </xf>
    <xf numFmtId="17" fontId="27" fillId="0" borderId="5" xfId="4" quotePrefix="1" applyNumberFormat="1" applyFont="1" applyFill="1" applyBorder="1" applyAlignment="1">
      <alignment vertical="center"/>
    </xf>
    <xf numFmtId="164" fontId="31" fillId="0" borderId="5" xfId="1" applyNumberFormat="1" applyFont="1" applyFill="1" applyBorder="1" applyAlignment="1">
      <alignment vertical="center" wrapText="1"/>
    </xf>
    <xf numFmtId="164" fontId="43" fillId="0" borderId="5" xfId="1" applyNumberFormat="1" applyFont="1" applyFill="1" applyBorder="1" applyAlignment="1">
      <alignment horizontal="left" vertical="center" wrapText="1"/>
    </xf>
    <xf numFmtId="168" fontId="31" fillId="0" borderId="5" xfId="1" applyNumberFormat="1" applyFont="1" applyFill="1" applyBorder="1" applyAlignment="1">
      <alignment horizontal="left" vertical="center" wrapText="1"/>
    </xf>
    <xf numFmtId="164" fontId="4" fillId="0" borderId="0" xfId="1" applyNumberFormat="1" applyFont="1" applyFill="1" applyBorder="1" applyAlignment="1">
      <alignment horizontal="left" wrapText="1"/>
    </xf>
    <xf numFmtId="0" fontId="4" fillId="0" borderId="1" xfId="3" applyFont="1" applyFill="1" applyBorder="1" applyAlignment="1">
      <alignment horizontal="right" vertical="center" wrapText="1"/>
    </xf>
    <xf numFmtId="168" fontId="4" fillId="0" borderId="1" xfId="3" applyNumberFormat="1" applyFont="1" applyFill="1" applyBorder="1" applyAlignment="1">
      <alignment horizontal="right" vertical="center" wrapText="1"/>
    </xf>
    <xf numFmtId="164" fontId="8" fillId="0" borderId="0" xfId="1" applyNumberFormat="1" applyFont="1" applyFill="1" applyBorder="1" applyAlignment="1">
      <alignment horizontal="left" vertical="center"/>
    </xf>
    <xf numFmtId="164" fontId="8" fillId="0" borderId="1" xfId="1" applyNumberFormat="1" applyFont="1" applyFill="1" applyBorder="1" applyAlignment="1">
      <alignment horizontal="left" vertical="center"/>
    </xf>
    <xf numFmtId="164" fontId="14" fillId="0" borderId="0" xfId="1" applyNumberFormat="1" applyFont="1" applyBorder="1" applyAlignment="1">
      <alignment horizontal="center" vertical="top" wrapText="1"/>
    </xf>
    <xf numFmtId="164" fontId="32" fillId="0" borderId="0" xfId="1" applyNumberFormat="1" applyFont="1" applyFill="1" applyBorder="1" applyAlignment="1">
      <alignment horizontal="left" vertical="center" wrapText="1"/>
    </xf>
    <xf numFmtId="0" fontId="20" fillId="0" borderId="3" xfId="4" applyFont="1" applyBorder="1" applyAlignment="1">
      <alignment vertical="center" wrapText="1"/>
    </xf>
    <xf numFmtId="17" fontId="12" fillId="0" borderId="0" xfId="4" quotePrefix="1" applyNumberFormat="1" applyFont="1" applyFill="1" applyBorder="1" applyAlignment="1">
      <alignment horizontal="left" wrapText="1"/>
    </xf>
    <xf numFmtId="0" fontId="13" fillId="0" borderId="2" xfId="0" applyFont="1" applyFill="1" applyBorder="1" applyAlignment="1">
      <alignment vertical="center" wrapText="1"/>
    </xf>
    <xf numFmtId="164" fontId="13" fillId="0" borderId="3" xfId="0" applyNumberFormat="1" applyFont="1" applyFill="1" applyBorder="1" applyAlignment="1">
      <alignment horizontal="right"/>
    </xf>
    <xf numFmtId="169" fontId="13" fillId="0" borderId="6" xfId="0" applyNumberFormat="1" applyFont="1" applyFill="1" applyBorder="1" applyAlignment="1">
      <alignment horizontal="right"/>
    </xf>
    <xf numFmtId="169" fontId="13" fillId="0" borderId="3" xfId="0" applyNumberFormat="1" applyFont="1" applyFill="1" applyBorder="1" applyAlignment="1">
      <alignment horizontal="right"/>
    </xf>
    <xf numFmtId="164" fontId="12" fillId="0" borderId="3" xfId="1" quotePrefix="1" applyNumberFormat="1" applyFont="1" applyFill="1" applyBorder="1" applyAlignment="1">
      <alignment horizontal="left" wrapText="1"/>
    </xf>
    <xf numFmtId="0" fontId="19" fillId="0" borderId="0" xfId="0" applyFont="1" applyFill="1" applyBorder="1" applyAlignment="1">
      <alignment vertical="center" wrapText="1"/>
    </xf>
    <xf numFmtId="164" fontId="12" fillId="0" borderId="3" xfId="1" quotePrefix="1" applyNumberFormat="1" applyFont="1" applyFill="1" applyBorder="1" applyAlignment="1">
      <alignment horizontal="left" vertical="center" wrapText="1"/>
    </xf>
    <xf numFmtId="164" fontId="15" fillId="0" borderId="3" xfId="1" applyNumberFormat="1" applyFont="1" applyBorder="1" applyAlignment="1">
      <alignment vertical="center" wrapText="1"/>
    </xf>
    <xf numFmtId="166" fontId="15" fillId="0" borderId="3" xfId="2" applyNumberFormat="1" applyFont="1" applyBorder="1" applyAlignment="1">
      <alignment horizontal="center" vertical="center" wrapText="1"/>
    </xf>
    <xf numFmtId="166" fontId="15" fillId="0" borderId="6" xfId="2" applyNumberFormat="1" applyFont="1" applyBorder="1" applyAlignment="1">
      <alignment horizontal="center" vertical="center" wrapText="1"/>
    </xf>
    <xf numFmtId="0" fontId="20" fillId="0" borderId="0" xfId="4" applyFont="1" applyAlignment="1">
      <alignment vertical="center" wrapText="1"/>
    </xf>
    <xf numFmtId="168" fontId="14" fillId="0" borderId="20" xfId="1" applyNumberFormat="1" applyFont="1" applyFill="1" applyBorder="1" applyAlignment="1">
      <alignment horizontal="left" vertical="center" wrapText="1"/>
    </xf>
    <xf numFmtId="168" fontId="12" fillId="0" borderId="21" xfId="1" applyNumberFormat="1" applyFont="1" applyFill="1" applyBorder="1" applyAlignment="1">
      <alignment horizontal="left" vertical="center" wrapText="1"/>
    </xf>
    <xf numFmtId="168" fontId="12" fillId="0" borderId="5" xfId="1" applyNumberFormat="1" applyFont="1" applyFill="1" applyBorder="1" applyAlignment="1">
      <alignment horizontal="left" vertical="center" wrapText="1"/>
    </xf>
    <xf numFmtId="168" fontId="12" fillId="0" borderId="1" xfId="3" applyNumberFormat="1" applyFont="1" applyBorder="1" applyAlignment="1">
      <alignment vertical="center" wrapText="1"/>
    </xf>
    <xf numFmtId="0" fontId="13" fillId="0" borderId="1" xfId="3" applyFont="1" applyBorder="1" applyAlignment="1">
      <alignment vertical="center"/>
    </xf>
    <xf numFmtId="0" fontId="14" fillId="0" borderId="21" xfId="3" applyFont="1" applyBorder="1" applyAlignment="1">
      <alignment horizontal="right" vertical="center" wrapText="1"/>
    </xf>
    <xf numFmtId="168" fontId="13" fillId="0" borderId="0" xfId="3" applyNumberFormat="1" applyFont="1" applyAlignment="1">
      <alignment vertical="center"/>
    </xf>
    <xf numFmtId="17" fontId="16" fillId="0" borderId="0" xfId="3" applyNumberFormat="1" applyFont="1" applyAlignment="1"/>
    <xf numFmtId="168" fontId="16" fillId="0" borderId="0" xfId="1" applyNumberFormat="1" applyFont="1" applyBorder="1" applyAlignment="1">
      <alignment horizontal="left" vertical="center"/>
    </xf>
    <xf numFmtId="164" fontId="13" fillId="0" borderId="0" xfId="5" applyNumberFormat="1" applyFont="1" applyAlignment="1">
      <alignment vertical="center"/>
    </xf>
    <xf numFmtId="17" fontId="28" fillId="0" borderId="0" xfId="0" quotePrefix="1" applyNumberFormat="1" applyFont="1" applyFill="1" applyBorder="1" applyAlignment="1"/>
    <xf numFmtId="0" fontId="13" fillId="0" borderId="0" xfId="0" applyFont="1" applyFill="1" applyBorder="1" applyAlignment="1">
      <alignment horizontal="left" vertical="center"/>
    </xf>
    <xf numFmtId="0" fontId="3" fillId="0" borderId="0" xfId="3" applyFont="1" applyFill="1" applyAlignment="1">
      <alignment vertical="center"/>
    </xf>
    <xf numFmtId="9" fontId="3" fillId="0" borderId="0" xfId="2" applyFont="1" applyFill="1" applyAlignment="1">
      <alignment horizontal="right" vertical="center"/>
    </xf>
    <xf numFmtId="168" fontId="3" fillId="0" borderId="0" xfId="3" applyNumberFormat="1" applyFont="1" applyFill="1" applyAlignment="1">
      <alignment vertical="center"/>
    </xf>
    <xf numFmtId="0" fontId="3" fillId="0" borderId="11" xfId="3" applyFont="1" applyBorder="1" applyAlignment="1">
      <alignment vertical="center"/>
    </xf>
    <xf numFmtId="168" fontId="24" fillId="0" borderId="0" xfId="3" applyNumberFormat="1" applyFont="1" applyAlignment="1">
      <alignment vertical="center"/>
    </xf>
    <xf numFmtId="164" fontId="24" fillId="0" borderId="0" xfId="3" applyNumberFormat="1" applyFont="1" applyAlignment="1">
      <alignment vertical="center"/>
    </xf>
    <xf numFmtId="164" fontId="24" fillId="0" borderId="0" xfId="3" applyNumberFormat="1" applyFont="1" applyAlignment="1"/>
    <xf numFmtId="0" fontId="24" fillId="0" borderId="0" xfId="3" applyFont="1" applyAlignment="1">
      <alignment vertical="center"/>
    </xf>
    <xf numFmtId="164" fontId="3" fillId="0" borderId="0" xfId="2" applyNumberFormat="1" applyFont="1" applyAlignment="1">
      <alignment vertical="center"/>
    </xf>
    <xf numFmtId="43" fontId="13" fillId="0" borderId="0" xfId="1" applyFont="1" applyAlignment="1">
      <alignment vertical="center"/>
    </xf>
    <xf numFmtId="164" fontId="12" fillId="0" borderId="0" xfId="1" quotePrefix="1" applyNumberFormat="1" applyFont="1" applyFill="1" applyBorder="1" applyAlignment="1">
      <alignment horizontal="left" wrapText="1"/>
    </xf>
    <xf numFmtId="164" fontId="13" fillId="0" borderId="0" xfId="0" applyNumberFormat="1" applyFont="1" applyFill="1" applyBorder="1" applyAlignment="1">
      <alignment horizontal="right"/>
    </xf>
    <xf numFmtId="169" fontId="13" fillId="0" borderId="0" xfId="0" applyNumberFormat="1" applyFont="1" applyFill="1" applyBorder="1" applyAlignment="1">
      <alignment horizontal="right"/>
    </xf>
    <xf numFmtId="164" fontId="14" fillId="0" borderId="0" xfId="1" applyNumberFormat="1" applyFont="1" applyFill="1" applyBorder="1" applyAlignment="1">
      <alignment horizontal="left" wrapText="1"/>
    </xf>
    <xf numFmtId="168" fontId="14" fillId="0" borderId="0" xfId="1" applyNumberFormat="1" applyFont="1" applyFill="1" applyBorder="1" applyAlignment="1">
      <alignment horizontal="left" wrapText="1"/>
    </xf>
    <xf numFmtId="0" fontId="13" fillId="0" borderId="0" xfId="3" applyFont="1" applyAlignment="1"/>
    <xf numFmtId="0" fontId="13" fillId="0" borderId="0" xfId="3" applyFont="1" applyFill="1" applyBorder="1" applyAlignment="1">
      <alignment vertical="center"/>
    </xf>
    <xf numFmtId="171" fontId="13" fillId="0" borderId="0" xfId="3" applyNumberFormat="1" applyFont="1" applyFill="1" applyAlignment="1">
      <alignment vertical="center"/>
    </xf>
    <xf numFmtId="164" fontId="13" fillId="0" borderId="0" xfId="3" applyNumberFormat="1" applyFont="1" applyAlignment="1">
      <alignment vertical="center"/>
    </xf>
    <xf numFmtId="168" fontId="14" fillId="0" borderId="1" xfId="3" applyNumberFormat="1" applyFont="1" applyBorder="1" applyAlignment="1">
      <alignment horizontal="right" vertical="center" wrapText="1"/>
    </xf>
    <xf numFmtId="17" fontId="15" fillId="0" borderId="3" xfId="4" quotePrefix="1" applyNumberFormat="1" applyFont="1" applyFill="1" applyBorder="1" applyAlignment="1">
      <alignment vertical="center"/>
    </xf>
    <xf numFmtId="164" fontId="20" fillId="0" borderId="3" xfId="1" applyNumberFormat="1" applyFont="1" applyFill="1" applyBorder="1" applyAlignment="1">
      <alignment vertical="center" wrapText="1"/>
    </xf>
    <xf numFmtId="168" fontId="20" fillId="0" borderId="3" xfId="1" applyNumberFormat="1" applyFont="1" applyFill="1" applyBorder="1" applyAlignment="1">
      <alignment horizontal="left" vertical="center" wrapText="1"/>
    </xf>
    <xf numFmtId="17" fontId="15" fillId="0" borderId="15" xfId="4" quotePrefix="1" applyNumberFormat="1" applyFont="1" applyFill="1" applyBorder="1" applyAlignment="1"/>
    <xf numFmtId="164" fontId="20" fillId="0" borderId="15" xfId="1" applyNumberFormat="1" applyFont="1" applyFill="1" applyBorder="1" applyAlignment="1">
      <alignment wrapText="1"/>
    </xf>
    <xf numFmtId="168" fontId="20" fillId="0" borderId="15" xfId="1" applyNumberFormat="1" applyFont="1" applyFill="1" applyBorder="1" applyAlignment="1">
      <alignment horizontal="left" wrapText="1"/>
    </xf>
    <xf numFmtId="17" fontId="15" fillId="0" borderId="1" xfId="4" quotePrefix="1" applyNumberFormat="1" applyFont="1" applyFill="1" applyBorder="1" applyAlignment="1">
      <alignment vertical="center"/>
    </xf>
    <xf numFmtId="164" fontId="20" fillId="0" borderId="1" xfId="1" applyNumberFormat="1" applyFont="1" applyFill="1" applyBorder="1" applyAlignment="1">
      <alignment vertical="center" wrapText="1"/>
    </xf>
    <xf numFmtId="168" fontId="20" fillId="0" borderId="1" xfId="1" applyNumberFormat="1" applyFont="1" applyFill="1" applyBorder="1" applyAlignment="1">
      <alignment horizontal="left" vertical="center" wrapText="1"/>
    </xf>
    <xf numFmtId="0" fontId="15" fillId="0" borderId="0" xfId="3" applyFont="1" applyBorder="1" applyAlignment="1">
      <alignment vertical="center" wrapText="1"/>
    </xf>
    <xf numFmtId="0" fontId="21" fillId="0" borderId="0" xfId="0" applyFont="1" applyBorder="1" applyAlignment="1">
      <alignment vertical="center"/>
    </xf>
    <xf numFmtId="0" fontId="30" fillId="0" borderId="13" xfId="3" applyFont="1" applyFill="1" applyBorder="1" applyAlignment="1">
      <alignment horizontal="right" vertical="center" wrapText="1"/>
    </xf>
    <xf numFmtId="0" fontId="30" fillId="0" borderId="1" xfId="3" applyFont="1" applyFill="1" applyBorder="1" applyAlignment="1">
      <alignment horizontal="right" vertical="center" wrapText="1"/>
    </xf>
    <xf numFmtId="168" fontId="30" fillId="0" borderId="0" xfId="1" applyNumberFormat="1" applyFont="1" applyFill="1" applyBorder="1" applyAlignment="1">
      <alignment horizontal="left" vertical="center" wrapText="1"/>
    </xf>
    <xf numFmtId="164" fontId="30" fillId="0" borderId="4" xfId="1" applyNumberFormat="1" applyFont="1" applyFill="1" applyBorder="1" applyAlignment="1">
      <alignment horizontal="left" vertical="center" wrapText="1"/>
    </xf>
    <xf numFmtId="168" fontId="32" fillId="0" borderId="5" xfId="1" applyNumberFormat="1" applyFont="1" applyFill="1" applyBorder="1" applyAlignment="1">
      <alignment horizontal="left" vertical="center" wrapText="1"/>
    </xf>
    <xf numFmtId="164" fontId="32" fillId="0" borderId="19" xfId="1" applyNumberFormat="1" applyFont="1" applyFill="1" applyBorder="1" applyAlignment="1">
      <alignment horizontal="left" vertical="center" wrapText="1"/>
    </xf>
    <xf numFmtId="168" fontId="29" fillId="0" borderId="0" xfId="3" applyNumberFormat="1" applyFont="1" applyAlignment="1">
      <alignment vertical="center"/>
    </xf>
    <xf numFmtId="0" fontId="29" fillId="0" borderId="0" xfId="3" applyFont="1" applyFill="1" applyAlignment="1">
      <alignment vertical="center"/>
    </xf>
    <xf numFmtId="168" fontId="14" fillId="0" borderId="12" xfId="3" applyNumberFormat="1" applyFont="1" applyBorder="1" applyAlignment="1">
      <alignment horizontal="right" vertical="center" wrapText="1"/>
    </xf>
    <xf numFmtId="168" fontId="14" fillId="0" borderId="7" xfId="1" applyNumberFormat="1" applyFont="1" applyFill="1" applyBorder="1" applyAlignment="1">
      <alignment horizontal="left" vertical="center" wrapText="1"/>
    </xf>
    <xf numFmtId="169" fontId="13" fillId="0" borderId="16" xfId="0" applyNumberFormat="1" applyFont="1" applyFill="1" applyBorder="1" applyAlignment="1">
      <alignment horizontal="right"/>
    </xf>
    <xf numFmtId="169" fontId="13" fillId="0" borderId="7" xfId="0" applyNumberFormat="1" applyFont="1" applyFill="1" applyBorder="1" applyAlignment="1">
      <alignment horizontal="right"/>
    </xf>
    <xf numFmtId="43" fontId="13" fillId="0" borderId="0" xfId="1" applyFont="1"/>
    <xf numFmtId="168" fontId="13" fillId="0" borderId="0" xfId="3" applyNumberFormat="1" applyFont="1"/>
    <xf numFmtId="166" fontId="13" fillId="0" borderId="0" xfId="2" applyNumberFormat="1" applyFont="1"/>
    <xf numFmtId="166" fontId="15" fillId="0" borderId="16" xfId="2" applyNumberFormat="1" applyFont="1" applyBorder="1" applyAlignment="1">
      <alignment horizontal="center" vertical="center" wrapText="1"/>
    </xf>
    <xf numFmtId="0" fontId="0" fillId="0" borderId="0" xfId="0" applyFill="1" applyBorder="1" applyAlignment="1">
      <alignment vertical="center"/>
    </xf>
    <xf numFmtId="164" fontId="20" fillId="0" borderId="3" xfId="1" applyNumberFormat="1" applyFont="1" applyFill="1" applyBorder="1" applyAlignment="1">
      <alignment horizontal="left" vertical="center" wrapText="1"/>
    </xf>
    <xf numFmtId="17" fontId="15" fillId="0" borderId="3" xfId="4" quotePrefix="1" applyNumberFormat="1" applyFont="1" applyBorder="1" applyAlignment="1">
      <alignment vertical="center"/>
    </xf>
    <xf numFmtId="17" fontId="15" fillId="0" borderId="15" xfId="4" quotePrefix="1" applyNumberFormat="1" applyFont="1" applyBorder="1" applyAlignment="1">
      <alignment vertical="center"/>
    </xf>
    <xf numFmtId="164" fontId="20" fillId="0" borderId="0" xfId="1" applyNumberFormat="1" applyFont="1" applyFill="1" applyBorder="1" applyAlignment="1">
      <alignment vertical="center" wrapText="1"/>
    </xf>
    <xf numFmtId="164" fontId="20" fillId="0" borderId="0" xfId="1" applyNumberFormat="1" applyFont="1" applyFill="1" applyBorder="1" applyAlignment="1">
      <alignment horizontal="left" vertical="center" wrapText="1"/>
    </xf>
    <xf numFmtId="168" fontId="20" fillId="0" borderId="0" xfId="1" applyNumberFormat="1" applyFont="1" applyFill="1" applyBorder="1" applyAlignment="1">
      <alignment horizontal="left" vertical="center" wrapText="1"/>
    </xf>
    <xf numFmtId="164" fontId="20" fillId="0" borderId="15" xfId="1" applyNumberFormat="1" applyFont="1" applyFill="1" applyBorder="1" applyAlignment="1">
      <alignment horizontal="left" vertical="center" wrapText="1"/>
    </xf>
    <xf numFmtId="168" fontId="14" fillId="0" borderId="2" xfId="1" applyNumberFormat="1" applyFont="1" applyFill="1" applyBorder="1" applyAlignment="1">
      <alignment horizontal="left" vertical="center" wrapText="1"/>
    </xf>
    <xf numFmtId="168" fontId="12" fillId="0" borderId="24" xfId="1" applyNumberFormat="1" applyFont="1" applyFill="1" applyBorder="1" applyAlignment="1">
      <alignment horizontal="left" vertical="center" wrapText="1"/>
    </xf>
    <xf numFmtId="168" fontId="13" fillId="0" borderId="0" xfId="3" applyNumberFormat="1" applyFont="1" applyFill="1" applyAlignment="1">
      <alignment vertical="center"/>
    </xf>
    <xf numFmtId="17" fontId="26" fillId="0" borderId="0" xfId="3" applyNumberFormat="1" applyFont="1"/>
    <xf numFmtId="164" fontId="12" fillId="0" borderId="0" xfId="1" applyNumberFormat="1" applyFont="1" applyFill="1" applyBorder="1" applyAlignment="1">
      <alignment horizontal="left" wrapText="1"/>
    </xf>
    <xf numFmtId="168" fontId="14" fillId="0" borderId="20" xfId="1" applyNumberFormat="1" applyFont="1" applyFill="1" applyBorder="1" applyAlignment="1">
      <alignment horizontal="left" wrapText="1"/>
    </xf>
    <xf numFmtId="168" fontId="13" fillId="0" borderId="0" xfId="3" applyNumberFormat="1" applyFont="1" applyBorder="1"/>
    <xf numFmtId="166" fontId="20" fillId="0" borderId="9" xfId="2" applyNumberFormat="1" applyFont="1" applyBorder="1" applyAlignment="1">
      <alignment horizontal="center" vertical="center" wrapText="1"/>
    </xf>
    <xf numFmtId="17" fontId="8" fillId="33" borderId="0" xfId="3" applyNumberFormat="1" applyFont="1" applyFill="1" applyAlignment="1">
      <alignment vertical="center"/>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14" fillId="0" borderId="2" xfId="1" applyNumberFormat="1" applyFont="1" applyFill="1" applyBorder="1" applyAlignment="1">
      <alignment horizontal="left" vertical="center" wrapText="1"/>
    </xf>
    <xf numFmtId="164" fontId="20" fillId="0" borderId="5" xfId="1" applyNumberFormat="1" applyFont="1" applyFill="1" applyBorder="1" applyAlignment="1">
      <alignment vertical="center" wrapText="1"/>
    </xf>
    <xf numFmtId="164" fontId="61" fillId="0" borderId="5" xfId="1" applyNumberFormat="1" applyFont="1" applyFill="1" applyBorder="1" applyAlignment="1">
      <alignment horizontal="left" vertical="center" wrapText="1"/>
    </xf>
    <xf numFmtId="168" fontId="20" fillId="0" borderId="5" xfId="1" applyNumberFormat="1" applyFont="1" applyFill="1" applyBorder="1" applyAlignment="1">
      <alignment horizontal="left" vertical="center" wrapText="1"/>
    </xf>
    <xf numFmtId="164" fontId="20" fillId="0" borderId="5" xfId="1" applyNumberFormat="1" applyFont="1" applyFill="1" applyBorder="1" applyAlignment="1">
      <alignment horizontal="left" vertical="center" wrapText="1"/>
    </xf>
    <xf numFmtId="0" fontId="27" fillId="0" borderId="0" xfId="3" applyFont="1" applyBorder="1" applyAlignment="1">
      <alignment vertical="center"/>
    </xf>
    <xf numFmtId="0" fontId="3" fillId="0" borderId="3" xfId="3" applyFont="1" applyBorder="1" applyAlignment="1">
      <alignment vertical="center"/>
    </xf>
    <xf numFmtId="0" fontId="41" fillId="0" borderId="0" xfId="0" applyFont="1" applyBorder="1" applyAlignment="1">
      <alignment vertical="center"/>
    </xf>
    <xf numFmtId="0" fontId="41" fillId="0" borderId="1" xfId="0" applyFont="1" applyBorder="1" applyAlignment="1">
      <alignment vertical="center"/>
    </xf>
    <xf numFmtId="0" fontId="14" fillId="0" borderId="0" xfId="3" applyFont="1" applyBorder="1" applyAlignment="1">
      <alignment horizontal="right" vertical="center" wrapText="1"/>
    </xf>
    <xf numFmtId="43" fontId="16" fillId="0" borderId="0" xfId="1" applyNumberFormat="1" applyFont="1" applyBorder="1" applyAlignment="1">
      <alignment vertical="center"/>
    </xf>
    <xf numFmtId="43" fontId="13" fillId="0" borderId="0" xfId="1" applyNumberFormat="1" applyFont="1" applyBorder="1" applyAlignment="1">
      <alignment vertical="center"/>
    </xf>
    <xf numFmtId="43" fontId="12" fillId="0" borderId="0" xfId="1" applyNumberFormat="1" applyFont="1" applyFill="1" applyBorder="1" applyAlignment="1">
      <alignment horizontal="left" vertical="center" wrapText="1"/>
    </xf>
    <xf numFmtId="0" fontId="17" fillId="0" borderId="0" xfId="0" applyFont="1" applyBorder="1" applyAlignment="1">
      <alignment horizontal="left"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7"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7"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45" fillId="0" borderId="0" xfId="0" quotePrefix="1" applyFont="1" applyBorder="1" applyAlignment="1">
      <alignment horizontal="left" vertical="center" wrapText="1"/>
    </xf>
    <xf numFmtId="0" fontId="45" fillId="0" borderId="0" xfId="0" applyFont="1" applyBorder="1" applyAlignment="1">
      <alignment horizontal="left" vertical="center" wrapText="1"/>
    </xf>
    <xf numFmtId="0" fontId="45" fillId="0" borderId="3" xfId="0" applyFont="1" applyBorder="1" applyAlignment="1">
      <alignment horizontal="left" vertical="center" wrapText="1"/>
    </xf>
    <xf numFmtId="17" fontId="16" fillId="0" borderId="0" xfId="0" quotePrefix="1" applyNumberFormat="1" applyFont="1" applyBorder="1" applyAlignment="1">
      <alignment horizontal="center"/>
    </xf>
    <xf numFmtId="0" fontId="0" fillId="0" borderId="0" xfId="0" applyBorder="1" applyAlignment="1">
      <alignment horizontal="left" vertical="center"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0" fontId="21" fillId="0" borderId="0" xfId="0" applyFont="1" applyAlignment="1">
      <alignment horizontal="left" vertical="top" wrapText="1"/>
    </xf>
    <xf numFmtId="0" fontId="14" fillId="0" borderId="11" xfId="3" applyFont="1" applyBorder="1" applyAlignment="1">
      <alignment horizontal="center" vertical="center" wrapText="1"/>
    </xf>
    <xf numFmtId="17" fontId="15" fillId="0" borderId="2" xfId="4" applyNumberFormat="1" applyFont="1" applyFill="1" applyBorder="1" applyAlignment="1">
      <alignment horizontal="left" vertical="center" wrapText="1"/>
    </xf>
    <xf numFmtId="0" fontId="12" fillId="0" borderId="11" xfId="4" applyFont="1" applyBorder="1" applyAlignment="1">
      <alignment horizont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0"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16" fillId="0" borderId="0" xfId="3" applyFont="1" applyAlignment="1">
      <alignment horizontal="left" vertical="center" wrapText="1"/>
    </xf>
    <xf numFmtId="164" fontId="14" fillId="0" borderId="11" xfId="1" applyNumberFormat="1" applyFont="1" applyBorder="1" applyAlignment="1">
      <alignment horizontal="center" vertical="center" wrapText="1"/>
    </xf>
    <xf numFmtId="164" fontId="14" fillId="0" borderId="23"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5" fillId="0" borderId="7" xfId="1" applyNumberFormat="1" applyFont="1" applyBorder="1" applyAlignment="1">
      <alignment horizontal="center" vertical="center" wrapText="1"/>
    </xf>
    <xf numFmtId="164" fontId="15" fillId="0" borderId="12" xfId="1" applyNumberFormat="1" applyFont="1" applyBorder="1" applyAlignment="1">
      <alignment horizontal="center" vertical="center" wrapText="1"/>
    </xf>
    <xf numFmtId="0" fontId="12" fillId="0" borderId="11" xfId="3" applyFont="1" applyBorder="1" applyAlignment="1">
      <alignment horizontal="center" wrapText="1"/>
    </xf>
    <xf numFmtId="0" fontId="16" fillId="0" borderId="0" xfId="3" applyFont="1" applyFill="1" applyAlignment="1">
      <alignment horizontal="left" vertical="center" wrapText="1"/>
    </xf>
    <xf numFmtId="17" fontId="15" fillId="0" borderId="2" xfId="4" quotePrefix="1" applyNumberFormat="1" applyFont="1" applyFill="1" applyBorder="1" applyAlignment="1">
      <alignment horizontal="left" wrapText="1"/>
    </xf>
    <xf numFmtId="0" fontId="26" fillId="0" borderId="0" xfId="3" applyFont="1" applyBorder="1" applyAlignment="1">
      <alignment horizontal="left"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7" fillId="0" borderId="11" xfId="3" applyFont="1" applyBorder="1" applyAlignment="1">
      <alignment horizontal="center" vertical="center" wrapText="1"/>
    </xf>
    <xf numFmtId="0" fontId="27" fillId="0" borderId="3" xfId="3" applyFont="1" applyBorder="1" applyAlignment="1">
      <alignment horizontal="center" vertical="center" wrapText="1"/>
    </xf>
    <xf numFmtId="0" fontId="26" fillId="0" borderId="2" xfId="3" applyFont="1" applyBorder="1" applyAlignment="1">
      <alignment horizontal="left" vertical="center" wrapText="1"/>
    </xf>
    <xf numFmtId="17" fontId="31" fillId="0" borderId="0" xfId="3" quotePrefix="1" applyNumberFormat="1" applyFont="1" applyBorder="1" applyAlignment="1">
      <alignment horizontal="center" vertical="center" wrapText="1"/>
    </xf>
    <xf numFmtId="17" fontId="31" fillId="0" borderId="0" xfId="3" applyNumberFormat="1" applyFont="1" applyBorder="1" applyAlignment="1">
      <alignment horizontal="center" vertical="center" wrapText="1"/>
    </xf>
    <xf numFmtId="0" fontId="29" fillId="0" borderId="11" xfId="0" applyFont="1" applyBorder="1" applyAlignment="1">
      <alignment horizontal="center" vertical="center"/>
    </xf>
    <xf numFmtId="0" fontId="29" fillId="0" borderId="18" xfId="0" applyFont="1" applyBorder="1" applyAlignment="1">
      <alignment horizontal="center" vertical="center"/>
    </xf>
    <xf numFmtId="0" fontId="29" fillId="0" borderId="23" xfId="0" applyFont="1" applyBorder="1" applyAlignment="1">
      <alignment horizontal="center" vertical="center"/>
    </xf>
    <xf numFmtId="0" fontId="16" fillId="0" borderId="2" xfId="3" applyFont="1" applyBorder="1" applyAlignment="1">
      <alignment horizontal="left" vertical="center" wrapText="1"/>
    </xf>
    <xf numFmtId="0" fontId="19" fillId="0" borderId="11" xfId="0" applyFont="1" applyFill="1" applyBorder="1" applyAlignment="1">
      <alignment horizont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5" fillId="0" borderId="11" xfId="3" applyFont="1" applyBorder="1" applyAlignment="1">
      <alignment horizontal="center"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0" fontId="15" fillId="0" borderId="3" xfId="3" applyFont="1" applyBorder="1" applyAlignment="1">
      <alignment horizontal="center" vertical="center" wrapText="1"/>
    </xf>
    <xf numFmtId="0" fontId="12" fillId="0" borderId="0" xfId="3" applyFont="1" applyBorder="1" applyAlignment="1">
      <alignment horizontal="center" vertical="center" wrapText="1"/>
    </xf>
    <xf numFmtId="0" fontId="12" fillId="0" borderId="7" xfId="3" applyFont="1" applyBorder="1" applyAlignment="1">
      <alignment horizontal="center" vertical="center" wrapText="1"/>
    </xf>
    <xf numFmtId="164" fontId="5" fillId="0" borderId="15" xfId="1" applyNumberFormat="1" applyFont="1" applyFill="1" applyBorder="1" applyAlignment="1">
      <alignment horizontal="center" vertical="center" wrapText="1"/>
    </xf>
    <xf numFmtId="164" fontId="5" fillId="0" borderId="0"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0" fontId="41" fillId="0" borderId="0" xfId="3" applyFont="1" applyBorder="1" applyAlignment="1">
      <alignment horizontal="left" wrapText="1"/>
    </xf>
    <xf numFmtId="164" fontId="7" fillId="0" borderId="0" xfId="1" applyNumberFormat="1" applyFont="1" applyFill="1" applyBorder="1" applyAlignment="1">
      <alignment horizontal="left" vertical="center" wrapText="1"/>
    </xf>
    <xf numFmtId="0" fontId="14" fillId="0" borderId="0" xfId="3" applyFont="1" applyBorder="1" applyAlignment="1">
      <alignment horizontal="left" vertical="center" wrapText="1"/>
    </xf>
    <xf numFmtId="0" fontId="7" fillId="0" borderId="3" xfId="3" applyFont="1" applyBorder="1" applyAlignment="1">
      <alignment horizontal="center" vertical="center" wrapText="1"/>
    </xf>
    <xf numFmtId="0" fontId="14" fillId="0" borderId="2" xfId="3" applyFont="1" applyBorder="1" applyAlignment="1">
      <alignment horizontal="center" vertical="center" wrapText="1"/>
    </xf>
    <xf numFmtId="0" fontId="14" fillId="0" borderId="1" xfId="3" applyFont="1" applyBorder="1" applyAlignment="1">
      <alignment horizontal="center" vertical="center" wrapText="1"/>
    </xf>
    <xf numFmtId="0" fontId="14" fillId="0" borderId="22" xfId="3" applyFont="1" applyBorder="1" applyAlignment="1">
      <alignment horizontal="center" vertical="center" wrapText="1"/>
    </xf>
    <xf numFmtId="0" fontId="16" fillId="0" borderId="1" xfId="0" applyFont="1" applyBorder="1" applyAlignment="1">
      <alignment horizontal="left" vertical="center" wrapText="1"/>
    </xf>
    <xf numFmtId="0" fontId="8" fillId="0" borderId="0" xfId="3" applyFont="1" applyAlignment="1">
      <alignment horizontal="left" vertical="center" wrapText="1"/>
    </xf>
    <xf numFmtId="0" fontId="3" fillId="0" borderId="0" xfId="0" applyFont="1" applyAlignment="1">
      <alignment horizontal="left" vertical="center" wrapText="1"/>
    </xf>
    <xf numFmtId="0" fontId="20" fillId="0" borderId="11" xfId="3" applyFont="1" applyBorder="1" applyAlignment="1">
      <alignment horizontal="center" wrapText="1"/>
    </xf>
    <xf numFmtId="0" fontId="26" fillId="0" borderId="0" xfId="0" applyFont="1" applyAlignment="1">
      <alignment horizontal="left" vertical="center" wrapText="1"/>
    </xf>
    <xf numFmtId="0" fontId="4" fillId="0" borderId="0" xfId="3" applyFont="1" applyAlignment="1">
      <alignment horizontal="left" vertical="center" wrapText="1"/>
    </xf>
    <xf numFmtId="17" fontId="5" fillId="0" borderId="11" xfId="3" quotePrefix="1" applyNumberFormat="1" applyFont="1" applyBorder="1" applyAlignment="1">
      <alignment horizontal="center" vertical="center" wrapText="1"/>
    </xf>
    <xf numFmtId="17" fontId="5" fillId="0" borderId="11" xfId="3" applyNumberFormat="1" applyFont="1" applyBorder="1" applyAlignment="1">
      <alignment horizontal="center" vertical="center" wrapText="1"/>
    </xf>
    <xf numFmtId="17" fontId="5" fillId="0" borderId="11" xfId="3" quotePrefix="1" applyNumberFormat="1" applyFont="1" applyFill="1" applyBorder="1" applyAlignment="1">
      <alignment horizontal="center" vertical="center" wrapText="1"/>
    </xf>
    <xf numFmtId="17" fontId="5" fillId="0" borderId="11" xfId="3"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29" fillId="0" borderId="11" xfId="3" applyFont="1" applyBorder="1" applyAlignment="1">
      <alignment horizontal="center" vertical="center" wrapText="1"/>
    </xf>
    <xf numFmtId="0" fontId="29" fillId="0" borderId="18" xfId="3" applyFont="1" applyFill="1" applyBorder="1" applyAlignment="1">
      <alignment horizontal="center" vertical="center" wrapText="1"/>
    </xf>
    <xf numFmtId="0" fontId="29" fillId="0" borderId="11" xfId="3" applyFont="1" applyFill="1" applyBorder="1" applyAlignment="1">
      <alignment horizontal="center" vertical="center" wrapText="1"/>
    </xf>
    <xf numFmtId="0" fontId="26" fillId="0" borderId="1" xfId="0" applyFont="1" applyBorder="1" applyAlignment="1">
      <alignment horizontal="left" vertical="center" wrapText="1"/>
    </xf>
    <xf numFmtId="0" fontId="12" fillId="0" borderId="3" xfId="3" applyFont="1" applyBorder="1" applyAlignment="1">
      <alignment horizontal="center" wrapText="1"/>
    </xf>
    <xf numFmtId="0" fontId="19" fillId="0" borderId="11" xfId="3" applyFont="1" applyBorder="1" applyAlignment="1">
      <alignment horizontal="center" vertical="center" wrapText="1"/>
    </xf>
    <xf numFmtId="0" fontId="19" fillId="0" borderId="23" xfId="3" applyFont="1" applyBorder="1" applyAlignment="1">
      <alignment horizontal="center" vertical="center" wrapText="1"/>
    </xf>
    <xf numFmtId="17" fontId="8" fillId="0" borderId="0" xfId="3" applyNumberFormat="1" applyFont="1" applyBorder="1" applyAlignment="1">
      <alignment horizontal="left" vertical="center" wrapText="1"/>
    </xf>
    <xf numFmtId="17" fontId="8" fillId="0" borderId="2" xfId="3" applyNumberFormat="1" applyFont="1" applyBorder="1" applyAlignment="1">
      <alignment horizontal="left" vertical="center" wrapText="1"/>
    </xf>
  </cellXfs>
  <cellStyles count="52">
    <cellStyle name="20% - Colore 1" xfId="29" builtinId="30" customBuiltin="1"/>
    <cellStyle name="20% - Colore 2" xfId="33" builtinId="34" customBuiltin="1"/>
    <cellStyle name="20% - Colore 3" xfId="37" builtinId="38" customBuiltin="1"/>
    <cellStyle name="20% - Colore 4" xfId="41" builtinId="42" customBuiltin="1"/>
    <cellStyle name="20% - Colore 5" xfId="45" builtinId="46" customBuiltin="1"/>
    <cellStyle name="20% - Colore 6" xfId="49" builtinId="50" customBuiltin="1"/>
    <cellStyle name="40% - Colore 1" xfId="30" builtinId="31" customBuiltin="1"/>
    <cellStyle name="40% - Colore 2" xfId="34" builtinId="35" customBuiltin="1"/>
    <cellStyle name="40% - Colore 3" xfId="38" builtinId="39" customBuiltin="1"/>
    <cellStyle name="40% - Colore 4" xfId="42" builtinId="43" customBuiltin="1"/>
    <cellStyle name="40% - Colore 5" xfId="46" builtinId="47" customBuiltin="1"/>
    <cellStyle name="40% - Colore 6" xfId="50" builtinId="51" customBuiltin="1"/>
    <cellStyle name="60% - Colore 1" xfId="31" builtinId="32" customBuiltin="1"/>
    <cellStyle name="60% - Colore 2" xfId="35" builtinId="36" customBuiltin="1"/>
    <cellStyle name="60% - Colore 3" xfId="39" builtinId="40" customBuiltin="1"/>
    <cellStyle name="60% - Colore 4" xfId="43" builtinId="44" customBuiltin="1"/>
    <cellStyle name="60% - Colore 5" xfId="47" builtinId="48" customBuiltin="1"/>
    <cellStyle name="60% - Colore 6" xfId="51" builtinId="52" customBuiltin="1"/>
    <cellStyle name="Calcolo" xfId="21" builtinId="22" customBuiltin="1"/>
    <cellStyle name="Cella collegata" xfId="22" builtinId="24" customBuiltin="1"/>
    <cellStyle name="Cella da controllare" xfId="23" builtinId="23" customBuiltin="1"/>
    <cellStyle name="Colore 1" xfId="28" builtinId="29" customBuiltin="1"/>
    <cellStyle name="Colore 2" xfId="32" builtinId="33" customBuiltin="1"/>
    <cellStyle name="Colore 3" xfId="36" builtinId="37" customBuiltin="1"/>
    <cellStyle name="Colore 4" xfId="40" builtinId="41" customBuiltin="1"/>
    <cellStyle name="Colore 5" xfId="44" builtinId="45" customBuiltin="1"/>
    <cellStyle name="Colore 6" xfId="48" builtinId="49" customBuiltin="1"/>
    <cellStyle name="Input" xfId="19" builtinId="20" customBuiltin="1"/>
    <cellStyle name="Migliaia" xfId="1" builtinId="3"/>
    <cellStyle name="Migliaia 2 2 2" xfId="5" xr:uid="{00000000-0005-0000-0000-000001000000}"/>
    <cellStyle name="Migliaia 5" xfId="6" xr:uid="{00000000-0005-0000-0000-000002000000}"/>
    <cellStyle name="Neutrale" xfId="18" builtinId="28" customBuiltin="1"/>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Nota" xfId="25" builtinId="10" customBuiltin="1"/>
    <cellStyle name="Output" xfId="20" builtinId="21" customBuiltin="1"/>
    <cellStyle name="Percentuale" xfId="2" builtinId="5"/>
    <cellStyle name="Percentuale 4 2" xfId="8" xr:uid="{00000000-0005-0000-0000-000009000000}"/>
    <cellStyle name="Percentuale 6" xfId="7" xr:uid="{00000000-0005-0000-0000-00000A000000}"/>
    <cellStyle name="Testo avviso" xfId="24" builtinId="11" customBuiltin="1"/>
    <cellStyle name="Testo descrittivo" xfId="26" builtinId="53" customBuiltin="1"/>
    <cellStyle name="Titolo" xfId="11" builtinId="15" customBuiltin="1"/>
    <cellStyle name="Titolo 1" xfId="12" builtinId="16" customBuiltin="1"/>
    <cellStyle name="Titolo 2" xfId="13" builtinId="17" customBuiltin="1"/>
    <cellStyle name="Titolo 3" xfId="14" builtinId="18" customBuiltin="1"/>
    <cellStyle name="Titolo 4" xfId="15" builtinId="19" customBuiltin="1"/>
    <cellStyle name="Totale" xfId="27" builtinId="25" customBuiltin="1"/>
    <cellStyle name="Valore non valido" xfId="17" builtinId="27" customBuiltin="1"/>
    <cellStyle name="Valore valido" xfId="1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pageSetUpPr fitToPage="1"/>
  </sheetPr>
  <dimension ref="B1:K27"/>
  <sheetViews>
    <sheetView showGridLines="0" tabSelected="1" zoomScale="88" zoomScaleNormal="88" workbookViewId="0">
      <selection activeCell="D1" sqref="D1"/>
    </sheetView>
  </sheetViews>
  <sheetFormatPr defaultRowHeight="14.5" x14ac:dyDescent="0.35"/>
  <cols>
    <col min="1" max="1" width="1.54296875" customWidth="1"/>
    <col min="2" max="2" width="4.6328125" customWidth="1"/>
    <col min="9" max="9" width="12.81640625" customWidth="1"/>
    <col min="10" max="10" width="20.1796875" customWidth="1"/>
    <col min="11" max="11" width="4.08984375" customWidth="1"/>
    <col min="12" max="12" width="5" customWidth="1"/>
  </cols>
  <sheetData>
    <row r="1" spans="2:11" x14ac:dyDescent="0.35">
      <c r="B1" t="s">
        <v>85</v>
      </c>
      <c r="C1" t="s">
        <v>85</v>
      </c>
    </row>
    <row r="2" spans="2:11" ht="4.5" customHeight="1" x14ac:dyDescent="0.35"/>
    <row r="3" spans="2:11" ht="4.5" customHeight="1" x14ac:dyDescent="0.35"/>
    <row r="4" spans="2:11" ht="4.5" customHeight="1" x14ac:dyDescent="0.35"/>
    <row r="5" spans="2:11" ht="4.5" customHeight="1" x14ac:dyDescent="0.35"/>
    <row r="6" spans="2:11" ht="4.5" customHeight="1" x14ac:dyDescent="0.35"/>
    <row r="7" spans="2:11" ht="4.5" customHeight="1" x14ac:dyDescent="0.35"/>
    <row r="9" spans="2:11" x14ac:dyDescent="0.35">
      <c r="B9" s="38" t="s">
        <v>85</v>
      </c>
      <c r="C9" s="39"/>
      <c r="D9" s="39"/>
      <c r="E9" s="39"/>
      <c r="F9" s="39"/>
      <c r="G9" s="39"/>
      <c r="H9" s="39"/>
      <c r="I9" s="39"/>
      <c r="J9" s="39"/>
      <c r="K9" s="40"/>
    </row>
    <row r="10" spans="2:11" ht="25" x14ac:dyDescent="0.35">
      <c r="B10" s="342" t="s">
        <v>66</v>
      </c>
      <c r="C10" s="343"/>
      <c r="D10" s="343"/>
      <c r="E10" s="343"/>
      <c r="F10" s="343"/>
      <c r="G10" s="343"/>
      <c r="H10" s="343"/>
      <c r="I10" s="343"/>
      <c r="J10" s="343"/>
      <c r="K10" s="344"/>
    </row>
    <row r="11" spans="2:11" x14ac:dyDescent="0.35">
      <c r="B11" s="41"/>
      <c r="C11" s="42"/>
      <c r="D11" s="42"/>
      <c r="E11" s="42"/>
      <c r="F11" s="42"/>
      <c r="G11" s="42"/>
      <c r="H11" s="42"/>
      <c r="I11" s="42"/>
      <c r="J11" s="42"/>
      <c r="K11" s="43"/>
    </row>
    <row r="12" spans="2:11" x14ac:dyDescent="0.35">
      <c r="B12" s="41"/>
      <c r="C12" s="42"/>
      <c r="D12" s="42"/>
      <c r="E12" s="42"/>
      <c r="F12" s="42"/>
      <c r="G12" s="42"/>
      <c r="H12" s="42"/>
      <c r="I12" s="42"/>
      <c r="J12" s="42"/>
      <c r="K12" s="43"/>
    </row>
    <row r="13" spans="2:11" x14ac:dyDescent="0.35">
      <c r="B13" s="41"/>
      <c r="C13" s="42"/>
      <c r="D13" s="42"/>
      <c r="E13" s="42"/>
      <c r="F13" s="42"/>
      <c r="G13" s="42"/>
      <c r="H13" s="42"/>
      <c r="I13" s="42"/>
      <c r="J13" s="42"/>
      <c r="K13" s="43"/>
    </row>
    <row r="14" spans="2:11" x14ac:dyDescent="0.35">
      <c r="B14" s="348" t="s">
        <v>65</v>
      </c>
      <c r="C14" s="349"/>
      <c r="D14" s="349"/>
      <c r="E14" s="349"/>
      <c r="F14" s="349"/>
      <c r="G14" s="349"/>
      <c r="H14" s="349"/>
      <c r="I14" s="349"/>
      <c r="J14" s="349"/>
      <c r="K14" s="350"/>
    </row>
    <row r="15" spans="2:11" ht="15" x14ac:dyDescent="0.35">
      <c r="B15" s="41"/>
      <c r="C15" s="44"/>
      <c r="D15" s="42"/>
      <c r="E15" s="42"/>
      <c r="F15" s="42"/>
      <c r="G15" s="42"/>
      <c r="H15" s="42"/>
      <c r="I15" s="42"/>
      <c r="J15" s="42"/>
      <c r="K15" s="43"/>
    </row>
    <row r="16" spans="2:11" x14ac:dyDescent="0.35">
      <c r="B16" s="41"/>
      <c r="C16" s="42"/>
      <c r="D16" s="42"/>
      <c r="E16" s="42"/>
      <c r="F16" s="42"/>
      <c r="G16" s="42"/>
      <c r="H16" s="42"/>
      <c r="I16" s="42"/>
      <c r="J16" s="42"/>
      <c r="K16" s="43"/>
    </row>
    <row r="17" spans="2:11" x14ac:dyDescent="0.35">
      <c r="B17" s="41"/>
      <c r="C17" s="42"/>
      <c r="D17" s="42"/>
      <c r="E17" s="42"/>
      <c r="F17" s="42"/>
      <c r="G17" s="42"/>
      <c r="H17" s="42"/>
      <c r="I17" s="42"/>
      <c r="J17" s="42"/>
      <c r="K17" s="43"/>
    </row>
    <row r="18" spans="2:11" x14ac:dyDescent="0.35">
      <c r="B18" s="41"/>
      <c r="C18" s="42"/>
      <c r="D18" s="42"/>
      <c r="E18" s="42"/>
      <c r="F18" s="42"/>
      <c r="G18" s="42"/>
      <c r="H18" s="42"/>
      <c r="I18" s="42"/>
      <c r="J18" s="42"/>
      <c r="K18" s="43"/>
    </row>
    <row r="19" spans="2:11" x14ac:dyDescent="0.35">
      <c r="B19" s="41"/>
      <c r="C19" s="42"/>
      <c r="D19" s="42"/>
      <c r="E19" s="42"/>
      <c r="F19" s="42"/>
      <c r="G19" s="42"/>
      <c r="H19" s="42"/>
      <c r="I19" s="42"/>
      <c r="J19" s="42"/>
      <c r="K19" s="43"/>
    </row>
    <row r="20" spans="2:11" ht="23.5" x14ac:dyDescent="0.55000000000000004">
      <c r="B20" s="345" t="s">
        <v>226</v>
      </c>
      <c r="C20" s="346"/>
      <c r="D20" s="346"/>
      <c r="E20" s="346"/>
      <c r="F20" s="346"/>
      <c r="G20" s="346"/>
      <c r="H20" s="346"/>
      <c r="I20" s="346"/>
      <c r="J20" s="346"/>
      <c r="K20" s="347"/>
    </row>
    <row r="21" spans="2:11" ht="4.5" customHeight="1" x14ac:dyDescent="0.55000000000000004">
      <c r="B21" s="97"/>
      <c r="C21" s="98"/>
      <c r="D21" s="98"/>
      <c r="E21" s="98"/>
      <c r="F21" s="98"/>
      <c r="G21" s="98"/>
      <c r="H21" s="98"/>
      <c r="I21" s="98"/>
      <c r="J21" s="98"/>
      <c r="K21" s="99"/>
    </row>
    <row r="22" spans="2:11" ht="4.5" customHeight="1" x14ac:dyDescent="0.55000000000000004">
      <c r="B22" s="97"/>
      <c r="C22" s="98"/>
      <c r="D22" s="98"/>
      <c r="E22" s="98"/>
      <c r="F22" s="98"/>
      <c r="G22" s="98"/>
      <c r="H22" s="98"/>
      <c r="I22" s="98"/>
      <c r="J22" s="98"/>
      <c r="K22" s="99"/>
    </row>
    <row r="23" spans="2:11" ht="12.5" customHeight="1" x14ac:dyDescent="0.35">
      <c r="B23" s="41"/>
      <c r="C23" s="42"/>
      <c r="D23" s="42"/>
      <c r="E23" s="42"/>
      <c r="F23" s="42"/>
      <c r="G23" s="42"/>
      <c r="H23" s="42"/>
      <c r="I23" s="42"/>
      <c r="J23" s="42"/>
      <c r="K23" s="43"/>
    </row>
    <row r="24" spans="2:11" ht="163.5" customHeight="1" x14ac:dyDescent="0.35">
      <c r="B24" s="41"/>
      <c r="C24" s="341" t="s">
        <v>227</v>
      </c>
      <c r="D24" s="341"/>
      <c r="E24" s="341"/>
      <c r="F24" s="341"/>
      <c r="G24" s="341"/>
      <c r="H24" s="341"/>
      <c r="I24" s="341"/>
      <c r="J24" s="341"/>
      <c r="K24" s="111"/>
    </row>
    <row r="25" spans="2:11" ht="130" customHeight="1" x14ac:dyDescent="0.35">
      <c r="B25" s="41"/>
      <c r="C25" s="351" t="s">
        <v>218</v>
      </c>
      <c r="D25" s="352"/>
      <c r="E25" s="352"/>
      <c r="F25" s="352"/>
      <c r="G25" s="352"/>
      <c r="H25" s="352"/>
      <c r="I25" s="352"/>
      <c r="J25" s="352"/>
      <c r="K25" s="43"/>
    </row>
    <row r="26" spans="2:11" ht="125.5" customHeight="1" x14ac:dyDescent="0.35">
      <c r="B26" s="41"/>
      <c r="C26" s="352"/>
      <c r="D26" s="352"/>
      <c r="E26" s="352"/>
      <c r="F26" s="352"/>
      <c r="G26" s="352"/>
      <c r="H26" s="352"/>
      <c r="I26" s="352"/>
      <c r="J26" s="352"/>
      <c r="K26" s="43"/>
    </row>
    <row r="27" spans="2:11" ht="2.5" customHeight="1" x14ac:dyDescent="0.35">
      <c r="B27" s="45"/>
      <c r="C27" s="353"/>
      <c r="D27" s="353"/>
      <c r="E27" s="353"/>
      <c r="F27" s="353"/>
      <c r="G27" s="353"/>
      <c r="H27" s="353"/>
      <c r="I27" s="353"/>
      <c r="J27" s="353"/>
      <c r="K27" s="46"/>
    </row>
  </sheetData>
  <mergeCells count="5">
    <mergeCell ref="C24:J24"/>
    <mergeCell ref="B10:K10"/>
    <mergeCell ref="B20:K20"/>
    <mergeCell ref="B14:K14"/>
    <mergeCell ref="C25:J27"/>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pageSetUpPr fitToPage="1"/>
  </sheetPr>
  <dimension ref="A1:U60"/>
  <sheetViews>
    <sheetView showGridLines="0" view="pageBreakPreview" topLeftCell="B12" zoomScale="60" zoomScaleNormal="58" workbookViewId="0">
      <selection activeCell="B1" sqref="B1"/>
    </sheetView>
  </sheetViews>
  <sheetFormatPr defaultColWidth="13.26953125" defaultRowHeight="10" x14ac:dyDescent="0.35"/>
  <cols>
    <col min="1" max="1" width="25.90625" style="1" customWidth="1"/>
    <col min="2" max="2" width="13.26953125" style="1" customWidth="1"/>
    <col min="3" max="3" width="13.08984375" style="66" customWidth="1"/>
    <col min="4" max="4" width="13.26953125" style="1" customWidth="1"/>
    <col min="5" max="5" width="14.36328125" style="66" customWidth="1"/>
    <col min="6" max="6" width="13.26953125" style="1" bestFit="1" customWidth="1"/>
    <col min="7" max="7" width="13.90625" style="66" customWidth="1"/>
    <col min="8" max="8" width="13.08984375" style="1" customWidth="1"/>
    <col min="9" max="9" width="13.54296875" style="66" customWidth="1"/>
    <col min="10" max="10" width="13.26953125" style="1" bestFit="1" customWidth="1"/>
    <col min="11" max="11" width="12.08984375" style="1" bestFit="1" customWidth="1"/>
    <col min="12" max="12" width="13.26953125" style="1" bestFit="1" customWidth="1"/>
    <col min="13" max="13" width="12.08984375" style="1" bestFit="1" customWidth="1"/>
    <col min="14" max="14" width="13.26953125" style="1" bestFit="1" customWidth="1"/>
    <col min="15" max="15" width="12.08984375" style="1" bestFit="1" customWidth="1"/>
    <col min="16" max="16" width="13.26953125" style="1" bestFit="1" customWidth="1"/>
    <col min="17" max="17" width="12.08984375" style="1" bestFit="1" customWidth="1"/>
    <col min="18" max="18" width="13.26953125" style="1" bestFit="1" customWidth="1"/>
    <col min="19" max="19" width="12.08984375" style="1" bestFit="1" customWidth="1"/>
    <col min="20" max="20" width="13.26953125" style="1" customWidth="1"/>
    <col min="21" max="21" width="12.08984375" style="1" bestFit="1" customWidth="1"/>
    <col min="22" max="16384" width="13.26953125" style="1"/>
  </cols>
  <sheetData>
    <row r="1" spans="1:21" ht="61.5" customHeight="1" thickBot="1" x14ac:dyDescent="0.4">
      <c r="A1" s="47" t="s">
        <v>134</v>
      </c>
      <c r="B1" s="33"/>
      <c r="C1" s="63"/>
      <c r="D1" s="33"/>
      <c r="E1" s="63"/>
      <c r="F1" s="33"/>
      <c r="G1" s="63"/>
      <c r="H1" s="49"/>
      <c r="I1" s="69"/>
      <c r="J1" s="49"/>
      <c r="K1" s="49"/>
      <c r="L1" s="49"/>
      <c r="M1" s="49"/>
      <c r="N1" s="49"/>
      <c r="O1" s="49"/>
      <c r="P1" s="49"/>
      <c r="Q1" s="49"/>
      <c r="R1" s="49"/>
      <c r="S1" s="49"/>
      <c r="T1" s="49"/>
      <c r="U1" s="49"/>
    </row>
    <row r="2" spans="1:21" ht="40.5" customHeight="1" thickTop="1" x14ac:dyDescent="0.35">
      <c r="A2" s="37"/>
      <c r="B2" s="381" t="s">
        <v>36</v>
      </c>
      <c r="C2" s="381"/>
      <c r="D2" s="381"/>
      <c r="E2" s="381"/>
      <c r="F2" s="381"/>
      <c r="G2" s="381"/>
      <c r="H2" s="381"/>
      <c r="I2" s="381"/>
      <c r="J2" s="381"/>
      <c r="K2" s="381"/>
      <c r="L2" s="381"/>
      <c r="M2" s="381"/>
      <c r="N2" s="381"/>
      <c r="O2" s="381"/>
      <c r="P2" s="381"/>
      <c r="Q2" s="381"/>
      <c r="R2" s="381"/>
      <c r="S2" s="381"/>
      <c r="T2" s="381"/>
      <c r="U2" s="381"/>
    </row>
    <row r="3" spans="1:21" ht="33" customHeight="1" x14ac:dyDescent="0.35">
      <c r="A3" s="393" t="s">
        <v>79</v>
      </c>
      <c r="B3" s="391" t="s">
        <v>3</v>
      </c>
      <c r="C3" s="392"/>
      <c r="D3" s="391" t="s">
        <v>22</v>
      </c>
      <c r="E3" s="392"/>
      <c r="F3" s="391" t="s">
        <v>23</v>
      </c>
      <c r="G3" s="392"/>
      <c r="H3" s="391" t="s">
        <v>70</v>
      </c>
      <c r="I3" s="392"/>
      <c r="J3" s="391" t="s">
        <v>86</v>
      </c>
      <c r="K3" s="392"/>
      <c r="L3" s="391" t="s">
        <v>88</v>
      </c>
      <c r="M3" s="392"/>
      <c r="N3" s="391" t="s">
        <v>116</v>
      </c>
      <c r="O3" s="392"/>
      <c r="P3" s="391" t="s">
        <v>119</v>
      </c>
      <c r="Q3" s="392"/>
      <c r="R3" s="391" t="s">
        <v>120</v>
      </c>
      <c r="S3" s="392"/>
      <c r="T3" s="391" t="s">
        <v>123</v>
      </c>
      <c r="U3" s="392"/>
    </row>
    <row r="4" spans="1:21" ht="64" customHeight="1" thickBot="1" x14ac:dyDescent="0.4">
      <c r="A4" s="394"/>
      <c r="B4" s="30" t="s">
        <v>103</v>
      </c>
      <c r="C4" s="64" t="s">
        <v>104</v>
      </c>
      <c r="D4" s="30" t="s">
        <v>103</v>
      </c>
      <c r="E4" s="64" t="s">
        <v>104</v>
      </c>
      <c r="F4" s="30" t="s">
        <v>103</v>
      </c>
      <c r="G4" s="64" t="s">
        <v>104</v>
      </c>
      <c r="H4" s="30" t="s">
        <v>103</v>
      </c>
      <c r="I4" s="64" t="s">
        <v>104</v>
      </c>
      <c r="J4" s="30" t="s">
        <v>103</v>
      </c>
      <c r="K4" s="64" t="s">
        <v>104</v>
      </c>
      <c r="L4" s="30" t="s">
        <v>103</v>
      </c>
      <c r="M4" s="64" t="s">
        <v>104</v>
      </c>
      <c r="N4" s="30" t="s">
        <v>103</v>
      </c>
      <c r="O4" s="64" t="s">
        <v>104</v>
      </c>
      <c r="P4" s="30" t="s">
        <v>103</v>
      </c>
      <c r="Q4" s="64" t="s">
        <v>104</v>
      </c>
      <c r="R4" s="30" t="s">
        <v>103</v>
      </c>
      <c r="S4" s="64" t="s">
        <v>104</v>
      </c>
      <c r="T4" s="30" t="s">
        <v>103</v>
      </c>
      <c r="U4" s="64" t="s">
        <v>104</v>
      </c>
    </row>
    <row r="5" spans="1:21" ht="21.75" customHeight="1" thickTop="1" x14ac:dyDescent="0.35">
      <c r="A5" s="2" t="s">
        <v>4</v>
      </c>
      <c r="B5" s="2">
        <v>570876</v>
      </c>
      <c r="C5" s="2">
        <v>138</v>
      </c>
      <c r="D5" s="2">
        <v>570889</v>
      </c>
      <c r="E5" s="2">
        <v>138</v>
      </c>
      <c r="F5" s="2">
        <v>573797</v>
      </c>
      <c r="G5" s="2">
        <v>139</v>
      </c>
      <c r="H5" s="2">
        <v>573911</v>
      </c>
      <c r="I5" s="2">
        <v>139</v>
      </c>
      <c r="J5" s="2">
        <v>572644</v>
      </c>
      <c r="K5" s="2">
        <v>139</v>
      </c>
      <c r="L5" s="2">
        <v>578321</v>
      </c>
      <c r="M5" s="2">
        <v>139</v>
      </c>
      <c r="N5" s="2">
        <v>580740</v>
      </c>
      <c r="O5" s="2">
        <v>139</v>
      </c>
      <c r="P5" s="2">
        <v>584741</v>
      </c>
      <c r="Q5" s="2">
        <v>140</v>
      </c>
      <c r="R5" s="2">
        <v>588410</v>
      </c>
      <c r="S5" s="2">
        <v>140</v>
      </c>
      <c r="T5" s="2">
        <v>591703</v>
      </c>
      <c r="U5" s="2">
        <v>140</v>
      </c>
    </row>
    <row r="6" spans="1:21" ht="21.75" customHeight="1" x14ac:dyDescent="0.35">
      <c r="A6" s="2" t="s">
        <v>5</v>
      </c>
      <c r="B6" s="2">
        <v>17610</v>
      </c>
      <c r="C6" s="2">
        <v>135</v>
      </c>
      <c r="D6" s="2">
        <v>17615</v>
      </c>
      <c r="E6" s="2">
        <v>135</v>
      </c>
      <c r="F6" s="2">
        <v>17640</v>
      </c>
      <c r="G6" s="2">
        <v>135</v>
      </c>
      <c r="H6" s="2">
        <v>17668</v>
      </c>
      <c r="I6" s="2">
        <v>135</v>
      </c>
      <c r="J6" s="2">
        <v>17660</v>
      </c>
      <c r="K6" s="2">
        <v>135</v>
      </c>
      <c r="L6" s="2">
        <v>17853</v>
      </c>
      <c r="M6" s="2">
        <v>135</v>
      </c>
      <c r="N6" s="2">
        <v>17958</v>
      </c>
      <c r="O6" s="2">
        <v>135</v>
      </c>
      <c r="P6" s="2">
        <v>18038</v>
      </c>
      <c r="Q6" s="2">
        <v>136</v>
      </c>
      <c r="R6" s="2">
        <v>18140</v>
      </c>
      <c r="S6" s="2">
        <v>136</v>
      </c>
      <c r="T6" s="2">
        <v>18267</v>
      </c>
      <c r="U6" s="2">
        <v>136</v>
      </c>
    </row>
    <row r="7" spans="1:21" ht="21.75" customHeight="1" x14ac:dyDescent="0.35">
      <c r="A7" s="2" t="s">
        <v>6</v>
      </c>
      <c r="B7" s="2">
        <v>1479256</v>
      </c>
      <c r="C7" s="2">
        <v>138</v>
      </c>
      <c r="D7" s="2">
        <v>1477934</v>
      </c>
      <c r="E7" s="2">
        <v>138</v>
      </c>
      <c r="F7" s="2">
        <v>1481819</v>
      </c>
      <c r="G7" s="2">
        <v>139</v>
      </c>
      <c r="H7" s="2">
        <v>1481917</v>
      </c>
      <c r="I7" s="2">
        <v>139</v>
      </c>
      <c r="J7" s="2">
        <v>1480838</v>
      </c>
      <c r="K7" s="2">
        <v>139</v>
      </c>
      <c r="L7" s="2">
        <v>1494312</v>
      </c>
      <c r="M7" s="2">
        <v>139</v>
      </c>
      <c r="N7" s="2">
        <v>1500794</v>
      </c>
      <c r="O7" s="2">
        <v>139</v>
      </c>
      <c r="P7" s="2">
        <v>1510542</v>
      </c>
      <c r="Q7" s="2">
        <v>139</v>
      </c>
      <c r="R7" s="2">
        <v>1518993</v>
      </c>
      <c r="S7" s="2">
        <v>140</v>
      </c>
      <c r="T7" s="2">
        <v>1527077</v>
      </c>
      <c r="U7" s="2">
        <v>140</v>
      </c>
    </row>
    <row r="8" spans="1:21" ht="21.75" customHeight="1" x14ac:dyDescent="0.35">
      <c r="A8" s="2" t="s">
        <v>71</v>
      </c>
      <c r="B8" s="2">
        <v>88851</v>
      </c>
      <c r="C8" s="2">
        <v>143</v>
      </c>
      <c r="D8" s="2">
        <v>88922</v>
      </c>
      <c r="E8" s="2">
        <v>143</v>
      </c>
      <c r="F8" s="2">
        <v>89040</v>
      </c>
      <c r="G8" s="2">
        <v>143</v>
      </c>
      <c r="H8" s="2">
        <v>89101</v>
      </c>
      <c r="I8" s="2">
        <v>143</v>
      </c>
      <c r="J8" s="2">
        <v>89031</v>
      </c>
      <c r="K8" s="2">
        <v>144</v>
      </c>
      <c r="L8" s="2">
        <v>89611</v>
      </c>
      <c r="M8" s="2">
        <v>144</v>
      </c>
      <c r="N8" s="2">
        <v>90099</v>
      </c>
      <c r="O8" s="2">
        <v>144</v>
      </c>
      <c r="P8" s="2">
        <v>90437</v>
      </c>
      <c r="Q8" s="2">
        <v>144</v>
      </c>
      <c r="R8" s="2">
        <v>90869</v>
      </c>
      <c r="S8" s="2">
        <v>144</v>
      </c>
      <c r="T8" s="2">
        <v>91316</v>
      </c>
      <c r="U8" s="2">
        <v>144</v>
      </c>
    </row>
    <row r="9" spans="1:21" ht="21.75" customHeight="1" x14ac:dyDescent="0.35">
      <c r="A9" s="2" t="s">
        <v>72</v>
      </c>
      <c r="B9" s="2">
        <v>91935</v>
      </c>
      <c r="C9" s="2">
        <v>133</v>
      </c>
      <c r="D9" s="2">
        <v>92156</v>
      </c>
      <c r="E9" s="2">
        <v>133</v>
      </c>
      <c r="F9" s="2">
        <v>92368</v>
      </c>
      <c r="G9" s="2">
        <v>133</v>
      </c>
      <c r="H9" s="2">
        <v>92561</v>
      </c>
      <c r="I9" s="2">
        <v>133</v>
      </c>
      <c r="J9" s="2">
        <v>92753</v>
      </c>
      <c r="K9" s="2">
        <v>134</v>
      </c>
      <c r="L9" s="2">
        <v>93656</v>
      </c>
      <c r="M9" s="2">
        <v>134</v>
      </c>
      <c r="N9" s="2">
        <v>94472</v>
      </c>
      <c r="O9" s="2">
        <v>134</v>
      </c>
      <c r="P9" s="2">
        <v>95346</v>
      </c>
      <c r="Q9" s="2">
        <v>135</v>
      </c>
      <c r="R9" s="2">
        <v>96217</v>
      </c>
      <c r="S9" s="2">
        <v>135</v>
      </c>
      <c r="T9" s="2">
        <v>96903</v>
      </c>
      <c r="U9" s="2">
        <v>135</v>
      </c>
    </row>
    <row r="10" spans="1:21" ht="21.75" customHeight="1" x14ac:dyDescent="0.35">
      <c r="A10" s="2" t="s">
        <v>7</v>
      </c>
      <c r="B10" s="2">
        <v>712322</v>
      </c>
      <c r="C10" s="2">
        <v>140</v>
      </c>
      <c r="D10" s="2">
        <v>712804</v>
      </c>
      <c r="E10" s="2">
        <v>140</v>
      </c>
      <c r="F10" s="2">
        <v>713999</v>
      </c>
      <c r="G10" s="2">
        <v>140</v>
      </c>
      <c r="H10" s="2">
        <v>714302</v>
      </c>
      <c r="I10" s="2">
        <v>140</v>
      </c>
      <c r="J10" s="2">
        <v>714358</v>
      </c>
      <c r="K10" s="2">
        <v>141</v>
      </c>
      <c r="L10" s="2">
        <v>720814</v>
      </c>
      <c r="M10" s="2">
        <v>141</v>
      </c>
      <c r="N10" s="2">
        <v>724664</v>
      </c>
      <c r="O10" s="2">
        <v>141</v>
      </c>
      <c r="P10" s="2">
        <v>729579</v>
      </c>
      <c r="Q10" s="2">
        <v>141</v>
      </c>
      <c r="R10" s="2">
        <v>733613</v>
      </c>
      <c r="S10" s="2">
        <v>141</v>
      </c>
      <c r="T10" s="2">
        <v>737395</v>
      </c>
      <c r="U10" s="2">
        <v>141</v>
      </c>
    </row>
    <row r="11" spans="1:21" ht="21.75" customHeight="1" x14ac:dyDescent="0.35">
      <c r="A11" s="2" t="s">
        <v>63</v>
      </c>
      <c r="B11" s="2">
        <v>162940</v>
      </c>
      <c r="C11" s="2">
        <v>144</v>
      </c>
      <c r="D11" s="2">
        <v>163067</v>
      </c>
      <c r="E11" s="2">
        <v>144</v>
      </c>
      <c r="F11" s="2">
        <v>163429</v>
      </c>
      <c r="G11" s="2">
        <v>144</v>
      </c>
      <c r="H11" s="2">
        <v>163428</v>
      </c>
      <c r="I11" s="2">
        <v>144</v>
      </c>
      <c r="J11" s="2">
        <v>163405</v>
      </c>
      <c r="K11" s="2">
        <v>145</v>
      </c>
      <c r="L11" s="2">
        <v>164725</v>
      </c>
      <c r="M11" s="2">
        <v>145</v>
      </c>
      <c r="N11" s="2">
        <v>165601</v>
      </c>
      <c r="O11" s="2">
        <v>145</v>
      </c>
      <c r="P11" s="2">
        <v>166606</v>
      </c>
      <c r="Q11" s="2">
        <v>145</v>
      </c>
      <c r="R11" s="2">
        <v>167488</v>
      </c>
      <c r="S11" s="2">
        <v>145</v>
      </c>
      <c r="T11" s="2">
        <v>168423</v>
      </c>
      <c r="U11" s="2">
        <v>145</v>
      </c>
    </row>
    <row r="12" spans="1:21" ht="21.75" customHeight="1" x14ac:dyDescent="0.35">
      <c r="A12" s="2" t="s">
        <v>8</v>
      </c>
      <c r="B12" s="2">
        <v>178549</v>
      </c>
      <c r="C12" s="2">
        <v>137</v>
      </c>
      <c r="D12" s="2">
        <v>178506</v>
      </c>
      <c r="E12" s="2">
        <v>137</v>
      </c>
      <c r="F12" s="2">
        <v>179095</v>
      </c>
      <c r="G12" s="2">
        <v>137</v>
      </c>
      <c r="H12" s="2">
        <v>179181</v>
      </c>
      <c r="I12" s="2">
        <v>137</v>
      </c>
      <c r="J12" s="2">
        <v>178878</v>
      </c>
      <c r="K12" s="2">
        <v>138</v>
      </c>
      <c r="L12" s="2">
        <v>180960</v>
      </c>
      <c r="M12" s="2">
        <v>138</v>
      </c>
      <c r="N12" s="2">
        <v>182282</v>
      </c>
      <c r="O12" s="2">
        <v>138</v>
      </c>
      <c r="P12" s="2">
        <v>184000</v>
      </c>
      <c r="Q12" s="2">
        <v>139</v>
      </c>
      <c r="R12" s="2">
        <v>185539</v>
      </c>
      <c r="S12" s="2">
        <v>139</v>
      </c>
      <c r="T12" s="2">
        <v>186876</v>
      </c>
      <c r="U12" s="2">
        <v>139</v>
      </c>
    </row>
    <row r="13" spans="1:21" ht="21.75" customHeight="1" x14ac:dyDescent="0.35">
      <c r="A13" s="2" t="s">
        <v>9</v>
      </c>
      <c r="B13" s="2">
        <v>645059</v>
      </c>
      <c r="C13" s="2">
        <v>140</v>
      </c>
      <c r="D13" s="2">
        <v>645398</v>
      </c>
      <c r="E13" s="2">
        <v>140</v>
      </c>
      <c r="F13" s="2">
        <v>646807</v>
      </c>
      <c r="G13" s="2">
        <v>140</v>
      </c>
      <c r="H13" s="2">
        <v>647384</v>
      </c>
      <c r="I13" s="2">
        <v>141</v>
      </c>
      <c r="J13" s="2">
        <v>647105</v>
      </c>
      <c r="K13" s="2">
        <v>141</v>
      </c>
      <c r="L13" s="2">
        <v>653230</v>
      </c>
      <c r="M13" s="2">
        <v>141</v>
      </c>
      <c r="N13" s="2">
        <v>656869</v>
      </c>
      <c r="O13" s="2">
        <v>141</v>
      </c>
      <c r="P13" s="2">
        <v>661484</v>
      </c>
      <c r="Q13" s="2">
        <v>142</v>
      </c>
      <c r="R13" s="2">
        <v>665565</v>
      </c>
      <c r="S13" s="2">
        <v>142</v>
      </c>
      <c r="T13" s="2">
        <v>669065</v>
      </c>
      <c r="U13" s="2">
        <v>142</v>
      </c>
    </row>
    <row r="14" spans="1:21" ht="21.75" customHeight="1" x14ac:dyDescent="0.35">
      <c r="A14" s="2" t="s">
        <v>10</v>
      </c>
      <c r="B14" s="2">
        <v>491823</v>
      </c>
      <c r="C14" s="2">
        <v>139</v>
      </c>
      <c r="D14" s="2">
        <v>491799</v>
      </c>
      <c r="E14" s="2">
        <v>139</v>
      </c>
      <c r="F14" s="2">
        <v>493510</v>
      </c>
      <c r="G14" s="2">
        <v>140</v>
      </c>
      <c r="H14" s="2">
        <v>493198</v>
      </c>
      <c r="I14" s="2">
        <v>140</v>
      </c>
      <c r="J14" s="2">
        <v>492456</v>
      </c>
      <c r="K14" s="2">
        <v>140</v>
      </c>
      <c r="L14" s="2">
        <v>497028</v>
      </c>
      <c r="M14" s="2">
        <v>140</v>
      </c>
      <c r="N14" s="2">
        <v>499414</v>
      </c>
      <c r="O14" s="2">
        <v>140</v>
      </c>
      <c r="P14" s="2">
        <v>502977</v>
      </c>
      <c r="Q14" s="2">
        <v>140</v>
      </c>
      <c r="R14" s="2">
        <v>505968</v>
      </c>
      <c r="S14" s="2">
        <v>140</v>
      </c>
      <c r="T14" s="2">
        <v>508551</v>
      </c>
      <c r="U14" s="2">
        <v>140</v>
      </c>
    </row>
    <row r="15" spans="1:21" ht="21.75" customHeight="1" x14ac:dyDescent="0.35">
      <c r="A15" s="2" t="s">
        <v>11</v>
      </c>
      <c r="B15" s="2">
        <v>121198</v>
      </c>
      <c r="C15" s="2">
        <v>148</v>
      </c>
      <c r="D15" s="2">
        <v>121281</v>
      </c>
      <c r="E15" s="2">
        <v>148</v>
      </c>
      <c r="F15" s="2">
        <v>121864</v>
      </c>
      <c r="G15" s="2">
        <v>148</v>
      </c>
      <c r="H15" s="2">
        <v>121780</v>
      </c>
      <c r="I15" s="2">
        <v>148</v>
      </c>
      <c r="J15" s="2">
        <v>121537</v>
      </c>
      <c r="K15" s="2">
        <v>148</v>
      </c>
      <c r="L15" s="2">
        <v>122510</v>
      </c>
      <c r="M15" s="2">
        <v>148</v>
      </c>
      <c r="N15" s="2">
        <v>123026</v>
      </c>
      <c r="O15" s="2">
        <v>149</v>
      </c>
      <c r="P15" s="2">
        <v>123809</v>
      </c>
      <c r="Q15" s="2">
        <v>149</v>
      </c>
      <c r="R15" s="2">
        <v>124481</v>
      </c>
      <c r="S15" s="2">
        <v>149</v>
      </c>
      <c r="T15" s="2">
        <v>124956</v>
      </c>
      <c r="U15" s="2">
        <v>149</v>
      </c>
    </row>
    <row r="16" spans="1:21" ht="21.75" customHeight="1" x14ac:dyDescent="0.35">
      <c r="A16" s="2" t="s">
        <v>12</v>
      </c>
      <c r="B16" s="2">
        <v>216199</v>
      </c>
      <c r="C16" s="2">
        <v>145</v>
      </c>
      <c r="D16" s="2">
        <v>216273</v>
      </c>
      <c r="E16" s="2">
        <v>145</v>
      </c>
      <c r="F16" s="2">
        <v>217115</v>
      </c>
      <c r="G16" s="2">
        <v>145</v>
      </c>
      <c r="H16" s="2">
        <v>217123</v>
      </c>
      <c r="I16" s="2">
        <v>145</v>
      </c>
      <c r="J16" s="2">
        <v>216779</v>
      </c>
      <c r="K16" s="2">
        <v>146</v>
      </c>
      <c r="L16" s="2">
        <v>218720</v>
      </c>
      <c r="M16" s="2">
        <v>146</v>
      </c>
      <c r="N16" s="2">
        <v>219631</v>
      </c>
      <c r="O16" s="2">
        <v>146</v>
      </c>
      <c r="P16" s="2">
        <v>221054</v>
      </c>
      <c r="Q16" s="2">
        <v>146</v>
      </c>
      <c r="R16" s="2">
        <v>222106</v>
      </c>
      <c r="S16" s="2">
        <v>146</v>
      </c>
      <c r="T16" s="2">
        <v>222991</v>
      </c>
      <c r="U16" s="2">
        <v>146</v>
      </c>
    </row>
    <row r="17" spans="1:21" ht="21.75" customHeight="1" x14ac:dyDescent="0.35">
      <c r="A17" s="2" t="s">
        <v>13</v>
      </c>
      <c r="B17" s="2">
        <v>804273</v>
      </c>
      <c r="C17" s="2">
        <v>142</v>
      </c>
      <c r="D17" s="2">
        <v>802977</v>
      </c>
      <c r="E17" s="2">
        <v>142</v>
      </c>
      <c r="F17" s="2">
        <v>807073</v>
      </c>
      <c r="G17" s="2">
        <v>142</v>
      </c>
      <c r="H17" s="2">
        <v>806345</v>
      </c>
      <c r="I17" s="2">
        <v>142</v>
      </c>
      <c r="J17" s="2">
        <v>803874</v>
      </c>
      <c r="K17" s="2">
        <v>143</v>
      </c>
      <c r="L17" s="2">
        <v>811883</v>
      </c>
      <c r="M17" s="2">
        <v>143</v>
      </c>
      <c r="N17" s="2">
        <v>815241</v>
      </c>
      <c r="O17" s="2">
        <v>143</v>
      </c>
      <c r="P17" s="2">
        <v>821110</v>
      </c>
      <c r="Q17" s="2">
        <v>143</v>
      </c>
      <c r="R17" s="2">
        <v>826323</v>
      </c>
      <c r="S17" s="2">
        <v>143</v>
      </c>
      <c r="T17" s="2">
        <v>831016</v>
      </c>
      <c r="U17" s="2">
        <v>143</v>
      </c>
    </row>
    <row r="18" spans="1:21" ht="21.75" customHeight="1" x14ac:dyDescent="0.35">
      <c r="A18" s="2" t="s">
        <v>14</v>
      </c>
      <c r="B18" s="2">
        <v>181501</v>
      </c>
      <c r="C18" s="2">
        <v>149</v>
      </c>
      <c r="D18" s="2">
        <v>181461</v>
      </c>
      <c r="E18" s="2">
        <v>149</v>
      </c>
      <c r="F18" s="2">
        <v>183031</v>
      </c>
      <c r="G18" s="2">
        <v>149</v>
      </c>
      <c r="H18" s="2">
        <v>182851</v>
      </c>
      <c r="I18" s="2">
        <v>149</v>
      </c>
      <c r="J18" s="2">
        <v>182128</v>
      </c>
      <c r="K18" s="2">
        <v>150</v>
      </c>
      <c r="L18" s="2">
        <v>183674</v>
      </c>
      <c r="M18" s="2">
        <v>150</v>
      </c>
      <c r="N18" s="2">
        <v>184367</v>
      </c>
      <c r="O18" s="2">
        <v>150</v>
      </c>
      <c r="P18" s="2">
        <v>185471</v>
      </c>
      <c r="Q18" s="2">
        <v>150</v>
      </c>
      <c r="R18" s="2">
        <v>186577</v>
      </c>
      <c r="S18" s="2">
        <v>150</v>
      </c>
      <c r="T18" s="2">
        <v>187512</v>
      </c>
      <c r="U18" s="2">
        <v>150</v>
      </c>
    </row>
    <row r="19" spans="1:21" ht="21.75" customHeight="1" x14ac:dyDescent="0.35">
      <c r="A19" s="2" t="s">
        <v>15</v>
      </c>
      <c r="B19" s="2">
        <v>38666</v>
      </c>
      <c r="C19" s="2">
        <v>148</v>
      </c>
      <c r="D19" s="2">
        <v>38677</v>
      </c>
      <c r="E19" s="2">
        <v>148</v>
      </c>
      <c r="F19" s="2">
        <v>39184</v>
      </c>
      <c r="G19" s="2">
        <v>149</v>
      </c>
      <c r="H19" s="2">
        <v>39142</v>
      </c>
      <c r="I19" s="2">
        <v>149</v>
      </c>
      <c r="J19" s="2">
        <v>38874</v>
      </c>
      <c r="K19" s="2">
        <v>149</v>
      </c>
      <c r="L19" s="2">
        <v>39249</v>
      </c>
      <c r="M19" s="2">
        <v>150</v>
      </c>
      <c r="N19" s="2">
        <v>39384</v>
      </c>
      <c r="O19" s="2">
        <v>150</v>
      </c>
      <c r="P19" s="2">
        <v>39612</v>
      </c>
      <c r="Q19" s="2">
        <v>150</v>
      </c>
      <c r="R19" s="2">
        <v>39787</v>
      </c>
      <c r="S19" s="2">
        <v>150</v>
      </c>
      <c r="T19" s="2">
        <v>39967</v>
      </c>
      <c r="U19" s="2">
        <v>150</v>
      </c>
    </row>
    <row r="20" spans="1:21" ht="21.75" customHeight="1" x14ac:dyDescent="0.35">
      <c r="A20" s="2" t="s">
        <v>16</v>
      </c>
      <c r="B20" s="2">
        <v>819829</v>
      </c>
      <c r="C20" s="2">
        <v>156</v>
      </c>
      <c r="D20" s="2">
        <v>820483</v>
      </c>
      <c r="E20" s="2">
        <v>156</v>
      </c>
      <c r="F20" s="2">
        <v>845836</v>
      </c>
      <c r="G20" s="2">
        <v>158</v>
      </c>
      <c r="H20" s="2">
        <v>845043</v>
      </c>
      <c r="I20" s="2">
        <v>158</v>
      </c>
      <c r="J20" s="2">
        <v>828136</v>
      </c>
      <c r="K20" s="2">
        <v>158</v>
      </c>
      <c r="L20" s="2">
        <v>838532</v>
      </c>
      <c r="M20" s="2">
        <v>158</v>
      </c>
      <c r="N20" s="2">
        <v>838812</v>
      </c>
      <c r="O20" s="2">
        <v>158</v>
      </c>
      <c r="P20" s="2">
        <v>841138</v>
      </c>
      <c r="Q20" s="2">
        <v>158</v>
      </c>
      <c r="R20" s="2">
        <v>845612</v>
      </c>
      <c r="S20" s="2">
        <v>158</v>
      </c>
      <c r="T20" s="2">
        <v>850767</v>
      </c>
      <c r="U20" s="2">
        <v>158</v>
      </c>
    </row>
    <row r="21" spans="1:21" ht="21.75" customHeight="1" x14ac:dyDescent="0.35">
      <c r="A21" s="2" t="s">
        <v>17</v>
      </c>
      <c r="B21" s="2">
        <v>580529</v>
      </c>
      <c r="C21" s="2">
        <v>156</v>
      </c>
      <c r="D21" s="2">
        <v>580347</v>
      </c>
      <c r="E21" s="2">
        <v>156</v>
      </c>
      <c r="F21" s="2">
        <v>589287</v>
      </c>
      <c r="G21" s="2">
        <v>156</v>
      </c>
      <c r="H21" s="2">
        <v>587830</v>
      </c>
      <c r="I21" s="2">
        <v>156</v>
      </c>
      <c r="J21" s="2">
        <v>582304</v>
      </c>
      <c r="K21" s="2">
        <v>157</v>
      </c>
      <c r="L21" s="2">
        <v>586803</v>
      </c>
      <c r="M21" s="2">
        <v>157</v>
      </c>
      <c r="N21" s="2">
        <v>587902</v>
      </c>
      <c r="O21" s="2">
        <v>157</v>
      </c>
      <c r="P21" s="2">
        <v>590144</v>
      </c>
      <c r="Q21" s="2">
        <v>157</v>
      </c>
      <c r="R21" s="2">
        <v>592623</v>
      </c>
      <c r="S21" s="2">
        <v>157</v>
      </c>
      <c r="T21" s="2">
        <v>595116</v>
      </c>
      <c r="U21" s="2">
        <v>157</v>
      </c>
    </row>
    <row r="22" spans="1:21" ht="21.75" customHeight="1" x14ac:dyDescent="0.35">
      <c r="A22" s="2" t="s">
        <v>18</v>
      </c>
      <c r="B22" s="2">
        <v>78864</v>
      </c>
      <c r="C22" s="2">
        <v>156</v>
      </c>
      <c r="D22" s="2">
        <v>78836</v>
      </c>
      <c r="E22" s="2">
        <v>156</v>
      </c>
      <c r="F22" s="2">
        <v>79516</v>
      </c>
      <c r="G22" s="2">
        <v>156</v>
      </c>
      <c r="H22" s="2">
        <v>79386</v>
      </c>
      <c r="I22" s="2">
        <v>156</v>
      </c>
      <c r="J22" s="2">
        <v>78863</v>
      </c>
      <c r="K22" s="2">
        <v>156</v>
      </c>
      <c r="L22" s="2">
        <v>79295</v>
      </c>
      <c r="M22" s="2">
        <v>156</v>
      </c>
      <c r="N22" s="2">
        <v>79485</v>
      </c>
      <c r="O22" s="2">
        <v>156</v>
      </c>
      <c r="P22" s="2">
        <v>79728</v>
      </c>
      <c r="Q22" s="2">
        <v>156</v>
      </c>
      <c r="R22" s="2">
        <v>79975</v>
      </c>
      <c r="S22" s="2">
        <v>157</v>
      </c>
      <c r="T22" s="2">
        <v>80262</v>
      </c>
      <c r="U22" s="2">
        <v>157</v>
      </c>
    </row>
    <row r="23" spans="1:21" ht="21.75" customHeight="1" x14ac:dyDescent="0.35">
      <c r="A23" s="2" t="s">
        <v>19</v>
      </c>
      <c r="B23" s="2">
        <v>265992</v>
      </c>
      <c r="C23" s="2">
        <v>167</v>
      </c>
      <c r="D23" s="2">
        <v>266095</v>
      </c>
      <c r="E23" s="2">
        <v>167</v>
      </c>
      <c r="F23" s="2">
        <v>274646</v>
      </c>
      <c r="G23" s="2">
        <v>168</v>
      </c>
      <c r="H23" s="2">
        <v>273335</v>
      </c>
      <c r="I23" s="2">
        <v>168</v>
      </c>
      <c r="J23" s="2">
        <v>267694</v>
      </c>
      <c r="K23" s="2">
        <v>168</v>
      </c>
      <c r="L23" s="2">
        <v>269977</v>
      </c>
      <c r="M23" s="2">
        <v>168</v>
      </c>
      <c r="N23" s="2">
        <v>270277</v>
      </c>
      <c r="O23" s="2">
        <v>168</v>
      </c>
      <c r="P23" s="2">
        <v>271196</v>
      </c>
      <c r="Q23" s="2">
        <v>168</v>
      </c>
      <c r="R23" s="2">
        <v>272688</v>
      </c>
      <c r="S23" s="2">
        <v>168</v>
      </c>
      <c r="T23" s="2">
        <v>274273</v>
      </c>
      <c r="U23" s="2">
        <v>168</v>
      </c>
    </row>
    <row r="24" spans="1:21" ht="21.75" customHeight="1" x14ac:dyDescent="0.35">
      <c r="A24" s="2" t="s">
        <v>20</v>
      </c>
      <c r="B24" s="2">
        <v>686014</v>
      </c>
      <c r="C24" s="2">
        <v>160</v>
      </c>
      <c r="D24" s="2">
        <v>686694</v>
      </c>
      <c r="E24" s="2">
        <v>160</v>
      </c>
      <c r="F24" s="2">
        <v>709157</v>
      </c>
      <c r="G24" s="2">
        <v>161</v>
      </c>
      <c r="H24" s="2">
        <v>709170</v>
      </c>
      <c r="I24" s="2">
        <v>162</v>
      </c>
      <c r="J24" s="2">
        <v>693717</v>
      </c>
      <c r="K24" s="2">
        <v>161</v>
      </c>
      <c r="L24" s="2">
        <v>701328</v>
      </c>
      <c r="M24" s="2">
        <v>162</v>
      </c>
      <c r="N24" s="2">
        <v>702161</v>
      </c>
      <c r="O24" s="2">
        <v>162</v>
      </c>
      <c r="P24" s="2">
        <v>703190</v>
      </c>
      <c r="Q24" s="2">
        <v>162</v>
      </c>
      <c r="R24" s="2">
        <v>706532</v>
      </c>
      <c r="S24" s="2">
        <v>162</v>
      </c>
      <c r="T24" s="2">
        <v>709761</v>
      </c>
      <c r="U24" s="2">
        <v>162</v>
      </c>
    </row>
    <row r="25" spans="1:21" ht="21.75" customHeight="1" x14ac:dyDescent="0.35">
      <c r="A25" s="2" t="s">
        <v>21</v>
      </c>
      <c r="B25" s="2">
        <v>196149</v>
      </c>
      <c r="C25" s="2">
        <v>160</v>
      </c>
      <c r="D25" s="2">
        <v>196164</v>
      </c>
      <c r="E25" s="2">
        <v>160</v>
      </c>
      <c r="F25" s="2">
        <v>198433</v>
      </c>
      <c r="G25" s="2">
        <v>161</v>
      </c>
      <c r="H25" s="2">
        <v>198142</v>
      </c>
      <c r="I25" s="2">
        <v>161</v>
      </c>
      <c r="J25" s="2">
        <v>196768</v>
      </c>
      <c r="K25" s="2">
        <v>161</v>
      </c>
      <c r="L25" s="2">
        <v>198474</v>
      </c>
      <c r="M25" s="2">
        <v>162</v>
      </c>
      <c r="N25" s="2">
        <v>199062</v>
      </c>
      <c r="O25" s="2">
        <v>162</v>
      </c>
      <c r="P25" s="2">
        <v>200162</v>
      </c>
      <c r="Q25" s="2">
        <v>162</v>
      </c>
      <c r="R25" s="2">
        <v>201264</v>
      </c>
      <c r="S25" s="2">
        <v>162</v>
      </c>
      <c r="T25" s="2">
        <v>202301</v>
      </c>
      <c r="U25" s="2">
        <v>162</v>
      </c>
    </row>
    <row r="26" spans="1:21" ht="21.75" customHeight="1" thickBot="1" x14ac:dyDescent="0.4">
      <c r="A26" s="17" t="s">
        <v>33</v>
      </c>
      <c r="B26" s="17">
        <v>8428435</v>
      </c>
      <c r="C26" s="17">
        <v>146</v>
      </c>
      <c r="D26" s="17">
        <v>8428378</v>
      </c>
      <c r="E26" s="17">
        <v>146</v>
      </c>
      <c r="F26" s="17">
        <v>8516646</v>
      </c>
      <c r="G26" s="17">
        <v>147</v>
      </c>
      <c r="H26" s="17">
        <v>8512798</v>
      </c>
      <c r="I26" s="17">
        <v>147</v>
      </c>
      <c r="J26" s="17">
        <v>8459802</v>
      </c>
      <c r="K26" s="17">
        <v>147</v>
      </c>
      <c r="L26" s="17">
        <v>8540955</v>
      </c>
      <c r="M26" s="17">
        <v>147</v>
      </c>
      <c r="N26" s="17">
        <v>8572241</v>
      </c>
      <c r="O26" s="17">
        <v>147</v>
      </c>
      <c r="P26" s="17">
        <v>8620364</v>
      </c>
      <c r="Q26" s="17">
        <v>147</v>
      </c>
      <c r="R26" s="17">
        <v>8668770</v>
      </c>
      <c r="S26" s="17">
        <v>147</v>
      </c>
      <c r="T26" s="17">
        <v>8714498</v>
      </c>
      <c r="U26" s="17">
        <v>147</v>
      </c>
    </row>
    <row r="27" spans="1:21" s="5" customFormat="1" ht="31.5" customHeight="1" thickTop="1" x14ac:dyDescent="0.35">
      <c r="A27" s="13" t="s">
        <v>0</v>
      </c>
      <c r="B27" s="14">
        <f>+B5+B6+B7+B8+B9+B10+B11+B12+B13</f>
        <v>3947398</v>
      </c>
      <c r="C27" s="14">
        <f>+(B5*C5+B6*C6+B7*C7+B8*C8+B9*C9+B10*C10+B11*C11+B12*C12+B13*C13)/B27</f>
        <v>138.87287955255587</v>
      </c>
      <c r="D27" s="14">
        <f>+D5+D6+D7+D8+D9+D10+D11+D12+D13</f>
        <v>3947291</v>
      </c>
      <c r="E27" s="14">
        <f>+(D5*E5+D6*E6+D7*E7+D8*E8+D9*E9+D10*E10+D11*E11+D12*E12+D13*E13)/D27</f>
        <v>138.87332932889925</v>
      </c>
      <c r="F27" s="14">
        <f>+F5+F6+F7+F8+F9+F10+F11+F12+F13</f>
        <v>3957994</v>
      </c>
      <c r="G27" s="14">
        <f>+(F5*G5+F6*G6+F7*G7+F8*G8+F9*G9+F10*G10+F11*G11+F12*G12+F13*G13)/F27</f>
        <v>139.39190382805026</v>
      </c>
      <c r="H27" s="14">
        <f>+H5+H6+H7+H8+H9+H10+H11+H12+H13</f>
        <v>3959453</v>
      </c>
      <c r="I27" s="14">
        <f>+(H5*I5+H6*I6+H7*I7+H8*I8+H9*I9+H10*I10+H11*I11+H12*I12+H13*I13)/H27</f>
        <v>139.55518123336734</v>
      </c>
      <c r="J27" s="14">
        <f>+J5+J6+J7+J8+J9+J10+J11+J12+J13</f>
        <v>3956672</v>
      </c>
      <c r="K27" s="14">
        <f>+(J5*K5+J6*K6+J7*K7+J8*K8+J9*K9+J10*K10+J11*K11+J12*K12+J13*K13)/J27</f>
        <v>139.86821146660628</v>
      </c>
      <c r="L27" s="14">
        <f>+L5+L6+L7+L8+L9+L10+L11+L12+L13</f>
        <v>3993482</v>
      </c>
      <c r="M27" s="14">
        <f>+(L5*M5+L6*M6+L7*M7+L8*M8+L9*M9+L10*M10+L11*M11+L12*M12+L13*M13)/L27</f>
        <v>139.86737363533879</v>
      </c>
      <c r="N27" s="14">
        <f>+N5+N6+N7+N8+N9+N10+N11+N12+N13</f>
        <v>4013479</v>
      </c>
      <c r="O27" s="14">
        <f>+(N5*O5+N6*O6+N7*O7+N8*O8+N9*O9+N10*O10+N11*O11+N12*O12+N13*O13)/N27</f>
        <v>139.86725083151052</v>
      </c>
      <c r="P27" s="14">
        <f>+P5+P6+P7+P8+P9+P10+P11+P12+P13</f>
        <v>4040773</v>
      </c>
      <c r="Q27" s="14">
        <f>+(P5*Q5+P6*Q6+P7*Q7+P8*Q8+P9*Q9+P10*Q10+P11*Q11+P12*Q12+P13*Q13)/P27</f>
        <v>140.24844281032367</v>
      </c>
      <c r="R27" s="14">
        <f>+R5+R6+R7+R8+R9+R10+R11+R12+R13</f>
        <v>4064834</v>
      </c>
      <c r="S27" s="14">
        <f>+(R5*S5+R6*S6+R7*S7+R8*S8+R9*S9+R10*S10+R11*S11+R12*S12+R13*S13)/R27</f>
        <v>140.6215444468335</v>
      </c>
      <c r="T27" s="14">
        <f>+T5+T6+T7+T8+T9+T10+T11+T12+T13</f>
        <v>4087025</v>
      </c>
      <c r="U27" s="14">
        <f>+(T5*U5+T6*U6+T7*U7+T8*U8+T9*U9+T10*U10+T11*U11+T12*U12+T13*U13)/T27</f>
        <v>140.62109847627553</v>
      </c>
    </row>
    <row r="28" spans="1:21" ht="23" customHeight="1" x14ac:dyDescent="0.35">
      <c r="A28" s="13" t="s">
        <v>1</v>
      </c>
      <c r="B28" s="14">
        <f>+B14+B15+B16+B17</f>
        <v>1633493</v>
      </c>
      <c r="C28" s="14">
        <f>+(+B15*C15+B14*C14+B16*C16+B17*C17)/B28</f>
        <v>141.9389749451023</v>
      </c>
      <c r="D28" s="14">
        <f>+D14+D15+D16+D17</f>
        <v>1632330</v>
      </c>
      <c r="E28" s="14">
        <f>+(+D15*E15+D14*E14+D16*E16+D17*E17)/D28</f>
        <v>141.93941666207201</v>
      </c>
      <c r="F28" s="14">
        <f>+F14+F15+F16+F17</f>
        <v>1639562</v>
      </c>
      <c r="G28" s="14">
        <f>+(+F15*G15+F14*G14+F16*G16+F17*G17)/F28</f>
        <v>142.24122845003726</v>
      </c>
      <c r="H28" s="14">
        <f>+H14+H15+H16+H17</f>
        <v>1638446</v>
      </c>
      <c r="I28" s="14">
        <f>+(+H15*I15+H14*I14+H16*I16+H17*I17)/H28</f>
        <v>142.24148064690567</v>
      </c>
      <c r="J28" s="14">
        <f>+J14+J15+J16+J17</f>
        <v>1634646</v>
      </c>
      <c r="K28" s="14">
        <f>+(+J15*K15+J14*K14+J16*K16+J17*K17)/J28</f>
        <v>142.8658143720414</v>
      </c>
      <c r="L28" s="14">
        <f>+L14+L15+L16+L17</f>
        <v>1650141</v>
      </c>
      <c r="M28" s="14">
        <f>+(+L15*M15+L14*M14+L16*M16+L17*M17)/L28</f>
        <v>142.86523939469416</v>
      </c>
      <c r="N28" s="14">
        <f>+N14+N15+N16+N17</f>
        <v>1657312</v>
      </c>
      <c r="O28" s="14">
        <f>+(+N15*O15+N14*O14+N16*O16+N17*O17)/N28</f>
        <v>142.93894149079955</v>
      </c>
      <c r="P28" s="14">
        <f>+P14+P15+P16+P17</f>
        <v>1668950</v>
      </c>
      <c r="Q28" s="14">
        <f>+(+P15*Q15+P14*Q14+P16*Q16+P17*Q17)/P28</f>
        <v>142.93833548039186</v>
      </c>
      <c r="R28" s="14">
        <f>+R14+R15+R16+R17</f>
        <v>1678878</v>
      </c>
      <c r="S28" s="14">
        <f>+(+R15*S15+R14*S14+R16*S16+R17*S17)/R28</f>
        <v>142.93763692180136</v>
      </c>
      <c r="T28" s="14">
        <f>+T14+T15+T16+T17</f>
        <v>1687514</v>
      </c>
      <c r="U28" s="14">
        <f>+(+T15*U15+T14*U14+T16*U16+T17*U17)/T28</f>
        <v>142.93662630354473</v>
      </c>
    </row>
    <row r="29" spans="1:21" ht="23" customHeight="1" thickBot="1" x14ac:dyDescent="0.4">
      <c r="A29" s="15" t="s">
        <v>2</v>
      </c>
      <c r="B29" s="16">
        <f>+B18+B19+B20+B21+B22+B23+B24+B25</f>
        <v>2847544</v>
      </c>
      <c r="C29" s="16">
        <f>+(B18*C18+B19*C19+B20*C20+B21*C21+B22*C22+B23*C23+B24*C24+B25*C25)/B29</f>
        <v>157.7119064709799</v>
      </c>
      <c r="D29" s="16">
        <f>+D18+D19+D20+D21+D22+D23+D24+D25</f>
        <v>2848757</v>
      </c>
      <c r="E29" s="16">
        <f>+(D18*E18+D19*E19+D20*E20+D21*E21+D22*E22+D23*E23+D24*E24+D25*E25)/D29</f>
        <v>157.71261852099002</v>
      </c>
      <c r="F29" s="16">
        <f>+F18+F19+F20+F21+F22+F23+F24+F25</f>
        <v>2919090</v>
      </c>
      <c r="G29" s="16">
        <f>+(F18*G18+F19*G19+F20*G20+F21*G21+F22*G22+F23*G23+F24*G24+F25*G25)/F29</f>
        <v>158.73025805987481</v>
      </c>
      <c r="H29" s="16">
        <f>+H18+H19+H20+H21+H22+H23+H24+H25</f>
        <v>2914899</v>
      </c>
      <c r="I29" s="16">
        <f>+(H18*I18+H19*I19+H20*I20+H21*I21+H22*I22+H23*I23+H24*I24+H25*I25)/H29</f>
        <v>158.97159009626063</v>
      </c>
      <c r="J29" s="16">
        <f>+J18+J19+J20+J21+J22+J23+J24+J25</f>
        <v>2868484</v>
      </c>
      <c r="K29" s="16">
        <f>+(J18*K18+J19*K19+J20*K20+J21*K21+J22*K22+J23*K23+J24*K24+J25*K25)/J29</f>
        <v>158.97663957686359</v>
      </c>
      <c r="L29" s="16">
        <f>+L18+L19+L20+L21+L22+L23+L24+L25</f>
        <v>2897332</v>
      </c>
      <c r="M29" s="16">
        <f>+(L18*M18+L19*M19+L20*M20+L21*M21+L22*M22+L23*M23+L24*M24+L25*M25)/L29</f>
        <v>159.3012664755023</v>
      </c>
      <c r="N29" s="16">
        <f>+N18+N19+N20+N21+N22+N23+N24+N25</f>
        <v>2901450</v>
      </c>
      <c r="O29" s="16">
        <f>+(N18*O18+N19*O19+N20*O20+N21*O21+N22*O22+N23*O23+N24*O24+N25*O25)/N29</f>
        <v>159.29961984524979</v>
      </c>
      <c r="P29" s="16">
        <f>+P18+P19+P20+P21+P22+P23+P24+P25</f>
        <v>2910641</v>
      </c>
      <c r="Q29" s="16">
        <f>+(P18*Q18+P19*Q19+P20*Q20+P21*Q21+P22*Q22+P23*Q23+P24*Q24+P25*Q25)/P29</f>
        <v>159.29700090117606</v>
      </c>
      <c r="R29" s="16">
        <f>+R18+R19+R20+R21+R22+R23+R24+R25</f>
        <v>2925058</v>
      </c>
      <c r="S29" s="16">
        <f>+(R18*S18+R19*S19+R20*S20+R21*S21+R22*S22+R23*S23+R24*S24+R25*S25)/R29</f>
        <v>159.32460758043089</v>
      </c>
      <c r="T29" s="16">
        <f>+T18+T19+T20+T21+T22+T23+T24+T25</f>
        <v>2939959</v>
      </c>
      <c r="U29" s="16">
        <f>+(T18*U18+T19*U19+T20*U20+T21*U21+T22*U22+T23*U23+T24*U24+T25*U25)/T29</f>
        <v>159.32510963588268</v>
      </c>
    </row>
    <row r="30" spans="1:21" ht="25" customHeight="1" thickTop="1" x14ac:dyDescent="0.3">
      <c r="A30" s="70" t="str">
        <f>+INDICE!B10</f>
        <v xml:space="preserve"> Lettura dati 31 agosto 2023</v>
      </c>
      <c r="J30" s="24"/>
    </row>
    <row r="31" spans="1:21" x14ac:dyDescent="0.35">
      <c r="B31" s="6"/>
      <c r="C31" s="25"/>
      <c r="D31" s="5"/>
      <c r="E31" s="67"/>
      <c r="F31" s="5"/>
    </row>
    <row r="32" spans="1:21" s="3" customFormat="1" x14ac:dyDescent="0.35">
      <c r="A32" s="1"/>
      <c r="B32" s="1"/>
      <c r="C32" s="66"/>
      <c r="E32" s="68"/>
      <c r="G32" s="68"/>
      <c r="I32" s="68"/>
    </row>
    <row r="33" spans="2:6" ht="15" x14ac:dyDescent="0.35">
      <c r="B33" s="7"/>
      <c r="C33" s="65"/>
    </row>
    <row r="37" spans="2:6" ht="13.5" x14ac:dyDescent="0.35">
      <c r="B37" s="14"/>
      <c r="C37" s="14"/>
      <c r="F37" s="24"/>
    </row>
    <row r="38" spans="2:6" ht="13.5" x14ac:dyDescent="0.35">
      <c r="B38" s="14"/>
      <c r="C38" s="14"/>
    </row>
    <row r="39" spans="2:6" ht="13.5" x14ac:dyDescent="0.35">
      <c r="B39" s="14"/>
      <c r="C39" s="14"/>
    </row>
    <row r="40" spans="2:6" ht="13.5" x14ac:dyDescent="0.35">
      <c r="B40" s="14"/>
      <c r="C40" s="14"/>
    </row>
    <row r="41" spans="2:6" ht="13.5" x14ac:dyDescent="0.35">
      <c r="B41" s="14"/>
      <c r="C41" s="14"/>
    </row>
    <row r="42" spans="2:6" x14ac:dyDescent="0.35">
      <c r="B42" s="4"/>
    </row>
    <row r="43" spans="2:6" ht="13.5" x14ac:dyDescent="0.35">
      <c r="B43" s="4"/>
      <c r="C43" s="65"/>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12">
    <mergeCell ref="T3:U3"/>
    <mergeCell ref="B2:U2"/>
    <mergeCell ref="A3:A4"/>
    <mergeCell ref="B3:C3"/>
    <mergeCell ref="D3:E3"/>
    <mergeCell ref="F3:G3"/>
    <mergeCell ref="N3:O3"/>
    <mergeCell ref="R3:S3"/>
    <mergeCell ref="P3:Q3"/>
    <mergeCell ref="L3:M3"/>
    <mergeCell ref="J3:K3"/>
    <mergeCell ref="H3:I3"/>
  </mergeCells>
  <phoneticPr fontId="10" type="noConversion"/>
  <pageMargins left="0.31496062992125984" right="0.31496062992125984" top="0.94488188976377963" bottom="0.74803149606299213" header="0.31496062992125984" footer="0.31496062992125984"/>
  <pageSetup paperSize="9" scale="47" orientation="landscape" r:id="rId1"/>
  <headerFooter>
    <oddHeader>&amp;COSSERVATORIO ASSEGNO UNICO UNIVERSALE</oddHeader>
    <oddFooter>&amp;CINPS - COORDINAMENTO GENERALE STATISTICO ATTUARIALE</oddFooter>
  </headerFooter>
  <rowBreaks count="1" manualBreakCount="1">
    <brk id="18" max="21" man="1"/>
  </rowBreaks>
  <ignoredErrors>
    <ignoredError sqref="C27:V33"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60C03-2FD9-483A-9EF4-A453E9AC983A}">
  <sheetPr>
    <pageSetUpPr fitToPage="1"/>
  </sheetPr>
  <dimension ref="A1:O60"/>
  <sheetViews>
    <sheetView showGridLines="0" view="pageBreakPreview" topLeftCell="A19" zoomScale="64" zoomScaleNormal="58" zoomScaleSheetLayoutView="64" workbookViewId="0">
      <selection activeCell="B1" sqref="B1"/>
    </sheetView>
  </sheetViews>
  <sheetFormatPr defaultColWidth="13.26953125" defaultRowHeight="10" x14ac:dyDescent="0.35"/>
  <cols>
    <col min="1" max="1" width="30.26953125" style="1" customWidth="1"/>
    <col min="2" max="2" width="13.1796875" style="1" customWidth="1"/>
    <col min="3" max="3" width="13.1796875" style="66" customWidth="1"/>
    <col min="4" max="7" width="13.1796875" style="1" customWidth="1"/>
    <col min="8" max="8" width="17.36328125" style="1" customWidth="1"/>
    <col min="9" max="9" width="13" style="1" customWidth="1"/>
    <col min="10" max="10" width="15.36328125" style="1" customWidth="1"/>
    <col min="11" max="11" width="13.26953125" style="1"/>
    <col min="12" max="12" width="15.81640625" style="1" customWidth="1"/>
    <col min="13" max="16384" width="13.26953125" style="1"/>
  </cols>
  <sheetData>
    <row r="1" spans="1:15" ht="61.5" customHeight="1" thickBot="1" x14ac:dyDescent="0.4">
      <c r="A1" s="47" t="s">
        <v>223</v>
      </c>
      <c r="B1" s="47"/>
      <c r="C1" s="47"/>
      <c r="D1" s="47"/>
      <c r="E1" s="47"/>
      <c r="F1" s="47"/>
      <c r="G1" s="47"/>
      <c r="H1" s="47"/>
      <c r="I1" s="47"/>
      <c r="J1" s="47"/>
      <c r="K1" s="47"/>
      <c r="L1" s="47"/>
      <c r="M1" s="47"/>
      <c r="N1" s="49"/>
      <c r="O1" s="49"/>
    </row>
    <row r="2" spans="1:15" ht="40.5" customHeight="1" thickTop="1" x14ac:dyDescent="0.35">
      <c r="A2" s="37"/>
      <c r="B2" s="382" t="s">
        <v>36</v>
      </c>
      <c r="C2" s="382"/>
      <c r="D2" s="382"/>
      <c r="E2" s="382"/>
      <c r="F2" s="382"/>
      <c r="G2" s="382"/>
      <c r="H2" s="382"/>
      <c r="I2" s="382"/>
      <c r="J2" s="382"/>
      <c r="K2" s="382"/>
      <c r="L2" s="382"/>
      <c r="M2" s="382"/>
      <c r="N2" s="382"/>
      <c r="O2" s="382"/>
    </row>
    <row r="3" spans="1:15" ht="33" customHeight="1" x14ac:dyDescent="0.35">
      <c r="A3" s="393" t="s">
        <v>79</v>
      </c>
      <c r="B3" s="391" t="s">
        <v>131</v>
      </c>
      <c r="C3" s="392"/>
      <c r="D3" s="391" t="s">
        <v>198</v>
      </c>
      <c r="E3" s="392"/>
      <c r="F3" s="391" t="s">
        <v>207</v>
      </c>
      <c r="G3" s="392"/>
      <c r="H3" s="391" t="s">
        <v>214</v>
      </c>
      <c r="I3" s="392"/>
      <c r="J3" s="391" t="s">
        <v>219</v>
      </c>
      <c r="K3" s="392"/>
      <c r="L3" s="391" t="s">
        <v>222</v>
      </c>
      <c r="M3" s="392"/>
      <c r="N3" s="391" t="s">
        <v>230</v>
      </c>
      <c r="O3" s="392"/>
    </row>
    <row r="4" spans="1:15" ht="64" customHeight="1" thickBot="1" x14ac:dyDescent="0.4">
      <c r="A4" s="394"/>
      <c r="B4" s="30" t="s">
        <v>103</v>
      </c>
      <c r="C4" s="64" t="s">
        <v>104</v>
      </c>
      <c r="D4" s="30" t="s">
        <v>103</v>
      </c>
      <c r="E4" s="64" t="s">
        <v>104</v>
      </c>
      <c r="F4" s="30" t="s">
        <v>103</v>
      </c>
      <c r="G4" s="64" t="s">
        <v>104</v>
      </c>
      <c r="H4" s="30" t="s">
        <v>103</v>
      </c>
      <c r="I4" s="64" t="s">
        <v>104</v>
      </c>
      <c r="J4" s="30" t="s">
        <v>103</v>
      </c>
      <c r="K4" s="64" t="s">
        <v>104</v>
      </c>
      <c r="L4" s="30" t="s">
        <v>103</v>
      </c>
      <c r="M4" s="64" t="s">
        <v>104</v>
      </c>
      <c r="N4" s="30" t="s">
        <v>103</v>
      </c>
      <c r="O4" s="64" t="s">
        <v>104</v>
      </c>
    </row>
    <row r="5" spans="1:15" ht="21.75" customHeight="1" thickTop="1" x14ac:dyDescent="0.35">
      <c r="A5" s="2" t="s">
        <v>4</v>
      </c>
      <c r="B5" s="2">
        <v>593277</v>
      </c>
      <c r="C5" s="2">
        <v>158</v>
      </c>
      <c r="D5" s="2">
        <v>594443</v>
      </c>
      <c r="E5" s="2">
        <v>157</v>
      </c>
      <c r="F5" s="2">
        <v>610191</v>
      </c>
      <c r="G5" s="2">
        <v>151</v>
      </c>
      <c r="H5" s="2">
        <v>608114</v>
      </c>
      <c r="I5" s="2">
        <v>151</v>
      </c>
      <c r="J5" s="2">
        <v>606297</v>
      </c>
      <c r="K5" s="2">
        <v>152</v>
      </c>
      <c r="L5" s="2">
        <v>603578</v>
      </c>
      <c r="M5" s="2">
        <v>152</v>
      </c>
      <c r="N5" s="2">
        <v>599428</v>
      </c>
      <c r="O5" s="2">
        <v>151</v>
      </c>
    </row>
    <row r="6" spans="1:15" ht="21.75" customHeight="1" x14ac:dyDescent="0.35">
      <c r="A6" s="2" t="s">
        <v>5</v>
      </c>
      <c r="B6" s="2">
        <v>18319</v>
      </c>
      <c r="C6" s="2">
        <v>154</v>
      </c>
      <c r="D6" s="2">
        <v>18331</v>
      </c>
      <c r="E6" s="2">
        <v>154</v>
      </c>
      <c r="F6" s="2">
        <v>18722</v>
      </c>
      <c r="G6" s="2">
        <v>146</v>
      </c>
      <c r="H6" s="2">
        <v>18596</v>
      </c>
      <c r="I6" s="2">
        <v>146</v>
      </c>
      <c r="J6" s="2">
        <v>18503</v>
      </c>
      <c r="K6" s="2">
        <v>146</v>
      </c>
      <c r="L6" s="2">
        <v>18419</v>
      </c>
      <c r="M6" s="2">
        <v>146</v>
      </c>
      <c r="N6" s="2">
        <v>18317</v>
      </c>
      <c r="O6" s="2">
        <v>146</v>
      </c>
    </row>
    <row r="7" spans="1:15" ht="21.75" customHeight="1" x14ac:dyDescent="0.35">
      <c r="A7" s="2" t="s">
        <v>6</v>
      </c>
      <c r="B7" s="2">
        <v>1531656</v>
      </c>
      <c r="C7" s="2">
        <v>158</v>
      </c>
      <c r="D7" s="2">
        <v>1534689</v>
      </c>
      <c r="E7" s="2">
        <v>157</v>
      </c>
      <c r="F7" s="2">
        <v>1571961</v>
      </c>
      <c r="G7" s="2">
        <v>152</v>
      </c>
      <c r="H7" s="2">
        <v>1566532</v>
      </c>
      <c r="I7" s="2">
        <v>152</v>
      </c>
      <c r="J7" s="2">
        <v>1562026</v>
      </c>
      <c r="K7" s="2">
        <v>152</v>
      </c>
      <c r="L7" s="2">
        <v>1555059</v>
      </c>
      <c r="M7" s="2">
        <v>152</v>
      </c>
      <c r="N7" s="2">
        <v>1545430</v>
      </c>
      <c r="O7" s="2">
        <v>152</v>
      </c>
    </row>
    <row r="8" spans="1:15" ht="21.75" customHeight="1" x14ac:dyDescent="0.35">
      <c r="A8" s="2" t="s">
        <v>71</v>
      </c>
      <c r="B8" s="2">
        <v>91547</v>
      </c>
      <c r="C8" s="2">
        <v>164</v>
      </c>
      <c r="D8" s="2">
        <v>91560</v>
      </c>
      <c r="E8" s="2">
        <v>163</v>
      </c>
      <c r="F8" s="2">
        <v>93168</v>
      </c>
      <c r="G8" s="2">
        <v>155</v>
      </c>
      <c r="H8" s="2">
        <v>92627</v>
      </c>
      <c r="I8" s="2">
        <v>155</v>
      </c>
      <c r="J8" s="2">
        <v>92341</v>
      </c>
      <c r="K8" s="2">
        <v>155</v>
      </c>
      <c r="L8" s="2">
        <v>91880</v>
      </c>
      <c r="M8" s="2">
        <v>155</v>
      </c>
      <c r="N8" s="2">
        <v>91365</v>
      </c>
      <c r="O8" s="2">
        <v>155</v>
      </c>
    </row>
    <row r="9" spans="1:15" ht="21.75" customHeight="1" x14ac:dyDescent="0.35">
      <c r="A9" s="2" t="s">
        <v>72</v>
      </c>
      <c r="B9" s="2">
        <v>97436</v>
      </c>
      <c r="C9" s="2">
        <v>157</v>
      </c>
      <c r="D9" s="2">
        <v>97530</v>
      </c>
      <c r="E9" s="2">
        <v>155</v>
      </c>
      <c r="F9" s="2">
        <v>98961</v>
      </c>
      <c r="G9" s="2">
        <v>146</v>
      </c>
      <c r="H9" s="2">
        <v>98396</v>
      </c>
      <c r="I9" s="2">
        <v>146</v>
      </c>
      <c r="J9" s="2">
        <v>98103</v>
      </c>
      <c r="K9" s="2">
        <v>147</v>
      </c>
      <c r="L9" s="2">
        <v>97763</v>
      </c>
      <c r="M9" s="2">
        <v>146</v>
      </c>
      <c r="N9" s="2">
        <v>97284</v>
      </c>
      <c r="O9" s="2">
        <v>146</v>
      </c>
    </row>
    <row r="10" spans="1:15" ht="21.75" customHeight="1" x14ac:dyDescent="0.35">
      <c r="A10" s="2" t="s">
        <v>7</v>
      </c>
      <c r="B10" s="2">
        <v>739091</v>
      </c>
      <c r="C10" s="2">
        <v>160</v>
      </c>
      <c r="D10" s="2">
        <v>739942</v>
      </c>
      <c r="E10" s="2">
        <v>159</v>
      </c>
      <c r="F10" s="2">
        <v>756351</v>
      </c>
      <c r="G10" s="2">
        <v>153</v>
      </c>
      <c r="H10" s="2">
        <v>753358</v>
      </c>
      <c r="I10" s="2">
        <v>153</v>
      </c>
      <c r="J10" s="2">
        <v>751591</v>
      </c>
      <c r="K10" s="2">
        <v>153</v>
      </c>
      <c r="L10" s="2">
        <v>748556</v>
      </c>
      <c r="M10" s="2">
        <v>153</v>
      </c>
      <c r="N10" s="2">
        <v>744381</v>
      </c>
      <c r="O10" s="2">
        <v>153</v>
      </c>
    </row>
    <row r="11" spans="1:15" ht="21.75" customHeight="1" x14ac:dyDescent="0.35">
      <c r="A11" s="2" t="s">
        <v>63</v>
      </c>
      <c r="B11" s="2">
        <v>168866</v>
      </c>
      <c r="C11" s="2">
        <v>165</v>
      </c>
      <c r="D11" s="2">
        <v>169048</v>
      </c>
      <c r="E11" s="2">
        <v>164</v>
      </c>
      <c r="F11" s="2">
        <v>172730</v>
      </c>
      <c r="G11" s="2">
        <v>157</v>
      </c>
      <c r="H11" s="2">
        <v>172075</v>
      </c>
      <c r="I11" s="2">
        <v>157</v>
      </c>
      <c r="J11" s="2">
        <v>171698</v>
      </c>
      <c r="K11" s="2">
        <v>157</v>
      </c>
      <c r="L11" s="2">
        <v>170941</v>
      </c>
      <c r="M11" s="2">
        <v>157</v>
      </c>
      <c r="N11" s="2">
        <v>169937</v>
      </c>
      <c r="O11" s="2">
        <v>157</v>
      </c>
    </row>
    <row r="12" spans="1:15" ht="21.75" customHeight="1" x14ac:dyDescent="0.35">
      <c r="A12" s="2" t="s">
        <v>8</v>
      </c>
      <c r="B12" s="2">
        <v>187609</v>
      </c>
      <c r="C12" s="2">
        <v>157</v>
      </c>
      <c r="D12" s="2">
        <v>188035</v>
      </c>
      <c r="E12" s="2">
        <v>156</v>
      </c>
      <c r="F12" s="2">
        <v>194292</v>
      </c>
      <c r="G12" s="2">
        <v>150</v>
      </c>
      <c r="H12" s="2">
        <v>193478</v>
      </c>
      <c r="I12" s="2">
        <v>150</v>
      </c>
      <c r="J12" s="2">
        <v>192811</v>
      </c>
      <c r="K12" s="2">
        <v>150</v>
      </c>
      <c r="L12" s="2">
        <v>191894</v>
      </c>
      <c r="M12" s="2">
        <v>150</v>
      </c>
      <c r="N12" s="2">
        <v>190586</v>
      </c>
      <c r="O12" s="2">
        <v>150</v>
      </c>
    </row>
    <row r="13" spans="1:15" ht="21.75" customHeight="1" x14ac:dyDescent="0.35">
      <c r="A13" s="2" t="s">
        <v>9</v>
      </c>
      <c r="B13" s="2">
        <v>670986</v>
      </c>
      <c r="C13" s="2">
        <v>161</v>
      </c>
      <c r="D13" s="2">
        <v>671909</v>
      </c>
      <c r="E13" s="2">
        <v>160</v>
      </c>
      <c r="F13" s="2">
        <v>686775</v>
      </c>
      <c r="G13" s="2">
        <v>153</v>
      </c>
      <c r="H13" s="2">
        <v>683869</v>
      </c>
      <c r="I13" s="2">
        <v>153</v>
      </c>
      <c r="J13" s="2">
        <v>681975</v>
      </c>
      <c r="K13" s="2">
        <v>154</v>
      </c>
      <c r="L13" s="2">
        <v>678987</v>
      </c>
      <c r="M13" s="2">
        <v>154</v>
      </c>
      <c r="N13" s="2">
        <v>674864</v>
      </c>
      <c r="O13" s="2">
        <v>153</v>
      </c>
    </row>
    <row r="14" spans="1:15" ht="21.75" customHeight="1" x14ac:dyDescent="0.35">
      <c r="A14" s="2" t="s">
        <v>10</v>
      </c>
      <c r="B14" s="2">
        <v>510071</v>
      </c>
      <c r="C14" s="2">
        <v>158</v>
      </c>
      <c r="D14" s="2">
        <v>511047</v>
      </c>
      <c r="E14" s="2">
        <v>158</v>
      </c>
      <c r="F14" s="2">
        <v>524005</v>
      </c>
      <c r="G14" s="2">
        <v>151</v>
      </c>
      <c r="H14" s="2">
        <v>521981</v>
      </c>
      <c r="I14" s="2">
        <v>151</v>
      </c>
      <c r="J14" s="2">
        <v>520183</v>
      </c>
      <c r="K14" s="2">
        <v>152</v>
      </c>
      <c r="L14" s="2">
        <v>517521</v>
      </c>
      <c r="M14" s="2">
        <v>151</v>
      </c>
      <c r="N14" s="2">
        <v>513803</v>
      </c>
      <c r="O14" s="2">
        <v>151</v>
      </c>
    </row>
    <row r="15" spans="1:15" ht="21.75" customHeight="1" x14ac:dyDescent="0.35">
      <c r="A15" s="2" t="s">
        <v>11</v>
      </c>
      <c r="B15" s="2">
        <v>125212</v>
      </c>
      <c r="C15" s="2">
        <v>168</v>
      </c>
      <c r="D15" s="2">
        <v>125256</v>
      </c>
      <c r="E15" s="2">
        <v>167</v>
      </c>
      <c r="F15" s="2">
        <v>128058</v>
      </c>
      <c r="G15" s="2">
        <v>160</v>
      </c>
      <c r="H15" s="2">
        <v>127567</v>
      </c>
      <c r="I15" s="2">
        <v>160</v>
      </c>
      <c r="J15" s="2">
        <v>127175</v>
      </c>
      <c r="K15" s="2">
        <v>160</v>
      </c>
      <c r="L15" s="2">
        <v>126577</v>
      </c>
      <c r="M15" s="2">
        <v>161</v>
      </c>
      <c r="N15" s="2">
        <v>125635</v>
      </c>
      <c r="O15" s="2">
        <v>160</v>
      </c>
    </row>
    <row r="16" spans="1:15" ht="21.75" customHeight="1" x14ac:dyDescent="0.35">
      <c r="A16" s="2" t="s">
        <v>12</v>
      </c>
      <c r="B16" s="2">
        <v>223486</v>
      </c>
      <c r="C16" s="2">
        <v>165</v>
      </c>
      <c r="D16" s="2">
        <v>223679</v>
      </c>
      <c r="E16" s="2">
        <v>164</v>
      </c>
      <c r="F16" s="2">
        <v>228522</v>
      </c>
      <c r="G16" s="2">
        <v>157</v>
      </c>
      <c r="H16" s="2">
        <v>227661</v>
      </c>
      <c r="I16" s="2">
        <v>157</v>
      </c>
      <c r="J16" s="2">
        <v>226980</v>
      </c>
      <c r="K16" s="2">
        <v>157</v>
      </c>
      <c r="L16" s="2">
        <v>225949</v>
      </c>
      <c r="M16" s="2">
        <v>157</v>
      </c>
      <c r="N16" s="2">
        <v>224476</v>
      </c>
      <c r="O16" s="2">
        <v>157</v>
      </c>
    </row>
    <row r="17" spans="1:15" ht="21.75" customHeight="1" x14ac:dyDescent="0.35">
      <c r="A17" s="2" t="s">
        <v>13</v>
      </c>
      <c r="B17" s="2">
        <v>833671</v>
      </c>
      <c r="C17" s="2">
        <v>161</v>
      </c>
      <c r="D17" s="2">
        <v>835435</v>
      </c>
      <c r="E17" s="2">
        <v>160</v>
      </c>
      <c r="F17" s="2">
        <v>857906</v>
      </c>
      <c r="G17" s="2">
        <v>155</v>
      </c>
      <c r="H17" s="2">
        <v>855283</v>
      </c>
      <c r="I17" s="2">
        <v>155</v>
      </c>
      <c r="J17" s="2">
        <v>852141</v>
      </c>
      <c r="K17" s="2">
        <v>155</v>
      </c>
      <c r="L17" s="2">
        <v>847295</v>
      </c>
      <c r="M17" s="2">
        <v>155</v>
      </c>
      <c r="N17" s="2">
        <v>840262</v>
      </c>
      <c r="O17" s="2">
        <v>155</v>
      </c>
    </row>
    <row r="18" spans="1:15" ht="21.75" customHeight="1" x14ac:dyDescent="0.35">
      <c r="A18" s="2" t="s">
        <v>14</v>
      </c>
      <c r="B18" s="2">
        <v>187914</v>
      </c>
      <c r="C18" s="2">
        <v>169</v>
      </c>
      <c r="D18" s="2">
        <v>188281</v>
      </c>
      <c r="E18" s="2">
        <v>168</v>
      </c>
      <c r="F18" s="2">
        <v>192536</v>
      </c>
      <c r="G18" s="2">
        <v>162</v>
      </c>
      <c r="H18" s="2">
        <v>191929</v>
      </c>
      <c r="I18" s="2">
        <v>162</v>
      </c>
      <c r="J18" s="2">
        <v>191301</v>
      </c>
      <c r="K18" s="2">
        <v>162</v>
      </c>
      <c r="L18" s="2">
        <v>190507</v>
      </c>
      <c r="M18" s="2">
        <v>162</v>
      </c>
      <c r="N18" s="2">
        <v>189064</v>
      </c>
      <c r="O18" s="2">
        <v>162</v>
      </c>
    </row>
    <row r="19" spans="1:15" ht="21.75" customHeight="1" x14ac:dyDescent="0.35">
      <c r="A19" s="2" t="s">
        <v>15</v>
      </c>
      <c r="B19" s="2">
        <v>40035</v>
      </c>
      <c r="C19" s="2">
        <v>169</v>
      </c>
      <c r="D19" s="2">
        <v>40091</v>
      </c>
      <c r="E19" s="2">
        <v>168</v>
      </c>
      <c r="F19" s="2">
        <v>41036</v>
      </c>
      <c r="G19" s="2">
        <v>162</v>
      </c>
      <c r="H19" s="2">
        <v>40968</v>
      </c>
      <c r="I19" s="2">
        <v>162</v>
      </c>
      <c r="J19" s="2">
        <v>40811</v>
      </c>
      <c r="K19" s="2">
        <v>162</v>
      </c>
      <c r="L19" s="2">
        <v>40654</v>
      </c>
      <c r="M19" s="2">
        <v>162</v>
      </c>
      <c r="N19" s="2">
        <v>40262</v>
      </c>
      <c r="O19" s="2">
        <v>162</v>
      </c>
    </row>
    <row r="20" spans="1:15" ht="21.75" customHeight="1" x14ac:dyDescent="0.35">
      <c r="A20" s="2" t="s">
        <v>16</v>
      </c>
      <c r="B20" s="2">
        <v>853716</v>
      </c>
      <c r="C20" s="2">
        <v>176</v>
      </c>
      <c r="D20" s="2">
        <v>855395</v>
      </c>
      <c r="E20" s="2">
        <v>175</v>
      </c>
      <c r="F20" s="2">
        <v>886092</v>
      </c>
      <c r="G20" s="2">
        <v>170</v>
      </c>
      <c r="H20" s="2">
        <v>887518</v>
      </c>
      <c r="I20" s="2">
        <v>171</v>
      </c>
      <c r="J20" s="2">
        <v>883973</v>
      </c>
      <c r="K20" s="2">
        <v>171</v>
      </c>
      <c r="L20" s="2">
        <v>879243</v>
      </c>
      <c r="M20" s="2">
        <v>171</v>
      </c>
      <c r="N20" s="2">
        <v>867923</v>
      </c>
      <c r="O20" s="2">
        <v>171</v>
      </c>
    </row>
    <row r="21" spans="1:15" ht="21.75" customHeight="1" x14ac:dyDescent="0.35">
      <c r="A21" s="2" t="s">
        <v>17</v>
      </c>
      <c r="B21" s="2">
        <v>596402</v>
      </c>
      <c r="C21" s="2">
        <v>175</v>
      </c>
      <c r="D21" s="2">
        <v>596757</v>
      </c>
      <c r="E21" s="2">
        <v>175</v>
      </c>
      <c r="F21" s="2">
        <v>611954</v>
      </c>
      <c r="G21" s="2">
        <v>169</v>
      </c>
      <c r="H21" s="2">
        <v>611415</v>
      </c>
      <c r="I21" s="2">
        <v>169</v>
      </c>
      <c r="J21" s="2">
        <v>609064</v>
      </c>
      <c r="K21" s="2">
        <v>169</v>
      </c>
      <c r="L21" s="2">
        <v>606212</v>
      </c>
      <c r="M21" s="2">
        <v>170</v>
      </c>
      <c r="N21" s="2">
        <v>600068</v>
      </c>
      <c r="O21" s="2">
        <v>170</v>
      </c>
    </row>
    <row r="22" spans="1:15" ht="21.75" customHeight="1" x14ac:dyDescent="0.35">
      <c r="A22" s="2" t="s">
        <v>18</v>
      </c>
      <c r="B22" s="2">
        <v>80419</v>
      </c>
      <c r="C22" s="2">
        <v>175</v>
      </c>
      <c r="D22" s="2">
        <v>80422</v>
      </c>
      <c r="E22" s="2">
        <v>174</v>
      </c>
      <c r="F22" s="2">
        <v>81779</v>
      </c>
      <c r="G22" s="2">
        <v>168</v>
      </c>
      <c r="H22" s="2">
        <v>81496</v>
      </c>
      <c r="I22" s="2">
        <v>168</v>
      </c>
      <c r="J22" s="2">
        <v>81196</v>
      </c>
      <c r="K22" s="2">
        <v>168</v>
      </c>
      <c r="L22" s="2">
        <v>80803</v>
      </c>
      <c r="M22" s="2">
        <v>168</v>
      </c>
      <c r="N22" s="2">
        <v>80124</v>
      </c>
      <c r="O22" s="2">
        <v>168</v>
      </c>
    </row>
    <row r="23" spans="1:15" ht="21.75" customHeight="1" x14ac:dyDescent="0.35">
      <c r="A23" s="2" t="s">
        <v>19</v>
      </c>
      <c r="B23" s="2">
        <v>275059</v>
      </c>
      <c r="C23" s="2">
        <v>187</v>
      </c>
      <c r="D23" s="2">
        <v>275673</v>
      </c>
      <c r="E23" s="2">
        <v>187</v>
      </c>
      <c r="F23" s="2">
        <v>283977</v>
      </c>
      <c r="G23" s="2">
        <v>181</v>
      </c>
      <c r="H23" s="2">
        <v>283870</v>
      </c>
      <c r="I23" s="2">
        <v>182</v>
      </c>
      <c r="J23" s="2">
        <v>282788</v>
      </c>
      <c r="K23" s="2">
        <v>182</v>
      </c>
      <c r="L23" s="2">
        <v>281487</v>
      </c>
      <c r="M23" s="2">
        <v>182</v>
      </c>
      <c r="N23" s="2">
        <v>278412</v>
      </c>
      <c r="O23" s="2">
        <v>182</v>
      </c>
    </row>
    <row r="24" spans="1:15" ht="21.75" customHeight="1" x14ac:dyDescent="0.35">
      <c r="A24" s="2" t="s">
        <v>20</v>
      </c>
      <c r="B24" s="2">
        <v>711803</v>
      </c>
      <c r="C24" s="2">
        <v>180</v>
      </c>
      <c r="D24" s="2">
        <v>712901</v>
      </c>
      <c r="E24" s="2">
        <v>180</v>
      </c>
      <c r="F24" s="2">
        <v>736690</v>
      </c>
      <c r="G24" s="2">
        <v>175</v>
      </c>
      <c r="H24" s="2">
        <v>737681</v>
      </c>
      <c r="I24" s="2">
        <v>175</v>
      </c>
      <c r="J24" s="2">
        <v>735867</v>
      </c>
      <c r="K24" s="2">
        <v>175</v>
      </c>
      <c r="L24" s="2">
        <v>731990</v>
      </c>
      <c r="M24" s="2">
        <v>175</v>
      </c>
      <c r="N24" s="2">
        <v>721527</v>
      </c>
      <c r="O24" s="2">
        <v>175</v>
      </c>
    </row>
    <row r="25" spans="1:15" ht="21.75" customHeight="1" x14ac:dyDescent="0.35">
      <c r="A25" s="2" t="s">
        <v>21</v>
      </c>
      <c r="B25" s="2">
        <v>202774</v>
      </c>
      <c r="C25" s="2">
        <v>180</v>
      </c>
      <c r="D25" s="2">
        <v>202891</v>
      </c>
      <c r="E25" s="2">
        <v>179</v>
      </c>
      <c r="F25" s="2">
        <v>208292</v>
      </c>
      <c r="G25" s="2">
        <v>173</v>
      </c>
      <c r="H25" s="2">
        <v>207807</v>
      </c>
      <c r="I25" s="2">
        <v>173</v>
      </c>
      <c r="J25" s="2">
        <v>207248</v>
      </c>
      <c r="K25" s="2">
        <v>173</v>
      </c>
      <c r="L25" s="2">
        <v>206204</v>
      </c>
      <c r="M25" s="2">
        <v>173</v>
      </c>
      <c r="N25" s="2">
        <v>204384</v>
      </c>
      <c r="O25" s="2">
        <v>173</v>
      </c>
    </row>
    <row r="26" spans="1:15" ht="21.75" customHeight="1" thickBot="1" x14ac:dyDescent="0.4">
      <c r="A26" s="17" t="s">
        <v>33</v>
      </c>
      <c r="B26" s="17">
        <v>8739349</v>
      </c>
      <c r="C26" s="17">
        <v>166</v>
      </c>
      <c r="D26" s="17">
        <v>8753315</v>
      </c>
      <c r="E26" s="17">
        <v>165</v>
      </c>
      <c r="F26" s="17">
        <v>8983998</v>
      </c>
      <c r="G26" s="17">
        <v>159</v>
      </c>
      <c r="H26" s="17">
        <v>8962221</v>
      </c>
      <c r="I26" s="17">
        <v>159</v>
      </c>
      <c r="J26" s="17">
        <v>8934072</v>
      </c>
      <c r="K26" s="17">
        <v>160</v>
      </c>
      <c r="L26" s="17">
        <v>8891519</v>
      </c>
      <c r="M26" s="17">
        <v>160</v>
      </c>
      <c r="N26" s="17">
        <v>8817532</v>
      </c>
      <c r="O26" s="17">
        <v>159</v>
      </c>
    </row>
    <row r="27" spans="1:15" s="5" customFormat="1" ht="31.5" customHeight="1" thickTop="1" x14ac:dyDescent="0.35">
      <c r="A27" s="13" t="s">
        <v>0</v>
      </c>
      <c r="B27" s="14">
        <f>+B5+B6+B7+B8+B9+B10+B11+B12+B13</f>
        <v>4098787</v>
      </c>
      <c r="C27" s="14">
        <f>+(B5*C5+B6*C6+B7*C7+B8*C8+B9*C9+B10*C10+B11*C11+B12*C12+B13*C13)/B27</f>
        <v>159.18673231861035</v>
      </c>
      <c r="D27" s="14">
        <f>+D5+D6+D7+D8+D9+D10+D11+D12+D13</f>
        <v>4105487</v>
      </c>
      <c r="E27" s="14">
        <f>+(D5*E5+D6*E6+D7*E7+D8*E8+D9*E9+D10*E10+D11*E11+D12*E12+D13*E13)/D27</f>
        <v>158.16678459827057</v>
      </c>
      <c r="F27" s="14">
        <f>+F5+F6+F7+F8+F9+F10+F11+F12+F13</f>
        <v>4203151</v>
      </c>
      <c r="G27" s="14">
        <f>+(F5*G5+F6*G6+F7*G7+F8*G8+F9*G9+F10*G10+F11*G11+F12*G12+F13*G13)/F27</f>
        <v>152.20970148348226</v>
      </c>
      <c r="H27" s="14">
        <f>+H5+H6+H7+H8+H9+H10+H11+H12+H13</f>
        <v>4187045</v>
      </c>
      <c r="I27" s="14">
        <f>+(H5*I5+H6*I6+H7*I7+H8*I8+H9*I9+H10*I10+H11*I11+H12*I12+H13*I13)/H27</f>
        <v>152.20980452801439</v>
      </c>
      <c r="J27" s="14">
        <f>+J5+J6+J7+J8+J9+J10+J11+J12+J13</f>
        <v>4175345</v>
      </c>
      <c r="K27" s="14">
        <f>+(J5*K5+J6*K6+J7*K7+J8*K8+J9*K9+J10*K10+J11*K11+J12*K12+J13*K13)/J27</f>
        <v>152.54220645240093</v>
      </c>
      <c r="L27" s="14">
        <f>+L5+L6+L7+L8+L9+L10+L11+L12+L13</f>
        <v>4157077</v>
      </c>
      <c r="M27" s="14">
        <f>+(L5*M5+L6*M6+L7*M7+L8*M8+L9*M9+L10*M10+L11*M11+L12*M12+L13*M13)/L27</f>
        <v>152.51863244294009</v>
      </c>
      <c r="N27" s="14">
        <f>+N5+N6+N7+N8+N9+N10+N11+N12+N13</f>
        <v>4131592</v>
      </c>
      <c r="O27" s="14">
        <f>+(N5*O5+N6*O6+N7*O7+N8*O8+N9*O9+N10*O10+N11*O11+N12*O12+N13*O13)/N27</f>
        <v>152.21028673692854</v>
      </c>
    </row>
    <row r="28" spans="1:15" ht="23" customHeight="1" x14ac:dyDescent="0.35">
      <c r="A28" s="13" t="s">
        <v>1</v>
      </c>
      <c r="B28" s="14">
        <f>+B14+B15+B16+B17</f>
        <v>1692440</v>
      </c>
      <c r="C28" s="14">
        <f>+(+B15*C15+B14*C14+B16*C16+B17*C17)/B28</f>
        <v>161.14193413060434</v>
      </c>
      <c r="D28" s="14">
        <f>+D14+D15+D16+D17</f>
        <v>1695417</v>
      </c>
      <c r="E28" s="14">
        <f>+(+D15*E15+D14*E14+D16*E16+D17*E17)/D28</f>
        <v>160.44202340781058</v>
      </c>
      <c r="F28" s="14">
        <f>+F14+F15+F16+F17</f>
        <v>1738491</v>
      </c>
      <c r="G28" s="14">
        <f>+(+F15*G15+F14*G14+F16*G16+F17*G17)/F28</f>
        <v>154.42554433701412</v>
      </c>
      <c r="H28" s="14">
        <f>+H14+H15+H16+H17</f>
        <v>1732492</v>
      </c>
      <c r="I28" s="14">
        <f>+(+H15*I15+H14*I14+H16*I16+H17*I17)/H28</f>
        <v>154.42581726207106</v>
      </c>
      <c r="J28" s="14">
        <f>+J14+J15+J16+J17</f>
        <v>1726479</v>
      </c>
      <c r="K28" s="14">
        <f>+(+J15*K15+J14*K14+J16*K16+J17*K17)/J28</f>
        <v>154.7273560813656</v>
      </c>
      <c r="L28" s="14">
        <f>+L14+L15+L16+L17</f>
        <v>1717342</v>
      </c>
      <c r="M28" s="14">
        <f>+(+L15*M15+L14*M14+L16*M16+L17*M17)/L28</f>
        <v>154.49996913835452</v>
      </c>
      <c r="N28" s="14">
        <f>+N14+N15+N16+N17</f>
        <v>1704176</v>
      </c>
      <c r="O28" s="14">
        <f>+(+N15*O15+N14*O14+N16*O16+N17*O17)/N28</f>
        <v>154.42606573499449</v>
      </c>
    </row>
    <row r="29" spans="1:15" ht="23" customHeight="1" thickBot="1" x14ac:dyDescent="0.4">
      <c r="A29" s="15" t="s">
        <v>2</v>
      </c>
      <c r="B29" s="16">
        <f>+B18+B19+B20+B21+B22+B23+B24+B25</f>
        <v>2948122</v>
      </c>
      <c r="C29" s="16">
        <f>+(B18*C18+B19*C19+B20*C20+B21*C21+B22*C22+B23*C23+B24*C24+B25*C25)/B29</f>
        <v>177.49637396281429</v>
      </c>
      <c r="D29" s="16">
        <f>+D18+D19+D20+D21+D22+D23+D24+D25</f>
        <v>2952411</v>
      </c>
      <c r="E29" s="16">
        <f>+(D18*E18+D19*E19+D20*E20+D21*E21+D22*E22+D23*E23+D24*E24+D25*E25)/D29</f>
        <v>177.0339712187768</v>
      </c>
      <c r="F29" s="16">
        <f>+F18+F19+F20+F21+F22+F23+F24+F25</f>
        <v>3042356</v>
      </c>
      <c r="G29" s="16">
        <f>+(F18*G18+F19*G19+F20*G20+F21*G21+F22*G22+F23*G23+F24*G24+F25*G25)/F29</f>
        <v>171.57377538986233</v>
      </c>
      <c r="H29" s="16">
        <f>+H18+H19+H20+H21+H22+H23+H24+H25</f>
        <v>3042684</v>
      </c>
      <c r="I29" s="16">
        <f>+(H18*I18+H19*I19+H20*I20+H21*I21+H22*I22+H23*I23+H24*I24+H25*I25)/H29</f>
        <v>171.96149222199872</v>
      </c>
      <c r="J29" s="16">
        <f>+J18+J19+J20+J21+J22+J23+J24+J25</f>
        <v>3032248</v>
      </c>
      <c r="K29" s="16">
        <f>+(J18*K18+J19*K19+J20*K20+J21*K21+J22*K22+J23*K23+J24*K24+J25*K25)/J29</f>
        <v>171.9622920025011</v>
      </c>
      <c r="L29" s="16">
        <f>+L18+L19+L20+L21+L22+L23+L24+L25</f>
        <v>3017100</v>
      </c>
      <c r="M29" s="16">
        <f>+(L18*M18+L19*M19+L20*M20+L21*M21+L22*M22+L23*M23+L24*M24+L25*M25)/L29</f>
        <v>172.16259156143317</v>
      </c>
      <c r="N29" s="16">
        <f>+N18+N19+N20+N21+N22+N23+N24+N25</f>
        <v>2981764</v>
      </c>
      <c r="O29" s="16">
        <f>+(N18*O18+N19*O19+N20*O20+N21*O21+N22*O22+N23*O23+N24*O24+N25*O25)/N29</f>
        <v>172.15805073775121</v>
      </c>
    </row>
    <row r="30" spans="1:15" ht="25" customHeight="1" thickTop="1" x14ac:dyDescent="0.3">
      <c r="A30" s="70" t="str">
        <f>+INDICE!B10</f>
        <v xml:space="preserve"> Lettura dati 31 agosto 2023</v>
      </c>
    </row>
    <row r="31" spans="1:15" x14ac:dyDescent="0.35">
      <c r="B31" s="6"/>
      <c r="C31" s="25"/>
    </row>
    <row r="32" spans="1:15" s="3" customFormat="1" x14ac:dyDescent="0.35">
      <c r="A32" s="1"/>
      <c r="B32" s="1"/>
      <c r="C32" s="66"/>
    </row>
    <row r="33" spans="2:3" ht="15" x14ac:dyDescent="0.35">
      <c r="B33" s="7"/>
      <c r="C33" s="65"/>
    </row>
    <row r="37" spans="2:3" ht="13.5" x14ac:dyDescent="0.35">
      <c r="B37" s="14"/>
      <c r="C37" s="14"/>
    </row>
    <row r="38" spans="2:3" ht="13.5" x14ac:dyDescent="0.35">
      <c r="B38" s="14"/>
      <c r="C38" s="14"/>
    </row>
    <row r="39" spans="2:3" ht="13.5" x14ac:dyDescent="0.35">
      <c r="B39" s="14"/>
      <c r="C39" s="14"/>
    </row>
    <row r="40" spans="2:3" ht="13.5" x14ac:dyDescent="0.35">
      <c r="B40" s="14"/>
      <c r="C40" s="14"/>
    </row>
    <row r="41" spans="2:3" ht="13.5" x14ac:dyDescent="0.35">
      <c r="B41" s="14"/>
      <c r="C41" s="14"/>
    </row>
    <row r="42" spans="2:3" x14ac:dyDescent="0.35">
      <c r="B42" s="4"/>
    </row>
    <row r="43" spans="2:3" ht="13.5" x14ac:dyDescent="0.35">
      <c r="B43" s="4"/>
      <c r="C43" s="65"/>
    </row>
    <row r="44" spans="2:3" x14ac:dyDescent="0.35">
      <c r="B44" s="4"/>
    </row>
    <row r="45" spans="2:3" x14ac:dyDescent="0.35">
      <c r="B45" s="4"/>
    </row>
    <row r="46" spans="2:3" x14ac:dyDescent="0.35">
      <c r="B46" s="4"/>
    </row>
    <row r="47" spans="2:3" x14ac:dyDescent="0.35">
      <c r="B47" s="4"/>
    </row>
    <row r="48" spans="2:3"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row r="60" spans="2:2" x14ac:dyDescent="0.35">
      <c r="B60" s="4"/>
    </row>
  </sheetData>
  <mergeCells count="9">
    <mergeCell ref="N3:O3"/>
    <mergeCell ref="B2:O2"/>
    <mergeCell ref="A3:A4"/>
    <mergeCell ref="B3:C3"/>
    <mergeCell ref="D3:E3"/>
    <mergeCell ref="L3:M3"/>
    <mergeCell ref="J3:K3"/>
    <mergeCell ref="H3:I3"/>
    <mergeCell ref="F3:G3"/>
  </mergeCells>
  <pageMargins left="0.31496062992125984" right="0.31496062992125984" top="0.94488188976377963" bottom="0.74803149606299213" header="0.31496062992125984" footer="0.31496062992125984"/>
  <pageSetup paperSize="9" scale="46" orientation="landscape" r:id="rId1"/>
  <headerFooter>
    <oddHeader>&amp;COSSERVATORIO ASSEGNO UNICO UNIVERSALE</oddHeader>
    <oddFooter>&amp;CINPS - COORDINAMENTO GENERALE STATISTICO ATTUARIALE</oddFooter>
  </headerFooter>
  <rowBreaks count="1" manualBreakCount="1">
    <brk id="18" max="20" man="1"/>
  </rowBreaks>
  <ignoredErrors>
    <ignoredError sqref="C27:H29 J27:J29 K27:M29 N27:N29" formula="1"/>
    <ignoredError sqref="I27:I29" evalError="1" 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pageSetUpPr fitToPage="1"/>
  </sheetPr>
  <dimension ref="A1:X40"/>
  <sheetViews>
    <sheetView showGridLines="0" view="pageBreakPreview" topLeftCell="A10" zoomScale="60" zoomScaleNormal="59" workbookViewId="0">
      <selection activeCell="B1" sqref="B1"/>
    </sheetView>
  </sheetViews>
  <sheetFormatPr defaultColWidth="13.26953125" defaultRowHeight="10" x14ac:dyDescent="0.35"/>
  <cols>
    <col min="1" max="1" width="26.90625" style="1" customWidth="1"/>
    <col min="2" max="2" width="15.1796875" style="1" bestFit="1" customWidth="1"/>
    <col min="3" max="3" width="15.26953125" style="1" customWidth="1"/>
    <col min="4" max="4" width="15.1796875" style="1" bestFit="1" customWidth="1"/>
    <col min="5" max="5" width="15.81640625" style="1" customWidth="1"/>
    <col min="6" max="6" width="15.1796875" style="1" bestFit="1" customWidth="1"/>
    <col min="7" max="9" width="15.08984375" style="1" customWidth="1"/>
    <col min="10" max="10" width="15.26953125" style="1" customWidth="1"/>
    <col min="11" max="11" width="15.36328125" style="1" customWidth="1"/>
    <col min="12" max="12" width="15.1796875" style="1" customWidth="1"/>
    <col min="13" max="13" width="15" style="1" customWidth="1"/>
    <col min="14" max="14" width="14.81640625" style="1" customWidth="1"/>
    <col min="15" max="15" width="14.6328125" style="1" customWidth="1"/>
    <col min="16" max="16" width="15.1796875" style="1" bestFit="1" customWidth="1"/>
    <col min="17" max="17" width="15.26953125" style="1" customWidth="1"/>
    <col min="18" max="18" width="15.1796875" style="1" bestFit="1" customWidth="1"/>
    <col min="19" max="19" width="15.7265625" style="1" customWidth="1"/>
    <col min="20" max="20" width="15.1796875" style="1" bestFit="1" customWidth="1"/>
    <col min="21" max="16384" width="13.26953125" style="1"/>
  </cols>
  <sheetData>
    <row r="1" spans="1:24" ht="69.5" customHeight="1" thickBot="1" x14ac:dyDescent="0.4">
      <c r="A1" s="75" t="s">
        <v>136</v>
      </c>
      <c r="B1" s="33"/>
      <c r="C1" s="33"/>
      <c r="D1" s="33"/>
      <c r="E1" s="33"/>
      <c r="F1" s="33"/>
      <c r="G1" s="33"/>
      <c r="H1" s="33"/>
      <c r="I1" s="33"/>
      <c r="J1" s="33"/>
      <c r="K1" s="33"/>
      <c r="L1" s="33"/>
      <c r="M1" s="33"/>
      <c r="N1" s="49"/>
      <c r="O1" s="49"/>
      <c r="P1" s="49"/>
      <c r="Q1" s="49"/>
      <c r="R1" s="49"/>
      <c r="S1" s="49"/>
      <c r="T1" s="49"/>
      <c r="U1" s="49"/>
    </row>
    <row r="2" spans="1:24" ht="49" customHeight="1" thickTop="1" x14ac:dyDescent="0.35">
      <c r="A2" s="37"/>
      <c r="B2" s="397" t="s">
        <v>36</v>
      </c>
      <c r="C2" s="397"/>
      <c r="D2" s="397"/>
      <c r="E2" s="397"/>
      <c r="F2" s="397"/>
      <c r="G2" s="397"/>
      <c r="H2" s="397"/>
      <c r="I2" s="397"/>
      <c r="J2" s="397"/>
      <c r="K2" s="397"/>
      <c r="L2" s="397"/>
      <c r="M2" s="397"/>
      <c r="N2" s="397"/>
      <c r="O2" s="397"/>
      <c r="P2" s="397"/>
      <c r="Q2" s="397"/>
      <c r="R2" s="397"/>
      <c r="S2" s="397"/>
      <c r="T2" s="265"/>
      <c r="U2" s="265"/>
    </row>
    <row r="3" spans="1:24" ht="33" customHeight="1" x14ac:dyDescent="0.35">
      <c r="A3" s="398" t="s">
        <v>30</v>
      </c>
      <c r="B3" s="395" t="s">
        <v>3</v>
      </c>
      <c r="C3" s="396"/>
      <c r="D3" s="395" t="s">
        <v>22</v>
      </c>
      <c r="E3" s="396"/>
      <c r="F3" s="395" t="s">
        <v>23</v>
      </c>
      <c r="G3" s="396"/>
      <c r="H3" s="395" t="s">
        <v>70</v>
      </c>
      <c r="I3" s="396"/>
      <c r="J3" s="395" t="s">
        <v>86</v>
      </c>
      <c r="K3" s="396"/>
      <c r="L3" s="395" t="s">
        <v>88</v>
      </c>
      <c r="M3" s="396"/>
      <c r="N3" s="395" t="s">
        <v>116</v>
      </c>
      <c r="O3" s="396"/>
      <c r="P3" s="395" t="s">
        <v>119</v>
      </c>
      <c r="Q3" s="396"/>
      <c r="R3" s="395" t="s">
        <v>120</v>
      </c>
      <c r="S3" s="396"/>
      <c r="T3" s="395" t="s">
        <v>123</v>
      </c>
      <c r="U3" s="396"/>
    </row>
    <row r="4" spans="1:24" ht="91" customHeight="1" thickBot="1" x14ac:dyDescent="0.4">
      <c r="A4" s="399"/>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4" ht="27.5" customHeight="1" thickTop="1" x14ac:dyDescent="0.35">
      <c r="A5" s="58" t="s">
        <v>53</v>
      </c>
      <c r="B5" s="58">
        <v>3906365</v>
      </c>
      <c r="C5" s="58">
        <v>195</v>
      </c>
      <c r="D5" s="58">
        <v>3911104</v>
      </c>
      <c r="E5" s="58">
        <v>195</v>
      </c>
      <c r="F5" s="58">
        <v>4001513</v>
      </c>
      <c r="G5" s="58">
        <v>195</v>
      </c>
      <c r="H5" s="58">
        <v>4002898</v>
      </c>
      <c r="I5" s="58">
        <v>195</v>
      </c>
      <c r="J5" s="58">
        <v>3965826</v>
      </c>
      <c r="K5" s="58">
        <v>196</v>
      </c>
      <c r="L5" s="58">
        <v>4013468</v>
      </c>
      <c r="M5" s="58">
        <v>196</v>
      </c>
      <c r="N5" s="58">
        <v>4036098</v>
      </c>
      <c r="O5" s="58">
        <v>196</v>
      </c>
      <c r="P5" s="58">
        <v>4063163</v>
      </c>
      <c r="Q5" s="58">
        <v>195</v>
      </c>
      <c r="R5" s="58">
        <v>4096328</v>
      </c>
      <c r="S5" s="58">
        <v>195</v>
      </c>
      <c r="T5" s="58">
        <v>4126519</v>
      </c>
      <c r="U5" s="58">
        <v>195</v>
      </c>
      <c r="V5" s="24"/>
      <c r="W5" s="270"/>
      <c r="X5" s="156"/>
    </row>
    <row r="6" spans="1:24" ht="27.5" customHeight="1" x14ac:dyDescent="0.35">
      <c r="A6" s="114" t="s">
        <v>55</v>
      </c>
      <c r="B6" s="115">
        <v>917036</v>
      </c>
      <c r="C6" s="115">
        <v>194</v>
      </c>
      <c r="D6" s="115">
        <v>918048</v>
      </c>
      <c r="E6" s="115">
        <v>193</v>
      </c>
      <c r="F6" s="115">
        <v>993626</v>
      </c>
      <c r="G6" s="115">
        <v>194</v>
      </c>
      <c r="H6" s="115">
        <v>993464</v>
      </c>
      <c r="I6" s="115">
        <v>194</v>
      </c>
      <c r="J6" s="115">
        <v>950199</v>
      </c>
      <c r="K6" s="115">
        <v>194</v>
      </c>
      <c r="L6" s="115">
        <v>974266</v>
      </c>
      <c r="M6" s="115">
        <v>195</v>
      </c>
      <c r="N6" s="115">
        <v>978037</v>
      </c>
      <c r="O6" s="115">
        <v>194</v>
      </c>
      <c r="P6" s="115">
        <v>985465</v>
      </c>
      <c r="Q6" s="115">
        <v>194</v>
      </c>
      <c r="R6" s="115">
        <v>1003161</v>
      </c>
      <c r="S6" s="115">
        <v>194</v>
      </c>
      <c r="T6" s="115">
        <v>1019975</v>
      </c>
      <c r="U6" s="115">
        <v>194</v>
      </c>
      <c r="V6" s="24"/>
      <c r="W6" s="270"/>
      <c r="X6" s="156"/>
    </row>
    <row r="7" spans="1:24" ht="27.5" customHeight="1" x14ac:dyDescent="0.35">
      <c r="A7" s="114" t="s">
        <v>41</v>
      </c>
      <c r="B7" s="115">
        <v>1701916</v>
      </c>
      <c r="C7" s="115">
        <v>197</v>
      </c>
      <c r="D7" s="115">
        <v>1703189</v>
      </c>
      <c r="E7" s="115">
        <v>197</v>
      </c>
      <c r="F7" s="115">
        <v>1715618</v>
      </c>
      <c r="G7" s="115">
        <v>197</v>
      </c>
      <c r="H7" s="115">
        <v>1716597</v>
      </c>
      <c r="I7" s="115">
        <v>197</v>
      </c>
      <c r="J7" s="115">
        <v>1717336</v>
      </c>
      <c r="K7" s="115">
        <v>197</v>
      </c>
      <c r="L7" s="115">
        <v>1731511</v>
      </c>
      <c r="M7" s="115">
        <v>197</v>
      </c>
      <c r="N7" s="115">
        <v>1741918</v>
      </c>
      <c r="O7" s="115">
        <v>197</v>
      </c>
      <c r="P7" s="115">
        <v>1753166</v>
      </c>
      <c r="Q7" s="115">
        <v>197</v>
      </c>
      <c r="R7" s="115">
        <v>1762328</v>
      </c>
      <c r="S7" s="115">
        <v>197</v>
      </c>
      <c r="T7" s="115">
        <v>1770898</v>
      </c>
      <c r="U7" s="115">
        <v>197</v>
      </c>
      <c r="V7" s="24"/>
      <c r="W7" s="270"/>
      <c r="X7" s="156"/>
    </row>
    <row r="8" spans="1:24" ht="27.5" customHeight="1" x14ac:dyDescent="0.35">
      <c r="A8" s="114" t="s">
        <v>42</v>
      </c>
      <c r="B8" s="115">
        <v>1287413</v>
      </c>
      <c r="C8" s="115">
        <v>194</v>
      </c>
      <c r="D8" s="115">
        <v>1289867</v>
      </c>
      <c r="E8" s="115">
        <v>194</v>
      </c>
      <c r="F8" s="115">
        <v>1292269</v>
      </c>
      <c r="G8" s="115">
        <v>194</v>
      </c>
      <c r="H8" s="115">
        <v>1292837</v>
      </c>
      <c r="I8" s="115">
        <v>194</v>
      </c>
      <c r="J8" s="115">
        <v>1298291</v>
      </c>
      <c r="K8" s="115">
        <v>194</v>
      </c>
      <c r="L8" s="115">
        <v>1307691</v>
      </c>
      <c r="M8" s="115">
        <v>194</v>
      </c>
      <c r="N8" s="115">
        <v>1316143</v>
      </c>
      <c r="O8" s="115">
        <v>194</v>
      </c>
      <c r="P8" s="115">
        <v>1324532</v>
      </c>
      <c r="Q8" s="115">
        <v>194</v>
      </c>
      <c r="R8" s="115">
        <v>1330839</v>
      </c>
      <c r="S8" s="115">
        <v>194</v>
      </c>
      <c r="T8" s="115">
        <v>1335646</v>
      </c>
      <c r="U8" s="115">
        <v>194</v>
      </c>
      <c r="V8" s="24"/>
      <c r="W8" s="270"/>
      <c r="X8" s="156"/>
    </row>
    <row r="9" spans="1:24" ht="27.5" customHeight="1" x14ac:dyDescent="0.35">
      <c r="A9" s="58" t="s">
        <v>43</v>
      </c>
      <c r="B9" s="58">
        <v>965523</v>
      </c>
      <c r="C9" s="58">
        <v>181</v>
      </c>
      <c r="D9" s="58">
        <v>967458</v>
      </c>
      <c r="E9" s="58">
        <v>180</v>
      </c>
      <c r="F9" s="58">
        <v>969333</v>
      </c>
      <c r="G9" s="58">
        <v>181</v>
      </c>
      <c r="H9" s="58">
        <v>969856</v>
      </c>
      <c r="I9" s="58">
        <v>181</v>
      </c>
      <c r="J9" s="58">
        <v>974778</v>
      </c>
      <c r="K9" s="58">
        <v>181</v>
      </c>
      <c r="L9" s="58">
        <v>981981</v>
      </c>
      <c r="M9" s="58">
        <v>180</v>
      </c>
      <c r="N9" s="58">
        <v>989431</v>
      </c>
      <c r="O9" s="58">
        <v>180</v>
      </c>
      <c r="P9" s="58">
        <v>996217</v>
      </c>
      <c r="Q9" s="58">
        <v>180</v>
      </c>
      <c r="R9" s="58">
        <v>1000705</v>
      </c>
      <c r="S9" s="58">
        <v>180</v>
      </c>
      <c r="T9" s="58">
        <v>1004200</v>
      </c>
      <c r="U9" s="58">
        <v>180</v>
      </c>
      <c r="V9" s="24"/>
      <c r="W9" s="270"/>
      <c r="X9" s="156"/>
    </row>
    <row r="10" spans="1:24" ht="27.5" customHeight="1" x14ac:dyDescent="0.35">
      <c r="A10" s="58" t="s">
        <v>44</v>
      </c>
      <c r="B10" s="58">
        <v>673500</v>
      </c>
      <c r="C10" s="58">
        <v>153</v>
      </c>
      <c r="D10" s="58">
        <v>674626</v>
      </c>
      <c r="E10" s="58">
        <v>153</v>
      </c>
      <c r="F10" s="58">
        <v>675967</v>
      </c>
      <c r="G10" s="58">
        <v>153</v>
      </c>
      <c r="H10" s="58">
        <v>675899</v>
      </c>
      <c r="I10" s="58">
        <v>153</v>
      </c>
      <c r="J10" s="58">
        <v>680037</v>
      </c>
      <c r="K10" s="58">
        <v>153</v>
      </c>
      <c r="L10" s="58">
        <v>685767</v>
      </c>
      <c r="M10" s="58">
        <v>153</v>
      </c>
      <c r="N10" s="58">
        <v>692261</v>
      </c>
      <c r="O10" s="58">
        <v>153</v>
      </c>
      <c r="P10" s="58">
        <v>697690</v>
      </c>
      <c r="Q10" s="58">
        <v>153</v>
      </c>
      <c r="R10" s="58">
        <v>700998</v>
      </c>
      <c r="S10" s="58">
        <v>153</v>
      </c>
      <c r="T10" s="58">
        <v>703167</v>
      </c>
      <c r="U10" s="58">
        <v>153</v>
      </c>
      <c r="V10" s="24"/>
      <c r="W10" s="270"/>
      <c r="X10" s="156"/>
    </row>
    <row r="11" spans="1:24" ht="27.5" customHeight="1" x14ac:dyDescent="0.35">
      <c r="A11" s="58" t="s">
        <v>45</v>
      </c>
      <c r="B11" s="58">
        <v>442357</v>
      </c>
      <c r="C11" s="58">
        <v>121</v>
      </c>
      <c r="D11" s="58">
        <v>442820</v>
      </c>
      <c r="E11" s="58">
        <v>120</v>
      </c>
      <c r="F11" s="58">
        <v>443968</v>
      </c>
      <c r="G11" s="58">
        <v>120</v>
      </c>
      <c r="H11" s="58">
        <v>443860</v>
      </c>
      <c r="I11" s="58">
        <v>120</v>
      </c>
      <c r="J11" s="58">
        <v>446693</v>
      </c>
      <c r="K11" s="58">
        <v>120</v>
      </c>
      <c r="L11" s="58">
        <v>450374</v>
      </c>
      <c r="M11" s="58">
        <v>120</v>
      </c>
      <c r="N11" s="58">
        <v>455415</v>
      </c>
      <c r="O11" s="58">
        <v>120</v>
      </c>
      <c r="P11" s="58">
        <v>459745</v>
      </c>
      <c r="Q11" s="58">
        <v>120</v>
      </c>
      <c r="R11" s="58">
        <v>462285</v>
      </c>
      <c r="S11" s="58">
        <v>119</v>
      </c>
      <c r="T11" s="58">
        <v>463805</v>
      </c>
      <c r="U11" s="58">
        <v>119</v>
      </c>
      <c r="V11" s="24"/>
      <c r="W11" s="270"/>
      <c r="X11" s="156"/>
    </row>
    <row r="12" spans="1:24" ht="27.5" customHeight="1" x14ac:dyDescent="0.35">
      <c r="A12" s="58" t="s">
        <v>46</v>
      </c>
      <c r="B12" s="58">
        <v>277501</v>
      </c>
      <c r="C12" s="58">
        <v>92</v>
      </c>
      <c r="D12" s="58">
        <v>276982</v>
      </c>
      <c r="E12" s="58">
        <v>92</v>
      </c>
      <c r="F12" s="58">
        <v>281989</v>
      </c>
      <c r="G12" s="58">
        <v>92</v>
      </c>
      <c r="H12" s="58">
        <v>282993</v>
      </c>
      <c r="I12" s="58">
        <v>92</v>
      </c>
      <c r="J12" s="58">
        <v>285706</v>
      </c>
      <c r="K12" s="58">
        <v>92</v>
      </c>
      <c r="L12" s="58">
        <v>288415</v>
      </c>
      <c r="M12" s="58">
        <v>92</v>
      </c>
      <c r="N12" s="58">
        <v>291055</v>
      </c>
      <c r="O12" s="58">
        <v>91</v>
      </c>
      <c r="P12" s="58">
        <v>294915</v>
      </c>
      <c r="Q12" s="58">
        <v>91</v>
      </c>
      <c r="R12" s="58">
        <v>297889</v>
      </c>
      <c r="S12" s="58">
        <v>91</v>
      </c>
      <c r="T12" s="58">
        <v>299350</v>
      </c>
      <c r="U12" s="58">
        <v>91</v>
      </c>
      <c r="V12" s="24"/>
      <c r="W12" s="270"/>
      <c r="X12" s="156"/>
    </row>
    <row r="13" spans="1:24" ht="27.5" customHeight="1" x14ac:dyDescent="0.35">
      <c r="A13" s="58" t="s">
        <v>47</v>
      </c>
      <c r="B13" s="58">
        <v>173579</v>
      </c>
      <c r="C13" s="58">
        <v>64</v>
      </c>
      <c r="D13" s="58">
        <v>172945</v>
      </c>
      <c r="E13" s="58">
        <v>64</v>
      </c>
      <c r="F13" s="58">
        <v>176750</v>
      </c>
      <c r="G13" s="58">
        <v>64</v>
      </c>
      <c r="H13" s="58">
        <v>177684</v>
      </c>
      <c r="I13" s="58">
        <v>64</v>
      </c>
      <c r="J13" s="58">
        <v>179653</v>
      </c>
      <c r="K13" s="58">
        <v>64</v>
      </c>
      <c r="L13" s="58">
        <v>181562</v>
      </c>
      <c r="M13" s="58">
        <v>64</v>
      </c>
      <c r="N13" s="58">
        <v>183868</v>
      </c>
      <c r="O13" s="58">
        <v>63</v>
      </c>
      <c r="P13" s="58">
        <v>187426</v>
      </c>
      <c r="Q13" s="58">
        <v>63</v>
      </c>
      <c r="R13" s="58">
        <v>190054</v>
      </c>
      <c r="S13" s="58">
        <v>63</v>
      </c>
      <c r="T13" s="58">
        <v>191194</v>
      </c>
      <c r="U13" s="58">
        <v>63</v>
      </c>
      <c r="V13" s="24"/>
      <c r="W13" s="270"/>
      <c r="X13" s="156"/>
    </row>
    <row r="14" spans="1:24" ht="27.5" customHeight="1" x14ac:dyDescent="0.35">
      <c r="A14" s="58" t="s">
        <v>48</v>
      </c>
      <c r="B14" s="58">
        <v>273167</v>
      </c>
      <c r="C14" s="58">
        <v>49</v>
      </c>
      <c r="D14" s="58">
        <v>273227</v>
      </c>
      <c r="E14" s="58">
        <v>49</v>
      </c>
      <c r="F14" s="58">
        <v>289737</v>
      </c>
      <c r="G14" s="58">
        <v>48</v>
      </c>
      <c r="H14" s="58">
        <v>294888</v>
      </c>
      <c r="I14" s="58">
        <v>48</v>
      </c>
      <c r="J14" s="58">
        <v>301526</v>
      </c>
      <c r="K14" s="58">
        <v>48</v>
      </c>
      <c r="L14" s="58">
        <v>307992</v>
      </c>
      <c r="M14" s="58">
        <v>48</v>
      </c>
      <c r="N14" s="58">
        <v>314028</v>
      </c>
      <c r="O14" s="58">
        <v>48</v>
      </c>
      <c r="P14" s="58">
        <v>329354</v>
      </c>
      <c r="Q14" s="58">
        <v>48</v>
      </c>
      <c r="R14" s="58">
        <v>342841</v>
      </c>
      <c r="S14" s="58">
        <v>47</v>
      </c>
      <c r="T14" s="58">
        <v>348020</v>
      </c>
      <c r="U14" s="58">
        <v>47</v>
      </c>
      <c r="V14" s="24"/>
      <c r="W14" s="270"/>
      <c r="X14" s="156"/>
    </row>
    <row r="15" spans="1:24" ht="27.5" customHeight="1" x14ac:dyDescent="0.35">
      <c r="A15" s="116" t="s">
        <v>32</v>
      </c>
      <c r="B15" s="58">
        <v>1716443</v>
      </c>
      <c r="C15" s="58">
        <v>50</v>
      </c>
      <c r="D15" s="58">
        <v>1709216</v>
      </c>
      <c r="E15" s="58">
        <v>50</v>
      </c>
      <c r="F15" s="58">
        <v>1677389</v>
      </c>
      <c r="G15" s="58">
        <v>50</v>
      </c>
      <c r="H15" s="58">
        <v>1664720</v>
      </c>
      <c r="I15" s="58">
        <v>49</v>
      </c>
      <c r="J15" s="58">
        <v>1625583</v>
      </c>
      <c r="K15" s="58">
        <v>49</v>
      </c>
      <c r="L15" s="58">
        <v>1631396</v>
      </c>
      <c r="M15" s="58">
        <v>49</v>
      </c>
      <c r="N15" s="58">
        <v>1610085</v>
      </c>
      <c r="O15" s="58">
        <v>50</v>
      </c>
      <c r="P15" s="58">
        <v>1591854</v>
      </c>
      <c r="Q15" s="58">
        <v>50</v>
      </c>
      <c r="R15" s="58">
        <v>1577670</v>
      </c>
      <c r="S15" s="58">
        <v>50</v>
      </c>
      <c r="T15" s="58">
        <v>1578243</v>
      </c>
      <c r="U15" s="58">
        <v>50</v>
      </c>
      <c r="V15" s="24"/>
      <c r="W15" s="270"/>
      <c r="X15" s="156"/>
    </row>
    <row r="16" spans="1:24" ht="27.5" customHeight="1" thickBot="1" x14ac:dyDescent="0.4">
      <c r="A16" s="113" t="s">
        <v>54</v>
      </c>
      <c r="B16" s="113">
        <v>8428435</v>
      </c>
      <c r="C16" s="113">
        <v>146</v>
      </c>
      <c r="D16" s="113">
        <v>8428378</v>
      </c>
      <c r="E16" s="113">
        <v>146</v>
      </c>
      <c r="F16" s="113">
        <v>8516646</v>
      </c>
      <c r="G16" s="113">
        <v>147</v>
      </c>
      <c r="H16" s="113">
        <v>8512798</v>
      </c>
      <c r="I16" s="113">
        <v>147</v>
      </c>
      <c r="J16" s="113">
        <v>8459802</v>
      </c>
      <c r="K16" s="113">
        <v>147</v>
      </c>
      <c r="L16" s="113">
        <v>8540955</v>
      </c>
      <c r="M16" s="113">
        <v>147</v>
      </c>
      <c r="N16" s="113">
        <v>8572241</v>
      </c>
      <c r="O16" s="113">
        <v>147</v>
      </c>
      <c r="P16" s="113">
        <v>8620364</v>
      </c>
      <c r="Q16" s="113">
        <v>147</v>
      </c>
      <c r="R16" s="113">
        <v>8668770</v>
      </c>
      <c r="S16" s="113">
        <v>147</v>
      </c>
      <c r="T16" s="113">
        <v>8714498</v>
      </c>
      <c r="U16" s="113">
        <v>147</v>
      </c>
      <c r="V16" s="24"/>
      <c r="W16" s="270"/>
      <c r="X16" s="156"/>
    </row>
    <row r="17" spans="1:23" ht="21.75" customHeight="1" thickTop="1" x14ac:dyDescent="0.35">
      <c r="A17" s="2"/>
      <c r="B17" s="2"/>
      <c r="C17" s="2"/>
      <c r="D17" s="2"/>
      <c r="E17" s="50"/>
      <c r="F17" s="2"/>
      <c r="G17" s="2"/>
      <c r="H17" s="8"/>
      <c r="I17" s="8"/>
      <c r="J17" s="8"/>
      <c r="K17" s="8"/>
      <c r="L17" s="8"/>
      <c r="M17" s="8"/>
      <c r="W17" s="156"/>
    </row>
    <row r="18" spans="1:23" ht="21.75" customHeight="1" x14ac:dyDescent="0.35">
      <c r="A18" s="72" t="str">
        <f>+INDICE!B10</f>
        <v xml:space="preserve"> Lettura dati 31 agosto 2023</v>
      </c>
      <c r="B18" s="2"/>
      <c r="C18" s="2"/>
      <c r="D18" s="2"/>
      <c r="E18" s="2"/>
      <c r="F18" s="2"/>
      <c r="G18" s="2"/>
      <c r="H18" s="8"/>
      <c r="I18" s="8"/>
      <c r="J18" s="8"/>
      <c r="K18" s="8"/>
      <c r="L18" s="8"/>
      <c r="M18" s="8"/>
    </row>
    <row r="19" spans="1:23" ht="13.5" x14ac:dyDescent="0.35">
      <c r="A19" s="2"/>
      <c r="B19" s="2"/>
      <c r="C19" s="2"/>
      <c r="D19" s="2"/>
      <c r="E19" s="2"/>
      <c r="F19" s="2"/>
      <c r="G19" s="2"/>
    </row>
    <row r="20" spans="1:23" ht="13.5" x14ac:dyDescent="0.35">
      <c r="A20" s="2"/>
      <c r="B20" s="2"/>
      <c r="C20" s="2"/>
      <c r="D20" s="2"/>
      <c r="E20" s="2"/>
      <c r="F20" s="2"/>
      <c r="G20" s="2"/>
    </row>
    <row r="21" spans="1:23" ht="13.5" x14ac:dyDescent="0.35">
      <c r="A21" s="2"/>
      <c r="B21" s="2"/>
      <c r="C21" s="2"/>
      <c r="D21" s="2"/>
      <c r="E21" s="2"/>
      <c r="F21" s="2"/>
      <c r="G21" s="2"/>
    </row>
    <row r="22" spans="1:23" ht="13.5" x14ac:dyDescent="0.35">
      <c r="A22" s="2"/>
      <c r="B22" s="2"/>
      <c r="C22" s="2"/>
      <c r="D22" s="2"/>
      <c r="E22" s="2"/>
      <c r="F22" s="2"/>
      <c r="G22" s="2"/>
    </row>
    <row r="23" spans="1:23" ht="13.5" x14ac:dyDescent="0.35">
      <c r="A23" s="2"/>
      <c r="B23" s="2"/>
      <c r="C23" s="2"/>
      <c r="D23" s="2"/>
      <c r="E23" s="2"/>
      <c r="F23" s="2"/>
      <c r="G23" s="2"/>
    </row>
    <row r="24" spans="1:23" ht="13.5" x14ac:dyDescent="0.35">
      <c r="A24" s="2"/>
      <c r="B24" s="2"/>
      <c r="C24" s="2"/>
      <c r="D24" s="2"/>
      <c r="E24" s="2"/>
      <c r="F24" s="2"/>
      <c r="G24" s="2"/>
    </row>
    <row r="25" spans="1:23" ht="13.5" x14ac:dyDescent="0.35">
      <c r="A25" s="2"/>
      <c r="B25" s="2"/>
      <c r="C25" s="2"/>
      <c r="D25" s="2"/>
      <c r="E25" s="2"/>
      <c r="F25" s="2"/>
      <c r="G25" s="2"/>
    </row>
    <row r="26" spans="1:23" x14ac:dyDescent="0.35">
      <c r="B26" s="4"/>
    </row>
    <row r="27" spans="1:23" x14ac:dyDescent="0.35">
      <c r="B27" s="4"/>
    </row>
    <row r="28" spans="1:23" x14ac:dyDescent="0.35">
      <c r="B28" s="4"/>
    </row>
    <row r="29" spans="1:23" x14ac:dyDescent="0.35">
      <c r="B29" s="4"/>
    </row>
    <row r="30" spans="1:23" x14ac:dyDescent="0.35">
      <c r="B30" s="4"/>
    </row>
    <row r="31" spans="1:23" x14ac:dyDescent="0.35">
      <c r="B31" s="4"/>
    </row>
    <row r="32" spans="1:2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E190-15D5-476C-9899-6EF3FACBA269}">
  <sheetPr>
    <pageSetUpPr fitToPage="1"/>
  </sheetPr>
  <dimension ref="A1:O40"/>
  <sheetViews>
    <sheetView showGridLines="0" view="pageBreakPreview" topLeftCell="B7" zoomScale="69" zoomScaleNormal="59" zoomScaleSheetLayoutView="69" workbookViewId="0">
      <selection activeCell="B1" sqref="B1"/>
    </sheetView>
  </sheetViews>
  <sheetFormatPr defaultColWidth="13.26953125" defaultRowHeight="10" x14ac:dyDescent="0.35"/>
  <cols>
    <col min="1" max="1" width="37.36328125" style="1" customWidth="1"/>
    <col min="2" max="2" width="18.1796875" style="1" customWidth="1"/>
    <col min="3" max="3" width="16.90625" style="1" customWidth="1"/>
    <col min="4" max="4" width="18.1796875" style="1" customWidth="1"/>
    <col min="5" max="5" width="16.6328125" style="1" customWidth="1"/>
    <col min="6" max="6" width="18.1796875" style="1" customWidth="1"/>
    <col min="7" max="7" width="16.453125" style="1" customWidth="1"/>
    <col min="8" max="8" width="18.1796875" style="1" customWidth="1"/>
    <col min="9" max="9" width="16.6328125" style="1" customWidth="1"/>
    <col min="10" max="10" width="18.1796875" style="1" customWidth="1"/>
    <col min="11" max="11" width="16.36328125" style="1" customWidth="1"/>
    <col min="12" max="12" width="17.90625" style="1" customWidth="1"/>
    <col min="13" max="14" width="15.6328125" style="1" customWidth="1"/>
    <col min="15" max="16384" width="13.26953125" style="1"/>
  </cols>
  <sheetData>
    <row r="1" spans="1:15" ht="69.5" customHeight="1" thickBot="1" x14ac:dyDescent="0.4">
      <c r="A1" s="86" t="s">
        <v>137</v>
      </c>
      <c r="B1" s="86"/>
      <c r="C1" s="86"/>
      <c r="D1" s="86"/>
      <c r="E1" s="86"/>
      <c r="F1" s="86"/>
      <c r="G1" s="86"/>
      <c r="H1" s="86"/>
      <c r="I1" s="86"/>
      <c r="J1" s="86"/>
      <c r="K1" s="86"/>
      <c r="L1" s="86"/>
      <c r="M1" s="86"/>
      <c r="N1" s="49"/>
      <c r="O1" s="49"/>
    </row>
    <row r="2" spans="1:15" ht="49" customHeight="1" thickTop="1" x14ac:dyDescent="0.35">
      <c r="A2" s="37"/>
      <c r="B2" s="400" t="s">
        <v>36</v>
      </c>
      <c r="C2" s="400"/>
      <c r="D2" s="400"/>
      <c r="E2" s="400"/>
      <c r="F2" s="400"/>
      <c r="G2" s="400"/>
      <c r="H2" s="400"/>
      <c r="I2" s="400"/>
      <c r="J2" s="400"/>
      <c r="K2" s="400"/>
      <c r="L2" s="400"/>
      <c r="M2" s="400"/>
      <c r="N2" s="334"/>
      <c r="O2" s="334"/>
    </row>
    <row r="3" spans="1:15" ht="33" customHeight="1" x14ac:dyDescent="0.35">
      <c r="A3" s="398" t="s">
        <v>30</v>
      </c>
      <c r="B3" s="395" t="s">
        <v>131</v>
      </c>
      <c r="C3" s="396"/>
      <c r="D3" s="395" t="s">
        <v>198</v>
      </c>
      <c r="E3" s="396"/>
      <c r="F3" s="395" t="s">
        <v>207</v>
      </c>
      <c r="G3" s="396"/>
      <c r="H3" s="395" t="s">
        <v>214</v>
      </c>
      <c r="I3" s="396"/>
      <c r="J3" s="395" t="s">
        <v>219</v>
      </c>
      <c r="K3" s="396"/>
      <c r="L3" s="395" t="s">
        <v>222</v>
      </c>
      <c r="M3" s="396"/>
      <c r="N3" s="395" t="s">
        <v>230</v>
      </c>
      <c r="O3" s="396"/>
    </row>
    <row r="4" spans="1:15" ht="91" customHeight="1" thickBot="1" x14ac:dyDescent="0.4">
      <c r="A4" s="399"/>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row>
    <row r="5" spans="1:15" ht="27.5" customHeight="1" thickTop="1" x14ac:dyDescent="0.35">
      <c r="A5" s="58" t="s">
        <v>147</v>
      </c>
      <c r="B5" s="58">
        <v>4421865</v>
      </c>
      <c r="C5" s="58">
        <v>216</v>
      </c>
      <c r="D5" s="58">
        <v>4336311</v>
      </c>
      <c r="E5" s="58">
        <v>215</v>
      </c>
      <c r="F5" s="58">
        <v>4137312</v>
      </c>
      <c r="G5" s="58">
        <v>214</v>
      </c>
      <c r="H5" s="58">
        <v>4174657</v>
      </c>
      <c r="I5" s="58">
        <v>215</v>
      </c>
      <c r="J5" s="58">
        <v>4170570</v>
      </c>
      <c r="K5" s="58">
        <v>215</v>
      </c>
      <c r="L5" s="58">
        <v>4157480</v>
      </c>
      <c r="M5" s="58">
        <v>215</v>
      </c>
      <c r="N5" s="58">
        <v>4112546</v>
      </c>
      <c r="O5" s="58">
        <v>215</v>
      </c>
    </row>
    <row r="6" spans="1:15" ht="27.5" customHeight="1" x14ac:dyDescent="0.35">
      <c r="A6" s="114" t="s">
        <v>148</v>
      </c>
      <c r="B6" s="115">
        <v>1168430</v>
      </c>
      <c r="C6" s="115">
        <v>217</v>
      </c>
      <c r="D6" s="115">
        <v>1004571</v>
      </c>
      <c r="E6" s="115">
        <v>216</v>
      </c>
      <c r="F6" s="115">
        <v>908674</v>
      </c>
      <c r="G6" s="115">
        <v>214</v>
      </c>
      <c r="H6" s="115">
        <v>929537</v>
      </c>
      <c r="I6" s="115">
        <v>215</v>
      </c>
      <c r="J6" s="115">
        <v>928779</v>
      </c>
      <c r="K6" s="115">
        <v>215</v>
      </c>
      <c r="L6" s="115">
        <v>923781</v>
      </c>
      <c r="M6" s="115">
        <v>215</v>
      </c>
      <c r="N6" s="115">
        <v>894310</v>
      </c>
      <c r="O6" s="115">
        <v>217</v>
      </c>
    </row>
    <row r="7" spans="1:15" ht="27.5" customHeight="1" x14ac:dyDescent="0.35">
      <c r="A7" s="114" t="s">
        <v>149</v>
      </c>
      <c r="B7" s="115">
        <v>1882107</v>
      </c>
      <c r="C7" s="115">
        <v>217</v>
      </c>
      <c r="D7" s="115">
        <v>1909869</v>
      </c>
      <c r="E7" s="115">
        <v>217</v>
      </c>
      <c r="F7" s="115">
        <v>1829609</v>
      </c>
      <c r="G7" s="115">
        <v>216</v>
      </c>
      <c r="H7" s="115">
        <v>1841843</v>
      </c>
      <c r="I7" s="115">
        <v>216</v>
      </c>
      <c r="J7" s="115">
        <v>1839259</v>
      </c>
      <c r="K7" s="115">
        <v>216</v>
      </c>
      <c r="L7" s="115">
        <v>1834080</v>
      </c>
      <c r="M7" s="115">
        <v>216</v>
      </c>
      <c r="N7" s="115">
        <v>1824029</v>
      </c>
      <c r="O7" s="115">
        <v>216</v>
      </c>
    </row>
    <row r="8" spans="1:15" ht="27.5" customHeight="1" x14ac:dyDescent="0.35">
      <c r="A8" s="114" t="s">
        <v>150</v>
      </c>
      <c r="B8" s="115">
        <v>1371328</v>
      </c>
      <c r="C8" s="115">
        <v>213</v>
      </c>
      <c r="D8" s="115">
        <v>1421871</v>
      </c>
      <c r="E8" s="115">
        <v>213</v>
      </c>
      <c r="F8" s="115">
        <v>1399029</v>
      </c>
      <c r="G8" s="115">
        <v>212</v>
      </c>
      <c r="H8" s="115">
        <v>1403277</v>
      </c>
      <c r="I8" s="115">
        <v>212</v>
      </c>
      <c r="J8" s="115">
        <v>1402532</v>
      </c>
      <c r="K8" s="115">
        <v>212</v>
      </c>
      <c r="L8" s="115">
        <v>1399619</v>
      </c>
      <c r="M8" s="115">
        <v>212</v>
      </c>
      <c r="N8" s="115">
        <v>1394207</v>
      </c>
      <c r="O8" s="115">
        <v>212</v>
      </c>
    </row>
    <row r="9" spans="1:15" ht="27.5" customHeight="1" x14ac:dyDescent="0.35">
      <c r="A9" s="58" t="s">
        <v>151</v>
      </c>
      <c r="B9" s="58">
        <v>992721</v>
      </c>
      <c r="C9" s="58">
        <v>197</v>
      </c>
      <c r="D9" s="58">
        <v>1025167</v>
      </c>
      <c r="E9" s="58">
        <v>197</v>
      </c>
      <c r="F9" s="58">
        <v>1014512</v>
      </c>
      <c r="G9" s="58">
        <v>198</v>
      </c>
      <c r="H9" s="58">
        <v>1016994</v>
      </c>
      <c r="I9" s="58">
        <v>198</v>
      </c>
      <c r="J9" s="58">
        <v>1016219</v>
      </c>
      <c r="K9" s="58">
        <v>198</v>
      </c>
      <c r="L9" s="58">
        <v>1013697</v>
      </c>
      <c r="M9" s="58">
        <v>197</v>
      </c>
      <c r="N9" s="58">
        <v>1010008</v>
      </c>
      <c r="O9" s="58">
        <v>197</v>
      </c>
    </row>
    <row r="10" spans="1:15" ht="27.5" customHeight="1" x14ac:dyDescent="0.35">
      <c r="A10" s="58" t="s">
        <v>152</v>
      </c>
      <c r="B10" s="58">
        <v>659774</v>
      </c>
      <c r="C10" s="58">
        <v>165</v>
      </c>
      <c r="D10" s="58">
        <v>686802</v>
      </c>
      <c r="E10" s="58">
        <v>165</v>
      </c>
      <c r="F10" s="58">
        <v>684893</v>
      </c>
      <c r="G10" s="58">
        <v>166</v>
      </c>
      <c r="H10" s="58">
        <v>686280</v>
      </c>
      <c r="I10" s="58">
        <v>166</v>
      </c>
      <c r="J10" s="58">
        <v>685440</v>
      </c>
      <c r="K10" s="58">
        <v>166</v>
      </c>
      <c r="L10" s="58">
        <v>683630</v>
      </c>
      <c r="M10" s="58">
        <v>166</v>
      </c>
      <c r="N10" s="58">
        <v>680961</v>
      </c>
      <c r="O10" s="58">
        <v>165</v>
      </c>
    </row>
    <row r="11" spans="1:15" ht="27.5" customHeight="1" x14ac:dyDescent="0.35">
      <c r="A11" s="167" t="s">
        <v>153</v>
      </c>
      <c r="B11" s="58">
        <v>417100</v>
      </c>
      <c r="C11" s="58">
        <v>131</v>
      </c>
      <c r="D11" s="58">
        <v>437549</v>
      </c>
      <c r="E11" s="58">
        <v>131</v>
      </c>
      <c r="F11" s="58">
        <v>433001</v>
      </c>
      <c r="G11" s="58">
        <v>133</v>
      </c>
      <c r="H11" s="58">
        <v>434799</v>
      </c>
      <c r="I11" s="58">
        <v>133</v>
      </c>
      <c r="J11" s="58">
        <v>434128</v>
      </c>
      <c r="K11" s="58">
        <v>133</v>
      </c>
      <c r="L11" s="58">
        <v>432837</v>
      </c>
      <c r="M11" s="58">
        <v>133</v>
      </c>
      <c r="N11" s="58">
        <v>431289</v>
      </c>
      <c r="O11" s="58">
        <v>132</v>
      </c>
    </row>
    <row r="12" spans="1:15" ht="27.5" customHeight="1" x14ac:dyDescent="0.35">
      <c r="A12" s="58" t="s">
        <v>154</v>
      </c>
      <c r="B12" s="58">
        <v>257297</v>
      </c>
      <c r="C12" s="58">
        <v>99</v>
      </c>
      <c r="D12" s="58">
        <v>272534</v>
      </c>
      <c r="E12" s="58">
        <v>100</v>
      </c>
      <c r="F12" s="58">
        <v>235250</v>
      </c>
      <c r="G12" s="58">
        <v>104</v>
      </c>
      <c r="H12" s="58">
        <v>255564</v>
      </c>
      <c r="I12" s="58">
        <v>103</v>
      </c>
      <c r="J12" s="58">
        <v>259511</v>
      </c>
      <c r="K12" s="58">
        <v>102</v>
      </c>
      <c r="L12" s="58">
        <v>262842</v>
      </c>
      <c r="M12" s="58">
        <v>102</v>
      </c>
      <c r="N12" s="58">
        <v>263206</v>
      </c>
      <c r="O12" s="58">
        <v>101</v>
      </c>
    </row>
    <row r="13" spans="1:15" ht="27.5" customHeight="1" x14ac:dyDescent="0.35">
      <c r="A13" s="58" t="s">
        <v>155</v>
      </c>
      <c r="B13" s="58">
        <v>155528</v>
      </c>
      <c r="C13" s="58">
        <v>69</v>
      </c>
      <c r="D13" s="58">
        <v>170023</v>
      </c>
      <c r="E13" s="58">
        <v>69</v>
      </c>
      <c r="F13" s="58">
        <v>127825</v>
      </c>
      <c r="G13" s="58">
        <v>73</v>
      </c>
      <c r="H13" s="58">
        <v>141802</v>
      </c>
      <c r="I13" s="58">
        <v>72</v>
      </c>
      <c r="J13" s="58">
        <v>144463</v>
      </c>
      <c r="K13" s="58">
        <v>71</v>
      </c>
      <c r="L13" s="58">
        <v>146657</v>
      </c>
      <c r="M13" s="58">
        <v>71</v>
      </c>
      <c r="N13" s="58">
        <v>146627</v>
      </c>
      <c r="O13" s="58">
        <v>71</v>
      </c>
    </row>
    <row r="14" spans="1:15" ht="27.5" customHeight="1" x14ac:dyDescent="0.35">
      <c r="A14" s="58" t="s">
        <v>156</v>
      </c>
      <c r="B14" s="58">
        <v>268103</v>
      </c>
      <c r="C14" s="58">
        <v>51</v>
      </c>
      <c r="D14" s="58">
        <v>288639</v>
      </c>
      <c r="E14" s="58">
        <v>52</v>
      </c>
      <c r="F14" s="58">
        <v>128289</v>
      </c>
      <c r="G14" s="58">
        <v>54</v>
      </c>
      <c r="H14" s="58">
        <v>174705</v>
      </c>
      <c r="I14" s="58">
        <v>54</v>
      </c>
      <c r="J14" s="58">
        <v>184610</v>
      </c>
      <c r="K14" s="58">
        <v>54</v>
      </c>
      <c r="L14" s="58">
        <v>193998</v>
      </c>
      <c r="M14" s="58">
        <v>54</v>
      </c>
      <c r="N14" s="58">
        <v>196079</v>
      </c>
      <c r="O14" s="58">
        <v>54</v>
      </c>
    </row>
    <row r="15" spans="1:15" ht="27.5" customHeight="1" x14ac:dyDescent="0.35">
      <c r="A15" s="116" t="s">
        <v>32</v>
      </c>
      <c r="B15" s="58">
        <v>1566961</v>
      </c>
      <c r="C15" s="58">
        <v>55</v>
      </c>
      <c r="D15" s="58">
        <v>1536290</v>
      </c>
      <c r="E15" s="58">
        <v>55</v>
      </c>
      <c r="F15" s="58">
        <v>2222916</v>
      </c>
      <c r="G15" s="58">
        <v>59</v>
      </c>
      <c r="H15" s="58">
        <v>2077420</v>
      </c>
      <c r="I15" s="58">
        <v>55</v>
      </c>
      <c r="J15" s="58">
        <v>2039131</v>
      </c>
      <c r="K15" s="58">
        <v>54</v>
      </c>
      <c r="L15" s="58">
        <v>2000378</v>
      </c>
      <c r="M15" s="58">
        <v>54</v>
      </c>
      <c r="N15" s="58">
        <v>1976816</v>
      </c>
      <c r="O15" s="58">
        <v>54</v>
      </c>
    </row>
    <row r="16" spans="1:15" ht="27.5" customHeight="1" thickBot="1" x14ac:dyDescent="0.4">
      <c r="A16" s="113" t="s">
        <v>54</v>
      </c>
      <c r="B16" s="113">
        <v>8739349</v>
      </c>
      <c r="C16" s="113">
        <v>166</v>
      </c>
      <c r="D16" s="113">
        <v>8753315</v>
      </c>
      <c r="E16" s="113">
        <v>165</v>
      </c>
      <c r="F16" s="113">
        <v>8983998</v>
      </c>
      <c r="G16" s="113">
        <v>159</v>
      </c>
      <c r="H16" s="113">
        <v>8962221</v>
      </c>
      <c r="I16" s="113">
        <v>159</v>
      </c>
      <c r="J16" s="113">
        <v>8934072</v>
      </c>
      <c r="K16" s="113">
        <v>160</v>
      </c>
      <c r="L16" s="113">
        <v>8891519</v>
      </c>
      <c r="M16" s="113">
        <v>160</v>
      </c>
      <c r="N16" s="113">
        <v>8817532</v>
      </c>
      <c r="O16" s="113">
        <v>159</v>
      </c>
    </row>
    <row r="17" spans="1:5" ht="21.75" customHeight="1" thickTop="1" x14ac:dyDescent="0.35">
      <c r="A17" s="2"/>
      <c r="B17" s="2"/>
      <c r="C17" s="2"/>
      <c r="E17" s="156"/>
    </row>
    <row r="18" spans="1:5" ht="21.75" customHeight="1" x14ac:dyDescent="0.35">
      <c r="A18" s="72" t="str">
        <f>+INDICE!B10</f>
        <v xml:space="preserve"> Lettura dati 31 agosto 2023</v>
      </c>
      <c r="B18" s="2"/>
      <c r="C18" s="2"/>
    </row>
    <row r="19" spans="1:5" ht="13.5" x14ac:dyDescent="0.35">
      <c r="A19" s="2"/>
      <c r="B19" s="2"/>
      <c r="C19" s="2"/>
    </row>
    <row r="20" spans="1:5" ht="13.5" x14ac:dyDescent="0.35">
      <c r="A20" s="2"/>
      <c r="B20" s="2"/>
      <c r="C20" s="2"/>
    </row>
    <row r="21" spans="1:5" ht="13.5" x14ac:dyDescent="0.35">
      <c r="A21" s="2"/>
      <c r="B21" s="2"/>
      <c r="C21" s="2"/>
    </row>
    <row r="22" spans="1:5" ht="13.5" x14ac:dyDescent="0.35">
      <c r="A22" s="2"/>
      <c r="B22" s="2"/>
      <c r="C22" s="2"/>
    </row>
    <row r="23" spans="1:5" ht="13.5" x14ac:dyDescent="0.35">
      <c r="A23" s="2"/>
      <c r="B23" s="2"/>
      <c r="C23" s="2"/>
    </row>
    <row r="24" spans="1:5" ht="13.5" x14ac:dyDescent="0.35">
      <c r="A24" s="2"/>
      <c r="B24" s="2"/>
      <c r="C24" s="2"/>
    </row>
    <row r="25" spans="1:5" ht="13.5" x14ac:dyDescent="0.35">
      <c r="A25" s="2"/>
      <c r="B25" s="2"/>
      <c r="C25" s="2"/>
    </row>
    <row r="26" spans="1:5" x14ac:dyDescent="0.35">
      <c r="B26" s="4"/>
    </row>
    <row r="27" spans="1:5" x14ac:dyDescent="0.35">
      <c r="B27" s="4"/>
    </row>
    <row r="28" spans="1:5" x14ac:dyDescent="0.35">
      <c r="B28" s="4"/>
    </row>
    <row r="29" spans="1:5" x14ac:dyDescent="0.35">
      <c r="B29" s="4"/>
    </row>
    <row r="30" spans="1:5" x14ac:dyDescent="0.35">
      <c r="B30" s="4"/>
    </row>
    <row r="31" spans="1:5" x14ac:dyDescent="0.35">
      <c r="B31" s="4"/>
    </row>
    <row r="32" spans="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9">
    <mergeCell ref="A3:A4"/>
    <mergeCell ref="B3:C3"/>
    <mergeCell ref="D3:E3"/>
    <mergeCell ref="L3:M3"/>
    <mergeCell ref="B2:M2"/>
    <mergeCell ref="J3:K3"/>
    <mergeCell ref="H3:I3"/>
    <mergeCell ref="F3:G3"/>
    <mergeCell ref="N3:O3"/>
  </mergeCells>
  <pageMargins left="0.31496062992125984" right="0.31496062992125984" top="0.94488188976377963" bottom="0.74803149606299213" header="0.31496062992125984" footer="0.31496062992125984"/>
  <pageSetup paperSize="9" scale="39"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pageSetUpPr fitToPage="1"/>
  </sheetPr>
  <dimension ref="A1:U40"/>
  <sheetViews>
    <sheetView showGridLines="0" view="pageBreakPreview" topLeftCell="F8" zoomScale="62" zoomScaleNormal="51" zoomScaleSheetLayoutView="62" workbookViewId="0">
      <selection activeCell="B1" sqref="B1"/>
    </sheetView>
  </sheetViews>
  <sheetFormatPr defaultColWidth="13.26953125" defaultRowHeight="10" x14ac:dyDescent="0.35"/>
  <cols>
    <col min="1" max="1" width="28.1796875" style="1" customWidth="1"/>
    <col min="2" max="2" width="14.26953125" style="1" bestFit="1" customWidth="1"/>
    <col min="3" max="3" width="14.7265625" style="1" customWidth="1"/>
    <col min="4" max="4" width="14.453125" style="1" customWidth="1"/>
    <col min="5" max="5" width="14.6328125" style="1" customWidth="1"/>
    <col min="6" max="6" width="14.453125" style="1" customWidth="1"/>
    <col min="7" max="7" width="14.90625" style="1" customWidth="1"/>
    <col min="8" max="8" width="15.54296875" style="1" customWidth="1"/>
    <col min="9" max="9" width="13.6328125" style="1" customWidth="1"/>
    <col min="10" max="10" width="15.6328125" style="1" customWidth="1"/>
    <col min="11" max="11" width="14.81640625" style="1" customWidth="1"/>
    <col min="12" max="12" width="15.1796875" style="1" customWidth="1"/>
    <col min="13" max="13" width="14.90625" style="1" customWidth="1"/>
    <col min="14" max="14" width="15.453125" style="1" customWidth="1"/>
    <col min="15" max="15" width="14.453125" style="1" customWidth="1"/>
    <col min="16" max="16" width="15.453125" style="1" customWidth="1"/>
    <col min="17" max="17" width="14.453125" style="1" customWidth="1"/>
    <col min="18" max="18" width="16.36328125" style="1" customWidth="1"/>
    <col min="19" max="19" width="16.54296875" style="1" customWidth="1"/>
    <col min="20" max="21" width="15.6328125" style="1" customWidth="1"/>
    <col min="22" max="16384" width="13.26953125" style="1"/>
  </cols>
  <sheetData>
    <row r="1" spans="1:21" ht="69.5" customHeight="1" thickBot="1" x14ac:dyDescent="0.4">
      <c r="A1" s="75" t="s">
        <v>138</v>
      </c>
      <c r="B1" s="33"/>
      <c r="C1" s="33"/>
      <c r="D1" s="33"/>
      <c r="E1" s="33"/>
      <c r="F1" s="33"/>
      <c r="G1" s="33"/>
      <c r="H1" s="33"/>
      <c r="I1" s="33"/>
      <c r="J1" s="33"/>
      <c r="K1" s="33"/>
      <c r="L1" s="33"/>
      <c r="M1" s="33"/>
      <c r="N1" s="49"/>
      <c r="O1" s="49"/>
      <c r="P1" s="49"/>
      <c r="Q1" s="49"/>
      <c r="R1" s="49"/>
      <c r="S1" s="49"/>
      <c r="T1" s="49"/>
      <c r="U1" s="49"/>
    </row>
    <row r="2" spans="1:21" ht="60" customHeight="1" thickTop="1" x14ac:dyDescent="0.35">
      <c r="A2" s="123"/>
      <c r="B2" s="397" t="s">
        <v>36</v>
      </c>
      <c r="C2" s="397"/>
      <c r="D2" s="397"/>
      <c r="E2" s="397"/>
      <c r="F2" s="397"/>
      <c r="G2" s="397"/>
      <c r="H2" s="397"/>
      <c r="I2" s="397"/>
      <c r="J2" s="397"/>
      <c r="K2" s="397"/>
      <c r="L2" s="397"/>
      <c r="M2" s="397"/>
      <c r="N2" s="397"/>
      <c r="O2" s="397"/>
      <c r="P2" s="397"/>
      <c r="Q2" s="397"/>
      <c r="R2" s="397"/>
      <c r="S2" s="397"/>
      <c r="T2" s="265"/>
      <c r="U2" s="265"/>
    </row>
    <row r="3" spans="1:21" ht="33" customHeight="1" x14ac:dyDescent="0.35">
      <c r="A3" s="398" t="s">
        <v>30</v>
      </c>
      <c r="B3" s="395" t="s">
        <v>3</v>
      </c>
      <c r="C3" s="396"/>
      <c r="D3" s="395" t="s">
        <v>22</v>
      </c>
      <c r="E3" s="396"/>
      <c r="F3" s="395" t="s">
        <v>23</v>
      </c>
      <c r="G3" s="396"/>
      <c r="H3" s="395" t="s">
        <v>70</v>
      </c>
      <c r="I3" s="396"/>
      <c r="J3" s="395" t="s">
        <v>86</v>
      </c>
      <c r="K3" s="396"/>
      <c r="L3" s="395" t="s">
        <v>88</v>
      </c>
      <c r="M3" s="396"/>
      <c r="N3" s="395" t="s">
        <v>116</v>
      </c>
      <c r="O3" s="396"/>
      <c r="P3" s="395" t="s">
        <v>119</v>
      </c>
      <c r="Q3" s="396"/>
      <c r="R3" s="395" t="s">
        <v>120</v>
      </c>
      <c r="S3" s="396"/>
      <c r="T3" s="395" t="s">
        <v>123</v>
      </c>
      <c r="U3" s="396"/>
    </row>
    <row r="4" spans="1:21" ht="90.5" customHeight="1" thickBot="1" x14ac:dyDescent="0.4">
      <c r="A4" s="399"/>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c r="P4" s="124" t="s">
        <v>93</v>
      </c>
      <c r="Q4" s="124" t="s">
        <v>97</v>
      </c>
      <c r="R4" s="124" t="s">
        <v>93</v>
      </c>
      <c r="S4" s="124" t="s">
        <v>97</v>
      </c>
      <c r="T4" s="124" t="s">
        <v>93</v>
      </c>
      <c r="U4" s="124" t="s">
        <v>97</v>
      </c>
    </row>
    <row r="5" spans="1:21" ht="27.5" customHeight="1" thickTop="1" x14ac:dyDescent="0.35">
      <c r="A5" s="60" t="s">
        <v>53</v>
      </c>
      <c r="B5" s="58">
        <v>180286</v>
      </c>
      <c r="C5" s="58">
        <v>261</v>
      </c>
      <c r="D5" s="58">
        <v>180595</v>
      </c>
      <c r="E5" s="58">
        <v>262</v>
      </c>
      <c r="F5" s="58">
        <v>188796</v>
      </c>
      <c r="G5" s="58">
        <v>262</v>
      </c>
      <c r="H5" s="58">
        <v>189386</v>
      </c>
      <c r="I5" s="58">
        <v>262</v>
      </c>
      <c r="J5" s="58">
        <v>186731</v>
      </c>
      <c r="K5" s="58">
        <v>262</v>
      </c>
      <c r="L5" s="58">
        <v>189458</v>
      </c>
      <c r="M5" s="58">
        <v>262</v>
      </c>
      <c r="N5" s="58">
        <v>190931</v>
      </c>
      <c r="O5" s="58">
        <v>262</v>
      </c>
      <c r="P5" s="58">
        <v>193126</v>
      </c>
      <c r="Q5" s="58">
        <v>262</v>
      </c>
      <c r="R5" s="58">
        <v>195467</v>
      </c>
      <c r="S5" s="58">
        <v>262</v>
      </c>
      <c r="T5" s="58">
        <v>197161</v>
      </c>
      <c r="U5" s="58">
        <v>261</v>
      </c>
    </row>
    <row r="6" spans="1:21" ht="27.5" customHeight="1" x14ac:dyDescent="0.35">
      <c r="A6" s="121" t="s">
        <v>55</v>
      </c>
      <c r="B6" s="115">
        <v>48651</v>
      </c>
      <c r="C6" s="115">
        <v>256</v>
      </c>
      <c r="D6" s="115">
        <v>48651</v>
      </c>
      <c r="E6" s="115">
        <v>256</v>
      </c>
      <c r="F6" s="115">
        <v>55038</v>
      </c>
      <c r="G6" s="115">
        <v>258</v>
      </c>
      <c r="H6" s="115">
        <v>54957</v>
      </c>
      <c r="I6" s="115">
        <v>258</v>
      </c>
      <c r="J6" s="115">
        <v>51632</v>
      </c>
      <c r="K6" s="115">
        <v>258</v>
      </c>
      <c r="L6" s="115">
        <v>52760</v>
      </c>
      <c r="M6" s="115">
        <v>258</v>
      </c>
      <c r="N6" s="115">
        <v>52806</v>
      </c>
      <c r="O6" s="115">
        <v>258</v>
      </c>
      <c r="P6" s="115">
        <v>53150</v>
      </c>
      <c r="Q6" s="115">
        <v>259</v>
      </c>
      <c r="R6" s="115">
        <v>54059</v>
      </c>
      <c r="S6" s="115">
        <v>258</v>
      </c>
      <c r="T6" s="115">
        <v>54869</v>
      </c>
      <c r="U6" s="115">
        <v>258</v>
      </c>
    </row>
    <row r="7" spans="1:21" ht="27.5" customHeight="1" x14ac:dyDescent="0.35">
      <c r="A7" s="121" t="s">
        <v>41</v>
      </c>
      <c r="B7" s="115">
        <v>79142</v>
      </c>
      <c r="C7" s="115">
        <v>264</v>
      </c>
      <c r="D7" s="115">
        <v>79328</v>
      </c>
      <c r="E7" s="115">
        <v>264</v>
      </c>
      <c r="F7" s="115">
        <v>80518</v>
      </c>
      <c r="G7" s="115">
        <v>265</v>
      </c>
      <c r="H7" s="115">
        <v>80922</v>
      </c>
      <c r="I7" s="115">
        <v>265</v>
      </c>
      <c r="J7" s="115">
        <v>81266</v>
      </c>
      <c r="K7" s="115">
        <v>265</v>
      </c>
      <c r="L7" s="115">
        <v>82251</v>
      </c>
      <c r="M7" s="115">
        <v>264</v>
      </c>
      <c r="N7" s="115">
        <v>83124</v>
      </c>
      <c r="O7" s="115">
        <v>264</v>
      </c>
      <c r="P7" s="115">
        <v>84274</v>
      </c>
      <c r="Q7" s="115">
        <v>264</v>
      </c>
      <c r="R7" s="115">
        <v>85110</v>
      </c>
      <c r="S7" s="115">
        <v>264</v>
      </c>
      <c r="T7" s="115">
        <v>85600</v>
      </c>
      <c r="U7" s="115">
        <v>264</v>
      </c>
    </row>
    <row r="8" spans="1:21" ht="27.5" customHeight="1" x14ac:dyDescent="0.35">
      <c r="A8" s="121" t="s">
        <v>42</v>
      </c>
      <c r="B8" s="115">
        <v>52493</v>
      </c>
      <c r="C8" s="115">
        <v>262</v>
      </c>
      <c r="D8" s="115">
        <v>52616</v>
      </c>
      <c r="E8" s="115">
        <v>262</v>
      </c>
      <c r="F8" s="115">
        <v>53240</v>
      </c>
      <c r="G8" s="115">
        <v>262</v>
      </c>
      <c r="H8" s="115">
        <v>53507</v>
      </c>
      <c r="I8" s="115">
        <v>262</v>
      </c>
      <c r="J8" s="115">
        <v>53833</v>
      </c>
      <c r="K8" s="115">
        <v>263</v>
      </c>
      <c r="L8" s="115">
        <v>54447</v>
      </c>
      <c r="M8" s="115">
        <v>262</v>
      </c>
      <c r="N8" s="115">
        <v>55001</v>
      </c>
      <c r="O8" s="115">
        <v>262</v>
      </c>
      <c r="P8" s="115">
        <v>55702</v>
      </c>
      <c r="Q8" s="115">
        <v>262</v>
      </c>
      <c r="R8" s="115">
        <v>56298</v>
      </c>
      <c r="S8" s="115">
        <v>261</v>
      </c>
      <c r="T8" s="115">
        <v>56692</v>
      </c>
      <c r="U8" s="115">
        <v>261</v>
      </c>
    </row>
    <row r="9" spans="1:21" ht="27.5" customHeight="1" x14ac:dyDescent="0.35">
      <c r="A9" s="60" t="s">
        <v>43</v>
      </c>
      <c r="B9" s="58">
        <v>33700</v>
      </c>
      <c r="C9" s="58">
        <v>248</v>
      </c>
      <c r="D9" s="58">
        <v>33693</v>
      </c>
      <c r="E9" s="58">
        <v>248</v>
      </c>
      <c r="F9" s="58">
        <v>34091</v>
      </c>
      <c r="G9" s="58">
        <v>248</v>
      </c>
      <c r="H9" s="58">
        <v>34247</v>
      </c>
      <c r="I9" s="58">
        <v>249</v>
      </c>
      <c r="J9" s="58">
        <v>34541</v>
      </c>
      <c r="K9" s="58">
        <v>248</v>
      </c>
      <c r="L9" s="58">
        <v>34920</v>
      </c>
      <c r="M9" s="58">
        <v>248</v>
      </c>
      <c r="N9" s="58">
        <v>35305</v>
      </c>
      <c r="O9" s="58">
        <v>248</v>
      </c>
      <c r="P9" s="58">
        <v>35637</v>
      </c>
      <c r="Q9" s="58">
        <v>248</v>
      </c>
      <c r="R9" s="58">
        <v>35907</v>
      </c>
      <c r="S9" s="58">
        <v>247</v>
      </c>
      <c r="T9" s="58">
        <v>36124</v>
      </c>
      <c r="U9" s="58">
        <v>247</v>
      </c>
    </row>
    <row r="10" spans="1:21" ht="27.5" customHeight="1" x14ac:dyDescent="0.35">
      <c r="A10" s="60" t="s">
        <v>44</v>
      </c>
      <c r="B10" s="58">
        <v>21146</v>
      </c>
      <c r="C10" s="58">
        <v>222</v>
      </c>
      <c r="D10" s="58">
        <v>21185</v>
      </c>
      <c r="E10" s="58">
        <v>222</v>
      </c>
      <c r="F10" s="58">
        <v>21388</v>
      </c>
      <c r="G10" s="58">
        <v>222</v>
      </c>
      <c r="H10" s="58">
        <v>21465</v>
      </c>
      <c r="I10" s="58">
        <v>222</v>
      </c>
      <c r="J10" s="58">
        <v>21639</v>
      </c>
      <c r="K10" s="58">
        <v>222</v>
      </c>
      <c r="L10" s="58">
        <v>21938</v>
      </c>
      <c r="M10" s="58">
        <v>222</v>
      </c>
      <c r="N10" s="58">
        <v>22192</v>
      </c>
      <c r="O10" s="58">
        <v>221</v>
      </c>
      <c r="P10" s="58">
        <v>22443</v>
      </c>
      <c r="Q10" s="58">
        <v>221</v>
      </c>
      <c r="R10" s="58">
        <v>22672</v>
      </c>
      <c r="S10" s="58">
        <v>221</v>
      </c>
      <c r="T10" s="58">
        <v>22848</v>
      </c>
      <c r="U10" s="58">
        <v>221</v>
      </c>
    </row>
    <row r="11" spans="1:21" ht="27.5" customHeight="1" x14ac:dyDescent="0.35">
      <c r="A11" s="60" t="s">
        <v>45</v>
      </c>
      <c r="B11" s="58">
        <v>13117</v>
      </c>
      <c r="C11" s="58">
        <v>185</v>
      </c>
      <c r="D11" s="58">
        <v>13091</v>
      </c>
      <c r="E11" s="58">
        <v>185</v>
      </c>
      <c r="F11" s="58">
        <v>13259</v>
      </c>
      <c r="G11" s="58">
        <v>185</v>
      </c>
      <c r="H11" s="58">
        <v>13332</v>
      </c>
      <c r="I11" s="58">
        <v>185</v>
      </c>
      <c r="J11" s="58">
        <v>13456</v>
      </c>
      <c r="K11" s="58">
        <v>185</v>
      </c>
      <c r="L11" s="58">
        <v>13610</v>
      </c>
      <c r="M11" s="58">
        <v>185</v>
      </c>
      <c r="N11" s="58">
        <v>13754</v>
      </c>
      <c r="O11" s="58">
        <v>184</v>
      </c>
      <c r="P11" s="58">
        <v>13934</v>
      </c>
      <c r="Q11" s="58">
        <v>184</v>
      </c>
      <c r="R11" s="58">
        <v>14086</v>
      </c>
      <c r="S11" s="58">
        <v>184</v>
      </c>
      <c r="T11" s="58">
        <v>14172</v>
      </c>
      <c r="U11" s="58">
        <v>184</v>
      </c>
    </row>
    <row r="12" spans="1:21" ht="27.5" customHeight="1" x14ac:dyDescent="0.35">
      <c r="A12" s="60" t="s">
        <v>46</v>
      </c>
      <c r="B12" s="58">
        <v>7980</v>
      </c>
      <c r="C12" s="58">
        <v>156</v>
      </c>
      <c r="D12" s="58">
        <v>7967</v>
      </c>
      <c r="E12" s="58">
        <v>156</v>
      </c>
      <c r="F12" s="58">
        <v>8021</v>
      </c>
      <c r="G12" s="58">
        <v>156</v>
      </c>
      <c r="H12" s="58">
        <v>8046</v>
      </c>
      <c r="I12" s="58">
        <v>156</v>
      </c>
      <c r="J12" s="58">
        <v>8141</v>
      </c>
      <c r="K12" s="58">
        <v>156</v>
      </c>
      <c r="L12" s="58">
        <v>8245</v>
      </c>
      <c r="M12" s="58">
        <v>156</v>
      </c>
      <c r="N12" s="58">
        <v>8325</v>
      </c>
      <c r="O12" s="58">
        <v>156</v>
      </c>
      <c r="P12" s="58">
        <v>8478</v>
      </c>
      <c r="Q12" s="58">
        <v>156</v>
      </c>
      <c r="R12" s="58">
        <v>8580</v>
      </c>
      <c r="S12" s="58">
        <v>156</v>
      </c>
      <c r="T12" s="58">
        <v>8649</v>
      </c>
      <c r="U12" s="58">
        <v>155</v>
      </c>
    </row>
    <row r="13" spans="1:21" ht="27.5" customHeight="1" x14ac:dyDescent="0.35">
      <c r="A13" s="60" t="s">
        <v>47</v>
      </c>
      <c r="B13" s="58">
        <v>5175</v>
      </c>
      <c r="C13" s="58">
        <v>126</v>
      </c>
      <c r="D13" s="58">
        <v>5160</v>
      </c>
      <c r="E13" s="58">
        <v>126</v>
      </c>
      <c r="F13" s="58">
        <v>5228</v>
      </c>
      <c r="G13" s="58">
        <v>126</v>
      </c>
      <c r="H13" s="58">
        <v>5254</v>
      </c>
      <c r="I13" s="58">
        <v>126</v>
      </c>
      <c r="J13" s="58">
        <v>5332</v>
      </c>
      <c r="K13" s="58">
        <v>126</v>
      </c>
      <c r="L13" s="58">
        <v>5402</v>
      </c>
      <c r="M13" s="58">
        <v>126</v>
      </c>
      <c r="N13" s="58">
        <v>5464</v>
      </c>
      <c r="O13" s="58">
        <v>126</v>
      </c>
      <c r="P13" s="58">
        <v>5587</v>
      </c>
      <c r="Q13" s="58">
        <v>126</v>
      </c>
      <c r="R13" s="58">
        <v>5649</v>
      </c>
      <c r="S13" s="58">
        <v>125</v>
      </c>
      <c r="T13" s="58">
        <v>5688</v>
      </c>
      <c r="U13" s="58">
        <v>125</v>
      </c>
    </row>
    <row r="14" spans="1:21" ht="27.5" customHeight="1" x14ac:dyDescent="0.35">
      <c r="A14" s="60" t="s">
        <v>48</v>
      </c>
      <c r="B14" s="58">
        <v>9333</v>
      </c>
      <c r="C14" s="58">
        <v>108</v>
      </c>
      <c r="D14" s="58">
        <v>9357</v>
      </c>
      <c r="E14" s="58">
        <v>109</v>
      </c>
      <c r="F14" s="58">
        <v>9635</v>
      </c>
      <c r="G14" s="58">
        <v>110</v>
      </c>
      <c r="H14" s="58">
        <v>9773</v>
      </c>
      <c r="I14" s="58">
        <v>110</v>
      </c>
      <c r="J14" s="58">
        <v>10014</v>
      </c>
      <c r="K14" s="58">
        <v>110</v>
      </c>
      <c r="L14" s="58">
        <v>10237</v>
      </c>
      <c r="M14" s="58">
        <v>110</v>
      </c>
      <c r="N14" s="58">
        <v>10364</v>
      </c>
      <c r="O14" s="58">
        <v>110</v>
      </c>
      <c r="P14" s="58">
        <v>10682</v>
      </c>
      <c r="Q14" s="58">
        <v>109</v>
      </c>
      <c r="R14" s="58">
        <v>10959</v>
      </c>
      <c r="S14" s="58">
        <v>109</v>
      </c>
      <c r="T14" s="58">
        <v>11100</v>
      </c>
      <c r="U14" s="58">
        <v>109</v>
      </c>
    </row>
    <row r="15" spans="1:21" ht="27.5" customHeight="1" x14ac:dyDescent="0.35">
      <c r="A15" s="122" t="s">
        <v>32</v>
      </c>
      <c r="B15" s="58">
        <v>47603</v>
      </c>
      <c r="C15" s="58">
        <v>113</v>
      </c>
      <c r="D15" s="58">
        <v>48067</v>
      </c>
      <c r="E15" s="58">
        <v>115</v>
      </c>
      <c r="F15" s="58">
        <v>45949</v>
      </c>
      <c r="G15" s="58">
        <v>109</v>
      </c>
      <c r="H15" s="58">
        <v>45474</v>
      </c>
      <c r="I15" s="58">
        <v>108</v>
      </c>
      <c r="J15" s="58">
        <v>43897</v>
      </c>
      <c r="K15" s="58">
        <v>108</v>
      </c>
      <c r="L15" s="58">
        <v>44166</v>
      </c>
      <c r="M15" s="58">
        <v>107</v>
      </c>
      <c r="N15" s="58">
        <v>43914</v>
      </c>
      <c r="O15" s="58">
        <v>110</v>
      </c>
      <c r="P15" s="58">
        <v>43843</v>
      </c>
      <c r="Q15" s="58">
        <v>110</v>
      </c>
      <c r="R15" s="58">
        <v>44001</v>
      </c>
      <c r="S15" s="58">
        <v>109</v>
      </c>
      <c r="T15" s="58">
        <v>44007</v>
      </c>
      <c r="U15" s="58">
        <v>108</v>
      </c>
    </row>
    <row r="16" spans="1:21" s="57" customFormat="1" ht="27.5" customHeight="1" thickBot="1" x14ac:dyDescent="0.4">
      <c r="A16" s="113" t="s">
        <v>54</v>
      </c>
      <c r="B16" s="113">
        <v>318340</v>
      </c>
      <c r="C16" s="113">
        <v>223</v>
      </c>
      <c r="D16" s="113">
        <v>319115</v>
      </c>
      <c r="E16" s="113">
        <v>223</v>
      </c>
      <c r="F16" s="113">
        <v>326367</v>
      </c>
      <c r="G16" s="113">
        <v>224</v>
      </c>
      <c r="H16" s="113">
        <v>326977</v>
      </c>
      <c r="I16" s="113">
        <v>224</v>
      </c>
      <c r="J16" s="113">
        <v>323751</v>
      </c>
      <c r="K16" s="113">
        <v>224</v>
      </c>
      <c r="L16" s="113">
        <v>327976</v>
      </c>
      <c r="M16" s="113">
        <v>224</v>
      </c>
      <c r="N16" s="113">
        <v>330249</v>
      </c>
      <c r="O16" s="113">
        <v>225</v>
      </c>
      <c r="P16" s="113">
        <v>333730</v>
      </c>
      <c r="Q16" s="113">
        <v>225</v>
      </c>
      <c r="R16" s="113">
        <v>337321</v>
      </c>
      <c r="S16" s="113">
        <v>224</v>
      </c>
      <c r="T16" s="113">
        <v>339749</v>
      </c>
      <c r="U16" s="113">
        <v>224</v>
      </c>
    </row>
    <row r="17" spans="1:13" ht="21.75" customHeight="1" thickTop="1" x14ac:dyDescent="0.35">
      <c r="A17" s="2"/>
      <c r="B17" s="2"/>
      <c r="C17" s="2"/>
      <c r="D17" s="2"/>
      <c r="E17" s="50"/>
      <c r="F17" s="2"/>
      <c r="G17" s="2"/>
      <c r="H17" s="8"/>
      <c r="I17" s="8"/>
      <c r="J17" s="8"/>
      <c r="K17" s="8"/>
      <c r="L17" s="8"/>
      <c r="M17" s="8"/>
    </row>
    <row r="18" spans="1:13" ht="21.75" customHeight="1" x14ac:dyDescent="0.35">
      <c r="A18" s="72" t="str">
        <f>+INDICE!B10</f>
        <v xml:space="preserve"> Lettura dati 31 agosto 2023</v>
      </c>
      <c r="B18" s="2"/>
      <c r="C18" s="2"/>
      <c r="D18" s="2"/>
      <c r="E18" s="2"/>
      <c r="F18" s="2"/>
      <c r="G18" s="2"/>
      <c r="H18" s="8"/>
      <c r="I18" s="8"/>
      <c r="J18" s="8"/>
      <c r="K18" s="8"/>
      <c r="L18" s="8"/>
      <c r="M18" s="8"/>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2">
    <mergeCell ref="T3:U3"/>
    <mergeCell ref="R3:S3"/>
    <mergeCell ref="B2:S2"/>
    <mergeCell ref="P3:Q3"/>
    <mergeCell ref="A3:A4"/>
    <mergeCell ref="B3:C3"/>
    <mergeCell ref="D3:E3"/>
    <mergeCell ref="F3:G3"/>
    <mergeCell ref="N3:O3"/>
    <mergeCell ref="L3:M3"/>
    <mergeCell ref="J3:K3"/>
    <mergeCell ref="H3:I3"/>
  </mergeCells>
  <pageMargins left="0.31496062992125984" right="0.31496062992125984" top="0.94488188976377963" bottom="0.74803149606299213" header="0.31496062992125984" footer="0.31496062992125984"/>
  <pageSetup paperSize="9" scale="42" orientation="landscape" r:id="rId1"/>
  <headerFooter>
    <oddHeader>&amp;COSSERVATORIO ASSEGNO UNICO UNIVERSALE</oddHeader>
    <oddFooter>&amp;CINPS - COORDINAMENTO GENERALE STATISTICO ATTUARIALE</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9144-1533-4927-BB37-A825668966B6}">
  <sheetPr>
    <pageSetUpPr fitToPage="1"/>
  </sheetPr>
  <dimension ref="A1:O40"/>
  <sheetViews>
    <sheetView showGridLines="0" view="pageBreakPreview" topLeftCell="A13" zoomScale="62" zoomScaleNormal="51" zoomScaleSheetLayoutView="62" workbookViewId="0">
      <selection activeCell="B1" sqref="B1"/>
    </sheetView>
  </sheetViews>
  <sheetFormatPr defaultColWidth="13.26953125" defaultRowHeight="10" x14ac:dyDescent="0.35"/>
  <cols>
    <col min="1" max="1" width="40.6328125" style="1" customWidth="1"/>
    <col min="2" max="2" width="18.36328125" style="1" customWidth="1"/>
    <col min="3" max="3" width="16.6328125" style="1" customWidth="1"/>
    <col min="4" max="4" width="18.36328125" style="1" customWidth="1"/>
    <col min="5" max="5" width="16.6328125" style="1" customWidth="1"/>
    <col min="6" max="6" width="19" style="1" customWidth="1"/>
    <col min="7" max="7" width="16.6328125" style="1" customWidth="1"/>
    <col min="8" max="8" width="19.26953125" style="1" customWidth="1"/>
    <col min="9" max="9" width="16.6328125" style="1" customWidth="1"/>
    <col min="10" max="10" width="19" style="1" customWidth="1"/>
    <col min="11" max="11" width="16.6328125" style="1" customWidth="1"/>
    <col min="12" max="12" width="17.6328125" style="1" customWidth="1"/>
    <col min="13" max="13" width="16.6328125" style="1" customWidth="1"/>
    <col min="14" max="14" width="17.6328125" style="1" customWidth="1"/>
    <col min="15" max="15" width="16.90625" style="1" customWidth="1"/>
    <col min="16" max="16384" width="13.26953125" style="1"/>
  </cols>
  <sheetData>
    <row r="1" spans="1:15" ht="69.5" customHeight="1" thickBot="1" x14ac:dyDescent="0.4">
      <c r="A1" s="75" t="s">
        <v>139</v>
      </c>
      <c r="B1" s="75"/>
      <c r="C1" s="75"/>
      <c r="D1" s="75"/>
      <c r="E1" s="75"/>
      <c r="F1" s="75"/>
      <c r="G1" s="75"/>
      <c r="H1" s="75"/>
      <c r="I1" s="75"/>
      <c r="J1" s="75"/>
      <c r="K1" s="75"/>
      <c r="L1" s="75"/>
      <c r="M1" s="75"/>
      <c r="N1" s="49"/>
      <c r="O1" s="49"/>
    </row>
    <row r="2" spans="1:15" ht="60" customHeight="1" thickTop="1" x14ac:dyDescent="0.35">
      <c r="A2" s="123"/>
      <c r="B2" s="397" t="s">
        <v>36</v>
      </c>
      <c r="C2" s="397"/>
      <c r="D2" s="397"/>
      <c r="E2" s="397"/>
      <c r="F2" s="397"/>
      <c r="G2" s="397"/>
      <c r="H2" s="397"/>
      <c r="I2" s="397"/>
      <c r="J2" s="397"/>
      <c r="K2" s="397"/>
      <c r="L2" s="397"/>
      <c r="M2" s="397"/>
      <c r="N2" s="397"/>
      <c r="O2" s="397"/>
    </row>
    <row r="3" spans="1:15" ht="33" customHeight="1" x14ac:dyDescent="0.35">
      <c r="A3" s="398" t="s">
        <v>30</v>
      </c>
      <c r="B3" s="395" t="s">
        <v>131</v>
      </c>
      <c r="C3" s="396"/>
      <c r="D3" s="395" t="s">
        <v>198</v>
      </c>
      <c r="E3" s="396"/>
      <c r="F3" s="395" t="s">
        <v>207</v>
      </c>
      <c r="G3" s="396"/>
      <c r="H3" s="395" t="s">
        <v>214</v>
      </c>
      <c r="I3" s="396"/>
      <c r="J3" s="395" t="s">
        <v>219</v>
      </c>
      <c r="K3" s="396"/>
      <c r="L3" s="395" t="s">
        <v>222</v>
      </c>
      <c r="M3" s="396"/>
      <c r="N3" s="395" t="s">
        <v>230</v>
      </c>
      <c r="O3" s="396"/>
    </row>
    <row r="4" spans="1:15" ht="90.5" customHeight="1" thickBot="1" x14ac:dyDescent="0.4">
      <c r="A4" s="399"/>
      <c r="B4" s="124" t="s">
        <v>93</v>
      </c>
      <c r="C4" s="124" t="s">
        <v>97</v>
      </c>
      <c r="D4" s="124" t="s">
        <v>93</v>
      </c>
      <c r="E4" s="124" t="s">
        <v>97</v>
      </c>
      <c r="F4" s="124" t="s">
        <v>93</v>
      </c>
      <c r="G4" s="124" t="s">
        <v>97</v>
      </c>
      <c r="H4" s="124" t="s">
        <v>93</v>
      </c>
      <c r="I4" s="124" t="s">
        <v>97</v>
      </c>
      <c r="J4" s="124" t="s">
        <v>93</v>
      </c>
      <c r="K4" s="124" t="s">
        <v>97</v>
      </c>
      <c r="L4" s="124" t="s">
        <v>93</v>
      </c>
      <c r="M4" s="124" t="s">
        <v>97</v>
      </c>
      <c r="N4" s="124" t="s">
        <v>93</v>
      </c>
      <c r="O4" s="124" t="s">
        <v>97</v>
      </c>
    </row>
    <row r="5" spans="1:15" ht="27.5" customHeight="1" thickTop="1" x14ac:dyDescent="0.35">
      <c r="A5" s="58" t="s">
        <v>147</v>
      </c>
      <c r="B5" s="58">
        <v>199000</v>
      </c>
      <c r="C5" s="58">
        <v>280</v>
      </c>
      <c r="D5" s="58">
        <v>198301</v>
      </c>
      <c r="E5" s="58">
        <v>280</v>
      </c>
      <c r="F5" s="58">
        <v>190163</v>
      </c>
      <c r="G5" s="58">
        <v>278</v>
      </c>
      <c r="H5" s="58">
        <v>209785</v>
      </c>
      <c r="I5" s="58">
        <v>281</v>
      </c>
      <c r="J5" s="58">
        <v>211511</v>
      </c>
      <c r="K5" s="58">
        <v>281</v>
      </c>
      <c r="L5" s="58">
        <v>212622</v>
      </c>
      <c r="M5" s="58">
        <v>281</v>
      </c>
      <c r="N5" s="58">
        <v>211381</v>
      </c>
      <c r="O5" s="58">
        <v>282</v>
      </c>
    </row>
    <row r="6" spans="1:15" ht="27.5" customHeight="1" x14ac:dyDescent="0.35">
      <c r="A6" s="114" t="s">
        <v>148</v>
      </c>
      <c r="B6" s="115">
        <v>59303</v>
      </c>
      <c r="C6" s="115">
        <v>278</v>
      </c>
      <c r="D6" s="115">
        <v>53424</v>
      </c>
      <c r="E6" s="115">
        <v>275</v>
      </c>
      <c r="F6" s="115">
        <v>49674</v>
      </c>
      <c r="G6" s="115">
        <v>271</v>
      </c>
      <c r="H6" s="115">
        <v>55634</v>
      </c>
      <c r="I6" s="115">
        <v>275</v>
      </c>
      <c r="J6" s="115">
        <v>56099</v>
      </c>
      <c r="K6" s="115">
        <v>275</v>
      </c>
      <c r="L6" s="115">
        <v>56338</v>
      </c>
      <c r="M6" s="115">
        <v>276</v>
      </c>
      <c r="N6" s="115">
        <v>54976</v>
      </c>
      <c r="O6" s="115">
        <v>278</v>
      </c>
    </row>
    <row r="7" spans="1:15" ht="27.5" customHeight="1" x14ac:dyDescent="0.35">
      <c r="A7" s="114" t="s">
        <v>149</v>
      </c>
      <c r="B7" s="115">
        <v>85034</v>
      </c>
      <c r="C7" s="115">
        <v>282</v>
      </c>
      <c r="D7" s="115">
        <v>88042</v>
      </c>
      <c r="E7" s="115">
        <v>283</v>
      </c>
      <c r="F7" s="115">
        <v>85108</v>
      </c>
      <c r="G7" s="115">
        <v>282</v>
      </c>
      <c r="H7" s="115">
        <v>93924</v>
      </c>
      <c r="I7" s="115">
        <v>284</v>
      </c>
      <c r="J7" s="115">
        <v>94708</v>
      </c>
      <c r="K7" s="115">
        <v>284</v>
      </c>
      <c r="L7" s="115">
        <v>95287</v>
      </c>
      <c r="M7" s="115">
        <v>284</v>
      </c>
      <c r="N7" s="115">
        <v>95306</v>
      </c>
      <c r="O7" s="115">
        <v>284</v>
      </c>
    </row>
    <row r="8" spans="1:15" ht="27.5" customHeight="1" x14ac:dyDescent="0.35">
      <c r="A8" s="114" t="s">
        <v>150</v>
      </c>
      <c r="B8" s="115">
        <v>54663</v>
      </c>
      <c r="C8" s="115">
        <v>280</v>
      </c>
      <c r="D8" s="115">
        <v>56835</v>
      </c>
      <c r="E8" s="115">
        <v>280</v>
      </c>
      <c r="F8" s="115">
        <v>55381</v>
      </c>
      <c r="G8" s="115">
        <v>279</v>
      </c>
      <c r="H8" s="115">
        <v>60227</v>
      </c>
      <c r="I8" s="115">
        <v>282</v>
      </c>
      <c r="J8" s="115">
        <v>60704</v>
      </c>
      <c r="K8" s="115">
        <v>282</v>
      </c>
      <c r="L8" s="115">
        <v>60997</v>
      </c>
      <c r="M8" s="115">
        <v>282</v>
      </c>
      <c r="N8" s="115">
        <v>61099</v>
      </c>
      <c r="O8" s="115">
        <v>282</v>
      </c>
    </row>
    <row r="9" spans="1:15" ht="27.5" customHeight="1" x14ac:dyDescent="0.35">
      <c r="A9" s="58" t="s">
        <v>151</v>
      </c>
      <c r="B9" s="58">
        <v>33582</v>
      </c>
      <c r="C9" s="58">
        <v>264</v>
      </c>
      <c r="D9" s="58">
        <v>35183</v>
      </c>
      <c r="E9" s="58">
        <v>265</v>
      </c>
      <c r="F9" s="58">
        <v>34423</v>
      </c>
      <c r="G9" s="58">
        <v>265</v>
      </c>
      <c r="H9" s="58">
        <v>37135</v>
      </c>
      <c r="I9" s="58">
        <v>267</v>
      </c>
      <c r="J9" s="58">
        <v>37395</v>
      </c>
      <c r="K9" s="58">
        <v>267</v>
      </c>
      <c r="L9" s="58">
        <v>37614</v>
      </c>
      <c r="M9" s="58">
        <v>267</v>
      </c>
      <c r="N9" s="58">
        <v>37685</v>
      </c>
      <c r="O9" s="58">
        <v>267</v>
      </c>
    </row>
    <row r="10" spans="1:15" ht="27.5" customHeight="1" x14ac:dyDescent="0.35">
      <c r="A10" s="58" t="s">
        <v>152</v>
      </c>
      <c r="B10" s="58">
        <v>20486</v>
      </c>
      <c r="C10" s="58">
        <v>232</v>
      </c>
      <c r="D10" s="58">
        <v>21596</v>
      </c>
      <c r="E10" s="58">
        <v>233</v>
      </c>
      <c r="F10" s="58">
        <v>21204</v>
      </c>
      <c r="G10" s="58">
        <v>233</v>
      </c>
      <c r="H10" s="58">
        <v>22716</v>
      </c>
      <c r="I10" s="58">
        <v>235</v>
      </c>
      <c r="J10" s="58">
        <v>22810</v>
      </c>
      <c r="K10" s="58">
        <v>235</v>
      </c>
      <c r="L10" s="58">
        <v>22973</v>
      </c>
      <c r="M10" s="58">
        <v>235</v>
      </c>
      <c r="N10" s="58">
        <v>22995</v>
      </c>
      <c r="O10" s="58">
        <v>235</v>
      </c>
    </row>
    <row r="11" spans="1:15" ht="27.5" customHeight="1" x14ac:dyDescent="0.35">
      <c r="A11" s="167" t="s">
        <v>153</v>
      </c>
      <c r="B11" s="58">
        <v>12144</v>
      </c>
      <c r="C11" s="58">
        <v>198</v>
      </c>
      <c r="D11" s="58">
        <v>12745</v>
      </c>
      <c r="E11" s="58">
        <v>198</v>
      </c>
      <c r="F11" s="58">
        <v>12460</v>
      </c>
      <c r="G11" s="58">
        <v>198</v>
      </c>
      <c r="H11" s="58">
        <v>13476</v>
      </c>
      <c r="I11" s="58">
        <v>200</v>
      </c>
      <c r="J11" s="58">
        <v>13539</v>
      </c>
      <c r="K11" s="58">
        <v>201</v>
      </c>
      <c r="L11" s="58">
        <v>13621</v>
      </c>
      <c r="M11" s="58">
        <v>201</v>
      </c>
      <c r="N11" s="58">
        <v>13639</v>
      </c>
      <c r="O11" s="58">
        <v>201</v>
      </c>
    </row>
    <row r="12" spans="1:15" ht="27.5" customHeight="1" x14ac:dyDescent="0.35">
      <c r="A12" s="58" t="s">
        <v>154</v>
      </c>
      <c r="B12" s="58">
        <v>7315</v>
      </c>
      <c r="C12" s="58">
        <v>166</v>
      </c>
      <c r="D12" s="58">
        <v>7805</v>
      </c>
      <c r="E12" s="58">
        <v>167</v>
      </c>
      <c r="F12" s="58">
        <v>6728</v>
      </c>
      <c r="G12" s="58">
        <v>174</v>
      </c>
      <c r="H12" s="58">
        <v>7847</v>
      </c>
      <c r="I12" s="58">
        <v>171</v>
      </c>
      <c r="J12" s="58">
        <v>7981</v>
      </c>
      <c r="K12" s="58">
        <v>171</v>
      </c>
      <c r="L12" s="58">
        <v>8079</v>
      </c>
      <c r="M12" s="58">
        <v>170</v>
      </c>
      <c r="N12" s="58">
        <v>8117</v>
      </c>
      <c r="O12" s="58">
        <v>170</v>
      </c>
    </row>
    <row r="13" spans="1:15" ht="27.5" customHeight="1" x14ac:dyDescent="0.35">
      <c r="A13" s="58" t="s">
        <v>155</v>
      </c>
      <c r="B13" s="58">
        <v>4547</v>
      </c>
      <c r="C13" s="58">
        <v>135</v>
      </c>
      <c r="D13" s="58">
        <v>4828</v>
      </c>
      <c r="E13" s="58">
        <v>135</v>
      </c>
      <c r="F13" s="58">
        <v>3900</v>
      </c>
      <c r="G13" s="58">
        <v>143</v>
      </c>
      <c r="H13" s="58">
        <v>4614</v>
      </c>
      <c r="I13" s="58">
        <v>140</v>
      </c>
      <c r="J13" s="58">
        <v>4708</v>
      </c>
      <c r="K13" s="58">
        <v>140</v>
      </c>
      <c r="L13" s="58">
        <v>4772</v>
      </c>
      <c r="M13" s="58">
        <v>139</v>
      </c>
      <c r="N13" s="58">
        <v>4802</v>
      </c>
      <c r="O13" s="58">
        <v>139</v>
      </c>
    </row>
    <row r="14" spans="1:15" ht="27.5" customHeight="1" x14ac:dyDescent="0.35">
      <c r="A14" s="58" t="s">
        <v>156</v>
      </c>
      <c r="B14" s="58">
        <v>8145</v>
      </c>
      <c r="C14" s="58">
        <v>115</v>
      </c>
      <c r="D14" s="58">
        <v>8780</v>
      </c>
      <c r="E14" s="58">
        <v>115</v>
      </c>
      <c r="F14" s="58">
        <v>5285</v>
      </c>
      <c r="G14" s="58">
        <v>118</v>
      </c>
      <c r="H14" s="58">
        <v>7303</v>
      </c>
      <c r="I14" s="58">
        <v>119</v>
      </c>
      <c r="J14" s="58">
        <v>7616</v>
      </c>
      <c r="K14" s="58">
        <v>119</v>
      </c>
      <c r="L14" s="58">
        <v>7889</v>
      </c>
      <c r="M14" s="58">
        <v>119</v>
      </c>
      <c r="N14" s="58">
        <v>7976</v>
      </c>
      <c r="O14" s="58">
        <v>119</v>
      </c>
    </row>
    <row r="15" spans="1:15" ht="27.5" customHeight="1" x14ac:dyDescent="0.35">
      <c r="A15" s="116" t="s">
        <v>32</v>
      </c>
      <c r="B15" s="58">
        <v>43601</v>
      </c>
      <c r="C15" s="58">
        <v>118</v>
      </c>
      <c r="D15" s="58">
        <v>42940</v>
      </c>
      <c r="E15" s="58">
        <v>118</v>
      </c>
      <c r="F15" s="58">
        <v>83231</v>
      </c>
      <c r="G15" s="58">
        <v>152</v>
      </c>
      <c r="H15" s="58">
        <v>57803</v>
      </c>
      <c r="I15" s="58">
        <v>129</v>
      </c>
      <c r="J15" s="58">
        <v>53586</v>
      </c>
      <c r="K15" s="58">
        <v>123</v>
      </c>
      <c r="L15" s="58">
        <v>51032</v>
      </c>
      <c r="M15" s="58">
        <v>119</v>
      </c>
      <c r="N15" s="58">
        <v>49980</v>
      </c>
      <c r="O15" s="58">
        <v>118</v>
      </c>
    </row>
    <row r="16" spans="1:15" s="57" customFormat="1" ht="27.5" customHeight="1" thickBot="1" x14ac:dyDescent="0.4">
      <c r="A16" s="113" t="s">
        <v>54</v>
      </c>
      <c r="B16" s="113">
        <v>328820</v>
      </c>
      <c r="C16" s="113">
        <v>242</v>
      </c>
      <c r="D16" s="113">
        <v>332178</v>
      </c>
      <c r="E16" s="113">
        <v>242</v>
      </c>
      <c r="F16" s="113">
        <v>357394</v>
      </c>
      <c r="G16" s="113">
        <v>236</v>
      </c>
      <c r="H16" s="113">
        <v>360679</v>
      </c>
      <c r="I16" s="113">
        <v>242</v>
      </c>
      <c r="J16" s="113">
        <v>359146</v>
      </c>
      <c r="K16" s="113">
        <v>242</v>
      </c>
      <c r="L16" s="113">
        <v>358602</v>
      </c>
      <c r="M16" s="113">
        <v>243</v>
      </c>
      <c r="N16" s="113">
        <v>356575</v>
      </c>
      <c r="O16" s="113">
        <v>243</v>
      </c>
    </row>
    <row r="17" spans="1:3" ht="21.75" customHeight="1" thickTop="1" x14ac:dyDescent="0.35">
      <c r="A17" s="2"/>
      <c r="B17" s="2"/>
      <c r="C17" s="2"/>
    </row>
    <row r="18" spans="1:3" ht="21.75" customHeight="1" x14ac:dyDescent="0.35">
      <c r="A18" s="72" t="str">
        <f>+INDICE!B10</f>
        <v xml:space="preserve"> Lettura dati 31 agosto 2023</v>
      </c>
      <c r="B18" s="2"/>
      <c r="C18" s="2"/>
    </row>
    <row r="19" spans="1:3" ht="13.5" x14ac:dyDescent="0.35">
      <c r="A19" s="2"/>
      <c r="B19" s="2"/>
      <c r="C19" s="2"/>
    </row>
    <row r="20" spans="1:3" ht="13.5" x14ac:dyDescent="0.35">
      <c r="A20" s="2"/>
      <c r="B20" s="2"/>
      <c r="C20" s="2"/>
    </row>
    <row r="21" spans="1:3" ht="13.5" x14ac:dyDescent="0.35">
      <c r="A21" s="2"/>
      <c r="B21" s="2"/>
      <c r="C21" s="2"/>
    </row>
    <row r="22" spans="1:3" ht="13.5" x14ac:dyDescent="0.35">
      <c r="A22" s="2"/>
      <c r="B22" s="2"/>
      <c r="C22" s="2"/>
    </row>
    <row r="23" spans="1:3" ht="13.5" x14ac:dyDescent="0.35">
      <c r="A23" s="2"/>
      <c r="B23" s="2"/>
      <c r="C23" s="2"/>
    </row>
    <row r="24" spans="1:3" ht="13.5" x14ac:dyDescent="0.35">
      <c r="A24" s="2"/>
      <c r="B24" s="2"/>
      <c r="C24" s="2"/>
    </row>
    <row r="25" spans="1:3" ht="13.5" x14ac:dyDescent="0.35">
      <c r="A25" s="2"/>
      <c r="B25" s="2"/>
      <c r="C25" s="2"/>
    </row>
    <row r="26" spans="1:3" x14ac:dyDescent="0.35">
      <c r="B26" s="4"/>
    </row>
    <row r="27" spans="1:3" x14ac:dyDescent="0.35">
      <c r="B27" s="4"/>
    </row>
    <row r="28" spans="1:3" x14ac:dyDescent="0.35">
      <c r="B28" s="4"/>
    </row>
    <row r="29" spans="1:3" x14ac:dyDescent="0.35">
      <c r="B29" s="4"/>
    </row>
    <row r="30" spans="1:3" x14ac:dyDescent="0.35">
      <c r="B30" s="4"/>
    </row>
    <row r="31" spans="1:3" x14ac:dyDescent="0.35">
      <c r="B31" s="4"/>
    </row>
    <row r="32" spans="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9">
    <mergeCell ref="N3:O3"/>
    <mergeCell ref="B2:O2"/>
    <mergeCell ref="A3:A4"/>
    <mergeCell ref="B3:C3"/>
    <mergeCell ref="D3:E3"/>
    <mergeCell ref="L3:M3"/>
    <mergeCell ref="J3:K3"/>
    <mergeCell ref="H3:I3"/>
    <mergeCell ref="F3:G3"/>
  </mergeCells>
  <pageMargins left="0.31496062992125984" right="0.31496062992125984" top="0.94488188976377963" bottom="0.74803149606299213" header="0.31496062992125984" footer="0.31496062992125984"/>
  <pageSetup paperSize="9" scale="41" orientation="landscape"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pageSetUpPr fitToPage="1"/>
  </sheetPr>
  <dimension ref="A1:V69"/>
  <sheetViews>
    <sheetView showGridLines="0" view="pageBreakPreview" topLeftCell="A35" zoomScale="54" zoomScaleNormal="65" zoomScaleSheetLayoutView="54" workbookViewId="0">
      <selection activeCell="B1" sqref="B1"/>
    </sheetView>
  </sheetViews>
  <sheetFormatPr defaultColWidth="9.453125" defaultRowHeight="13.5" x14ac:dyDescent="0.25"/>
  <cols>
    <col min="1" max="1" width="29.7265625" style="73" customWidth="1"/>
    <col min="2" max="2" width="15.7265625" style="73" customWidth="1"/>
    <col min="3" max="3" width="12.81640625" style="73" customWidth="1"/>
    <col min="4" max="4" width="15.36328125" style="73" customWidth="1"/>
    <col min="5" max="5" width="13.36328125" style="73" customWidth="1"/>
    <col min="6" max="6" width="16.26953125" style="73" customWidth="1"/>
    <col min="7" max="7" width="11.453125" style="73" customWidth="1"/>
    <col min="8" max="8" width="15.36328125" style="73" bestFit="1" customWidth="1"/>
    <col min="9" max="9" width="12.90625" style="73" customWidth="1"/>
    <col min="10" max="10" width="13.6328125" style="73" customWidth="1"/>
    <col min="11" max="11" width="29" style="73" customWidth="1"/>
    <col min="12" max="12" width="15.36328125" style="73" bestFit="1" customWidth="1"/>
    <col min="13" max="13" width="11.7265625" style="73" customWidth="1"/>
    <col min="14" max="14" width="16.1796875" style="73" customWidth="1"/>
    <col min="15" max="15" width="12.26953125" style="73" customWidth="1"/>
    <col min="16" max="16" width="14.90625" style="73" customWidth="1"/>
    <col min="17" max="17" width="17.36328125" style="73" customWidth="1"/>
    <col min="18" max="18" width="15.36328125" style="73" bestFit="1" customWidth="1"/>
    <col min="19" max="19" width="12.36328125" style="73" customWidth="1"/>
    <col min="20" max="20" width="9.453125" style="73"/>
    <col min="21" max="21" width="16.08984375" style="73" customWidth="1"/>
    <col min="22" max="16384" width="9.453125" style="73"/>
  </cols>
  <sheetData>
    <row r="1" spans="1:19" ht="44.5" customHeight="1" thickBot="1" x14ac:dyDescent="0.3">
      <c r="A1" s="135" t="s">
        <v>140</v>
      </c>
      <c r="B1" s="34"/>
      <c r="C1" s="34"/>
      <c r="D1" s="34"/>
      <c r="E1" s="34"/>
      <c r="F1" s="34"/>
      <c r="G1" s="34"/>
      <c r="H1" s="34"/>
      <c r="I1" s="34"/>
      <c r="J1" s="91"/>
      <c r="K1" s="34"/>
      <c r="L1" s="117"/>
      <c r="M1" s="117"/>
      <c r="N1" s="117"/>
      <c r="O1" s="117"/>
      <c r="P1" s="117"/>
      <c r="Q1" s="117"/>
      <c r="R1" s="117"/>
      <c r="S1" s="34"/>
    </row>
    <row r="2" spans="1:19" s="57" customFormat="1" ht="24" customHeight="1" thickTop="1" x14ac:dyDescent="0.35">
      <c r="A2" s="120"/>
      <c r="B2" s="401" t="s">
        <v>51</v>
      </c>
      <c r="C2" s="402"/>
      <c r="D2" s="401" t="s">
        <v>52</v>
      </c>
      <c r="E2" s="402"/>
      <c r="F2" s="401" t="s">
        <v>64</v>
      </c>
      <c r="G2" s="402"/>
      <c r="H2" s="401" t="s">
        <v>33</v>
      </c>
      <c r="I2" s="401"/>
      <c r="J2" s="133"/>
      <c r="K2" s="120"/>
      <c r="L2" s="401" t="s">
        <v>51</v>
      </c>
      <c r="M2" s="402"/>
      <c r="N2" s="401" t="s">
        <v>52</v>
      </c>
      <c r="O2" s="402"/>
      <c r="P2" s="401" t="s">
        <v>64</v>
      </c>
      <c r="Q2" s="402"/>
      <c r="R2" s="401" t="s">
        <v>33</v>
      </c>
      <c r="S2" s="401"/>
    </row>
    <row r="3" spans="1:19" s="9" customFormat="1" ht="64" customHeight="1" thickBot="1" x14ac:dyDescent="0.35">
      <c r="A3" s="119" t="s">
        <v>49</v>
      </c>
      <c r="B3" s="134" t="s">
        <v>103</v>
      </c>
      <c r="C3" s="29" t="s">
        <v>105</v>
      </c>
      <c r="D3" s="134" t="s">
        <v>103</v>
      </c>
      <c r="E3" s="29" t="s">
        <v>105</v>
      </c>
      <c r="F3" s="134" t="s">
        <v>103</v>
      </c>
      <c r="G3" s="29" t="s">
        <v>105</v>
      </c>
      <c r="H3" s="134" t="s">
        <v>103</v>
      </c>
      <c r="I3" s="28" t="s">
        <v>105</v>
      </c>
      <c r="J3" s="133"/>
      <c r="K3" s="119" t="s">
        <v>49</v>
      </c>
      <c r="L3" s="134" t="s">
        <v>103</v>
      </c>
      <c r="M3" s="29" t="s">
        <v>105</v>
      </c>
      <c r="N3" s="134" t="s">
        <v>103</v>
      </c>
      <c r="O3" s="29" t="s">
        <v>105</v>
      </c>
      <c r="P3" s="134" t="s">
        <v>103</v>
      </c>
      <c r="Q3" s="29" t="s">
        <v>105</v>
      </c>
      <c r="R3" s="134" t="s">
        <v>103</v>
      </c>
      <c r="S3" s="28" t="s">
        <v>105</v>
      </c>
    </row>
    <row r="4" spans="1:19" ht="24" customHeight="1" thickTop="1" x14ac:dyDescent="0.25">
      <c r="A4" s="404" t="s">
        <v>67</v>
      </c>
      <c r="B4" s="404"/>
      <c r="C4" s="404"/>
      <c r="D4" s="404"/>
      <c r="E4" s="404"/>
      <c r="F4" s="404"/>
      <c r="G4" s="404"/>
      <c r="H4" s="404"/>
      <c r="I4" s="404"/>
      <c r="J4" s="88"/>
      <c r="K4" s="405" t="s">
        <v>89</v>
      </c>
      <c r="L4" s="405"/>
      <c r="M4" s="405"/>
      <c r="N4" s="405"/>
      <c r="O4" s="405"/>
      <c r="P4" s="405"/>
      <c r="Q4" s="405"/>
      <c r="R4" s="405"/>
      <c r="S4" s="405"/>
    </row>
    <row r="5" spans="1:19" s="9" customFormat="1" ht="16.5" customHeight="1" x14ac:dyDescent="0.3">
      <c r="A5" s="9" t="s">
        <v>53</v>
      </c>
      <c r="B5" s="58">
        <v>3495011</v>
      </c>
      <c r="C5" s="128">
        <v>202</v>
      </c>
      <c r="D5" s="58">
        <v>369999</v>
      </c>
      <c r="E5" s="128">
        <v>131</v>
      </c>
      <c r="F5" s="58">
        <v>41355</v>
      </c>
      <c r="G5" s="128">
        <v>185</v>
      </c>
      <c r="H5" s="58">
        <v>3906365</v>
      </c>
      <c r="I5" s="58">
        <v>195</v>
      </c>
      <c r="J5" s="58"/>
      <c r="K5" s="9" t="s">
        <v>53</v>
      </c>
      <c r="L5" s="58">
        <v>3566155</v>
      </c>
      <c r="M5" s="128">
        <v>203</v>
      </c>
      <c r="N5" s="58">
        <v>403839</v>
      </c>
      <c r="O5" s="128">
        <v>133</v>
      </c>
      <c r="P5" s="58">
        <v>43474</v>
      </c>
      <c r="Q5" s="128">
        <v>186</v>
      </c>
      <c r="R5" s="58">
        <v>4013468</v>
      </c>
      <c r="S5" s="58">
        <v>196</v>
      </c>
    </row>
    <row r="6" spans="1:19" s="9" customFormat="1" ht="15" x14ac:dyDescent="0.3">
      <c r="A6" s="129" t="s">
        <v>55</v>
      </c>
      <c r="B6" s="115">
        <v>824557</v>
      </c>
      <c r="C6" s="130">
        <v>200</v>
      </c>
      <c r="D6" s="115">
        <v>80988</v>
      </c>
      <c r="E6" s="130">
        <v>134</v>
      </c>
      <c r="F6" s="115">
        <v>11491</v>
      </c>
      <c r="G6" s="130">
        <v>179</v>
      </c>
      <c r="H6" s="115">
        <v>917036</v>
      </c>
      <c r="I6" s="115">
        <v>194</v>
      </c>
      <c r="J6" s="115"/>
      <c r="K6" s="129" t="s">
        <v>55</v>
      </c>
      <c r="L6" s="115">
        <v>872117</v>
      </c>
      <c r="M6" s="130">
        <v>201</v>
      </c>
      <c r="N6" s="115">
        <v>90043</v>
      </c>
      <c r="O6" s="130">
        <v>136</v>
      </c>
      <c r="P6" s="115">
        <v>12106</v>
      </c>
      <c r="Q6" s="130">
        <v>182</v>
      </c>
      <c r="R6" s="115">
        <v>974266</v>
      </c>
      <c r="S6" s="115">
        <v>195</v>
      </c>
    </row>
    <row r="7" spans="1:19" s="9" customFormat="1" ht="15" x14ac:dyDescent="0.3">
      <c r="A7" s="129" t="s">
        <v>41</v>
      </c>
      <c r="B7" s="115">
        <v>1523901</v>
      </c>
      <c r="C7" s="130">
        <v>203</v>
      </c>
      <c r="D7" s="115">
        <v>160715</v>
      </c>
      <c r="E7" s="130">
        <v>138</v>
      </c>
      <c r="F7" s="115">
        <v>17300</v>
      </c>
      <c r="G7" s="130">
        <v>190</v>
      </c>
      <c r="H7" s="115">
        <v>1701916</v>
      </c>
      <c r="I7" s="115">
        <v>197</v>
      </c>
      <c r="J7" s="115"/>
      <c r="K7" s="129" t="s">
        <v>41</v>
      </c>
      <c r="L7" s="115">
        <v>1539408</v>
      </c>
      <c r="M7" s="130">
        <v>204</v>
      </c>
      <c r="N7" s="115">
        <v>173945</v>
      </c>
      <c r="O7" s="130">
        <v>140</v>
      </c>
      <c r="P7" s="115">
        <v>18158</v>
      </c>
      <c r="Q7" s="130">
        <v>191</v>
      </c>
      <c r="R7" s="115">
        <v>1731511</v>
      </c>
      <c r="S7" s="115">
        <v>197</v>
      </c>
    </row>
    <row r="8" spans="1:19" s="9" customFormat="1" ht="15" x14ac:dyDescent="0.3">
      <c r="A8" s="129" t="s">
        <v>42</v>
      </c>
      <c r="B8" s="115">
        <v>1146553</v>
      </c>
      <c r="C8" s="130">
        <v>203</v>
      </c>
      <c r="D8" s="115">
        <v>128296</v>
      </c>
      <c r="E8" s="130">
        <v>120</v>
      </c>
      <c r="F8" s="115">
        <v>12564</v>
      </c>
      <c r="G8" s="130">
        <v>184</v>
      </c>
      <c r="H8" s="115">
        <v>1287413</v>
      </c>
      <c r="I8" s="115">
        <v>194</v>
      </c>
      <c r="J8" s="115"/>
      <c r="K8" s="129" t="s">
        <v>42</v>
      </c>
      <c r="L8" s="115">
        <v>1154630</v>
      </c>
      <c r="M8" s="130">
        <v>203</v>
      </c>
      <c r="N8" s="115">
        <v>139851</v>
      </c>
      <c r="O8" s="130">
        <v>122</v>
      </c>
      <c r="P8" s="115">
        <v>13210</v>
      </c>
      <c r="Q8" s="130">
        <v>184</v>
      </c>
      <c r="R8" s="115">
        <v>1307691</v>
      </c>
      <c r="S8" s="115">
        <v>194</v>
      </c>
    </row>
    <row r="9" spans="1:19" s="9" customFormat="1" ht="15" x14ac:dyDescent="0.3">
      <c r="A9" s="9" t="s">
        <v>43</v>
      </c>
      <c r="B9" s="58">
        <v>855493</v>
      </c>
      <c r="C9" s="128">
        <v>189</v>
      </c>
      <c r="D9" s="58">
        <v>101064</v>
      </c>
      <c r="E9" s="128">
        <v>106</v>
      </c>
      <c r="F9" s="58">
        <v>8966</v>
      </c>
      <c r="G9" s="128">
        <v>175</v>
      </c>
      <c r="H9" s="58">
        <v>965523</v>
      </c>
      <c r="I9" s="58">
        <v>181</v>
      </c>
      <c r="J9" s="58"/>
      <c r="K9" s="9" t="s">
        <v>43</v>
      </c>
      <c r="L9" s="58">
        <v>862025</v>
      </c>
      <c r="M9" s="128">
        <v>190</v>
      </c>
      <c r="N9" s="58">
        <v>110499</v>
      </c>
      <c r="O9" s="128">
        <v>107</v>
      </c>
      <c r="P9" s="58">
        <v>9457</v>
      </c>
      <c r="Q9" s="128">
        <v>175</v>
      </c>
      <c r="R9" s="58">
        <v>981981</v>
      </c>
      <c r="S9" s="58">
        <v>180</v>
      </c>
    </row>
    <row r="10" spans="1:19" s="9" customFormat="1" ht="15" x14ac:dyDescent="0.3">
      <c r="A10" s="9" t="s">
        <v>44</v>
      </c>
      <c r="B10" s="58">
        <v>590871</v>
      </c>
      <c r="C10" s="128">
        <v>161</v>
      </c>
      <c r="D10" s="58">
        <v>76649</v>
      </c>
      <c r="E10" s="128">
        <v>94</v>
      </c>
      <c r="F10" s="58">
        <v>5980</v>
      </c>
      <c r="G10" s="128">
        <v>158</v>
      </c>
      <c r="H10" s="58">
        <v>673500</v>
      </c>
      <c r="I10" s="58">
        <v>153</v>
      </c>
      <c r="J10" s="58"/>
      <c r="K10" s="9" t="s">
        <v>44</v>
      </c>
      <c r="L10" s="58">
        <v>595472</v>
      </c>
      <c r="M10" s="128">
        <v>161</v>
      </c>
      <c r="N10" s="58">
        <v>83975</v>
      </c>
      <c r="O10" s="128">
        <v>95</v>
      </c>
      <c r="P10" s="58">
        <v>6320</v>
      </c>
      <c r="Q10" s="128">
        <v>157</v>
      </c>
      <c r="R10" s="58">
        <v>685767</v>
      </c>
      <c r="S10" s="58">
        <v>153</v>
      </c>
    </row>
    <row r="11" spans="1:19" s="9" customFormat="1" ht="15" x14ac:dyDescent="0.3">
      <c r="A11" s="9" t="s">
        <v>45</v>
      </c>
      <c r="B11" s="58">
        <v>383708</v>
      </c>
      <c r="C11" s="128">
        <v>130</v>
      </c>
      <c r="D11" s="58">
        <v>54553</v>
      </c>
      <c r="E11" s="128">
        <v>58</v>
      </c>
      <c r="F11" s="58">
        <v>4096</v>
      </c>
      <c r="G11" s="128">
        <v>113</v>
      </c>
      <c r="H11" s="58">
        <v>442357</v>
      </c>
      <c r="I11" s="58">
        <v>121</v>
      </c>
      <c r="J11" s="58"/>
      <c r="K11" s="9" t="s">
        <v>45</v>
      </c>
      <c r="L11" s="58">
        <v>386137</v>
      </c>
      <c r="M11" s="128">
        <v>130</v>
      </c>
      <c r="N11" s="58">
        <v>59939</v>
      </c>
      <c r="O11" s="128">
        <v>58</v>
      </c>
      <c r="P11" s="58">
        <v>4298</v>
      </c>
      <c r="Q11" s="128">
        <v>113</v>
      </c>
      <c r="R11" s="58">
        <v>450374</v>
      </c>
      <c r="S11" s="58">
        <v>120</v>
      </c>
    </row>
    <row r="12" spans="1:19" s="9" customFormat="1" ht="15" x14ac:dyDescent="0.3">
      <c r="A12" s="9" t="s">
        <v>46</v>
      </c>
      <c r="B12" s="58">
        <v>239064</v>
      </c>
      <c r="C12" s="128">
        <v>100</v>
      </c>
      <c r="D12" s="58">
        <v>35850</v>
      </c>
      <c r="E12" s="128">
        <v>46</v>
      </c>
      <c r="F12" s="58">
        <v>2587</v>
      </c>
      <c r="G12" s="128">
        <v>88</v>
      </c>
      <c r="H12" s="58">
        <v>277501</v>
      </c>
      <c r="I12" s="58">
        <v>92</v>
      </c>
      <c r="J12" s="58"/>
      <c r="K12" s="9" t="s">
        <v>46</v>
      </c>
      <c r="L12" s="58">
        <v>244384</v>
      </c>
      <c r="M12" s="128">
        <v>99</v>
      </c>
      <c r="N12" s="58">
        <v>41339</v>
      </c>
      <c r="O12" s="128">
        <v>46</v>
      </c>
      <c r="P12" s="58">
        <v>2692</v>
      </c>
      <c r="Q12" s="128">
        <v>88</v>
      </c>
      <c r="R12" s="58">
        <v>288415</v>
      </c>
      <c r="S12" s="58">
        <v>92</v>
      </c>
    </row>
    <row r="13" spans="1:19" s="9" customFormat="1" ht="14.5" customHeight="1" x14ac:dyDescent="0.3">
      <c r="A13" s="9" t="s">
        <v>47</v>
      </c>
      <c r="B13" s="58">
        <v>147150</v>
      </c>
      <c r="C13" s="128">
        <v>69</v>
      </c>
      <c r="D13" s="58">
        <v>24627</v>
      </c>
      <c r="E13" s="128">
        <v>34</v>
      </c>
      <c r="F13" s="58">
        <v>1802</v>
      </c>
      <c r="G13" s="128">
        <v>63</v>
      </c>
      <c r="H13" s="58">
        <v>173579</v>
      </c>
      <c r="I13" s="58">
        <v>64</v>
      </c>
      <c r="J13" s="58"/>
      <c r="K13" s="9" t="s">
        <v>47</v>
      </c>
      <c r="L13" s="58">
        <v>151207</v>
      </c>
      <c r="M13" s="128">
        <v>69</v>
      </c>
      <c r="N13" s="58">
        <v>28449</v>
      </c>
      <c r="O13" s="128">
        <v>34</v>
      </c>
      <c r="P13" s="58">
        <v>1906</v>
      </c>
      <c r="Q13" s="128">
        <v>63</v>
      </c>
      <c r="R13" s="58">
        <v>181562</v>
      </c>
      <c r="S13" s="58">
        <v>64</v>
      </c>
    </row>
    <row r="14" spans="1:19" s="9" customFormat="1" ht="15" x14ac:dyDescent="0.3">
      <c r="A14" s="9" t="s">
        <v>48</v>
      </c>
      <c r="B14" s="58">
        <v>221519</v>
      </c>
      <c r="C14" s="128">
        <v>53</v>
      </c>
      <c r="D14" s="58">
        <v>48053</v>
      </c>
      <c r="E14" s="128">
        <v>27</v>
      </c>
      <c r="F14" s="58">
        <v>3595</v>
      </c>
      <c r="G14" s="128">
        <v>50</v>
      </c>
      <c r="H14" s="58">
        <v>273167</v>
      </c>
      <c r="I14" s="58">
        <v>49</v>
      </c>
      <c r="J14" s="58"/>
      <c r="K14" s="9" t="s">
        <v>48</v>
      </c>
      <c r="L14" s="58">
        <v>244032</v>
      </c>
      <c r="M14" s="128">
        <v>53</v>
      </c>
      <c r="N14" s="58">
        <v>60118</v>
      </c>
      <c r="O14" s="128">
        <v>27</v>
      </c>
      <c r="P14" s="58">
        <v>3842</v>
      </c>
      <c r="Q14" s="128">
        <v>50</v>
      </c>
      <c r="R14" s="58">
        <v>307992</v>
      </c>
      <c r="S14" s="58">
        <v>48</v>
      </c>
    </row>
    <row r="15" spans="1:19" s="9" customFormat="1" ht="15" x14ac:dyDescent="0.3">
      <c r="A15" s="9" t="s">
        <v>32</v>
      </c>
      <c r="B15" s="58">
        <v>1465489</v>
      </c>
      <c r="C15" s="128">
        <v>54</v>
      </c>
      <c r="D15" s="58">
        <v>235088</v>
      </c>
      <c r="E15" s="128">
        <v>27</v>
      </c>
      <c r="F15" s="58">
        <v>15866</v>
      </c>
      <c r="G15" s="128">
        <v>43</v>
      </c>
      <c r="H15" s="58">
        <v>1716443</v>
      </c>
      <c r="I15" s="58">
        <v>50</v>
      </c>
      <c r="J15" s="58"/>
      <c r="K15" s="9" t="s">
        <v>32</v>
      </c>
      <c r="L15" s="58">
        <v>1390726</v>
      </c>
      <c r="M15" s="128">
        <v>53</v>
      </c>
      <c r="N15" s="58">
        <v>225015</v>
      </c>
      <c r="O15" s="128">
        <v>27</v>
      </c>
      <c r="P15" s="58">
        <v>15655</v>
      </c>
      <c r="Q15" s="128">
        <v>43</v>
      </c>
      <c r="R15" s="58">
        <v>1631396</v>
      </c>
      <c r="S15" s="58">
        <v>49</v>
      </c>
    </row>
    <row r="16" spans="1:19" s="9" customFormat="1" ht="15" x14ac:dyDescent="0.3">
      <c r="A16" s="131" t="s">
        <v>78</v>
      </c>
      <c r="B16" s="131">
        <v>7398305</v>
      </c>
      <c r="C16" s="132">
        <v>154</v>
      </c>
      <c r="D16" s="131">
        <v>945883</v>
      </c>
      <c r="E16" s="132">
        <v>84</v>
      </c>
      <c r="F16" s="131">
        <v>84247</v>
      </c>
      <c r="G16" s="132">
        <v>141</v>
      </c>
      <c r="H16" s="131">
        <v>8428435</v>
      </c>
      <c r="I16" s="131">
        <v>146</v>
      </c>
      <c r="J16" s="79"/>
      <c r="K16" s="131" t="s">
        <v>78</v>
      </c>
      <c r="L16" s="131">
        <v>7440138</v>
      </c>
      <c r="M16" s="132">
        <v>155</v>
      </c>
      <c r="N16" s="131">
        <v>1013173</v>
      </c>
      <c r="O16" s="132">
        <v>86</v>
      </c>
      <c r="P16" s="131">
        <v>87644</v>
      </c>
      <c r="Q16" s="132">
        <v>142</v>
      </c>
      <c r="R16" s="131">
        <v>8540955</v>
      </c>
      <c r="S16" s="131">
        <v>147</v>
      </c>
    </row>
    <row r="17" spans="1:22" ht="27" customHeight="1" x14ac:dyDescent="0.25">
      <c r="A17" s="404" t="s">
        <v>68</v>
      </c>
      <c r="B17" s="404"/>
      <c r="C17" s="404"/>
      <c r="D17" s="404"/>
      <c r="E17" s="404"/>
      <c r="F17" s="404"/>
      <c r="G17" s="404"/>
      <c r="H17" s="404"/>
      <c r="I17" s="404"/>
      <c r="J17" s="88"/>
      <c r="K17" s="403" t="s">
        <v>117</v>
      </c>
      <c r="L17" s="403"/>
      <c r="M17" s="403"/>
      <c r="N17" s="403"/>
      <c r="O17" s="403"/>
      <c r="P17" s="403"/>
      <c r="Q17" s="403"/>
      <c r="R17" s="403"/>
      <c r="S17" s="403"/>
    </row>
    <row r="18" spans="1:22" ht="15" x14ac:dyDescent="0.3">
      <c r="A18" s="9" t="s">
        <v>53</v>
      </c>
      <c r="B18" s="58">
        <v>3493681</v>
      </c>
      <c r="C18" s="128">
        <v>202</v>
      </c>
      <c r="D18" s="58">
        <v>376092</v>
      </c>
      <c r="E18" s="128">
        <v>132</v>
      </c>
      <c r="F18" s="58">
        <v>41331</v>
      </c>
      <c r="G18" s="128">
        <v>186</v>
      </c>
      <c r="H18" s="58">
        <v>3911104</v>
      </c>
      <c r="I18" s="58">
        <v>195</v>
      </c>
      <c r="J18" s="2"/>
      <c r="K18" s="9" t="s">
        <v>53</v>
      </c>
      <c r="L18" s="58">
        <v>3579689</v>
      </c>
      <c r="M18" s="128">
        <v>203</v>
      </c>
      <c r="N18" s="58">
        <v>412337</v>
      </c>
      <c r="O18" s="128">
        <v>133</v>
      </c>
      <c r="P18" s="58">
        <v>44072</v>
      </c>
      <c r="Q18" s="128">
        <v>186</v>
      </c>
      <c r="R18" s="58">
        <v>4036098</v>
      </c>
      <c r="S18" s="58">
        <v>196</v>
      </c>
    </row>
    <row r="19" spans="1:22" ht="15" x14ac:dyDescent="0.3">
      <c r="A19" s="129" t="s">
        <v>55</v>
      </c>
      <c r="B19" s="115">
        <v>824823</v>
      </c>
      <c r="C19" s="130">
        <v>199</v>
      </c>
      <c r="D19" s="115">
        <v>81825</v>
      </c>
      <c r="E19" s="130">
        <v>135</v>
      </c>
      <c r="F19" s="115">
        <v>11400</v>
      </c>
      <c r="G19" s="130">
        <v>180</v>
      </c>
      <c r="H19" s="115">
        <v>918048</v>
      </c>
      <c r="I19" s="115">
        <v>193</v>
      </c>
      <c r="J19" s="31"/>
      <c r="K19" s="129" t="s">
        <v>55</v>
      </c>
      <c r="L19" s="115">
        <v>874869</v>
      </c>
      <c r="M19" s="130">
        <v>201</v>
      </c>
      <c r="N19" s="115">
        <v>91031</v>
      </c>
      <c r="O19" s="130">
        <v>136</v>
      </c>
      <c r="P19" s="115">
        <v>12137</v>
      </c>
      <c r="Q19" s="130">
        <v>181</v>
      </c>
      <c r="R19" s="115">
        <v>978037</v>
      </c>
      <c r="S19" s="115">
        <v>194</v>
      </c>
    </row>
    <row r="20" spans="1:22" ht="15" x14ac:dyDescent="0.3">
      <c r="A20" s="129" t="s">
        <v>41</v>
      </c>
      <c r="B20" s="115">
        <v>1522494</v>
      </c>
      <c r="C20" s="130">
        <v>203</v>
      </c>
      <c r="D20" s="115">
        <v>163373</v>
      </c>
      <c r="E20" s="130">
        <v>139</v>
      </c>
      <c r="F20" s="115">
        <v>17322</v>
      </c>
      <c r="G20" s="130">
        <v>190</v>
      </c>
      <c r="H20" s="115">
        <v>1703189</v>
      </c>
      <c r="I20" s="115">
        <v>197</v>
      </c>
      <c r="J20" s="31"/>
      <c r="K20" s="129" t="s">
        <v>41</v>
      </c>
      <c r="L20" s="115">
        <v>1545646</v>
      </c>
      <c r="M20" s="130">
        <v>204</v>
      </c>
      <c r="N20" s="115">
        <v>177789</v>
      </c>
      <c r="O20" s="130">
        <v>141</v>
      </c>
      <c r="P20" s="115">
        <v>18483</v>
      </c>
      <c r="Q20" s="130">
        <v>191</v>
      </c>
      <c r="R20" s="115">
        <v>1741918</v>
      </c>
      <c r="S20" s="115">
        <v>197</v>
      </c>
    </row>
    <row r="21" spans="1:22" ht="15" x14ac:dyDescent="0.3">
      <c r="A21" s="129" t="s">
        <v>42</v>
      </c>
      <c r="B21" s="115">
        <v>1146364</v>
      </c>
      <c r="C21" s="130">
        <v>203</v>
      </c>
      <c r="D21" s="115">
        <v>130894</v>
      </c>
      <c r="E21" s="130">
        <v>121</v>
      </c>
      <c r="F21" s="115">
        <v>12609</v>
      </c>
      <c r="G21" s="130">
        <v>184</v>
      </c>
      <c r="H21" s="115">
        <v>1289867</v>
      </c>
      <c r="I21" s="115">
        <v>194</v>
      </c>
      <c r="J21" s="31"/>
      <c r="K21" s="129" t="s">
        <v>42</v>
      </c>
      <c r="L21" s="115">
        <v>1159174</v>
      </c>
      <c r="M21" s="130">
        <v>203</v>
      </c>
      <c r="N21" s="115">
        <v>143517</v>
      </c>
      <c r="O21" s="130">
        <v>122</v>
      </c>
      <c r="P21" s="115">
        <v>13452</v>
      </c>
      <c r="Q21" s="130">
        <v>184</v>
      </c>
      <c r="R21" s="115">
        <v>1316143</v>
      </c>
      <c r="S21" s="115">
        <v>194</v>
      </c>
      <c r="U21" s="74"/>
      <c r="V21" s="74"/>
    </row>
    <row r="22" spans="1:22" ht="15" x14ac:dyDescent="0.3">
      <c r="A22" s="9" t="s">
        <v>43</v>
      </c>
      <c r="B22" s="58">
        <v>855246</v>
      </c>
      <c r="C22" s="128">
        <v>189</v>
      </c>
      <c r="D22" s="58">
        <v>103212</v>
      </c>
      <c r="E22" s="128">
        <v>106</v>
      </c>
      <c r="F22" s="58">
        <v>9000</v>
      </c>
      <c r="G22" s="128">
        <v>175</v>
      </c>
      <c r="H22" s="58">
        <v>967458</v>
      </c>
      <c r="I22" s="58">
        <v>180</v>
      </c>
      <c r="J22" s="71"/>
      <c r="K22" s="9" t="s">
        <v>43</v>
      </c>
      <c r="L22" s="58">
        <v>866172</v>
      </c>
      <c r="M22" s="128">
        <v>190</v>
      </c>
      <c r="N22" s="58">
        <v>113642</v>
      </c>
      <c r="O22" s="128">
        <v>107</v>
      </c>
      <c r="P22" s="58">
        <v>9617</v>
      </c>
      <c r="Q22" s="128">
        <v>175</v>
      </c>
      <c r="R22" s="58">
        <v>989431</v>
      </c>
      <c r="S22" s="58">
        <v>180</v>
      </c>
      <c r="U22" s="74"/>
      <c r="V22" s="74"/>
    </row>
    <row r="23" spans="1:22" ht="15" x14ac:dyDescent="0.3">
      <c r="A23" s="9" t="s">
        <v>44</v>
      </c>
      <c r="B23" s="58">
        <v>590237</v>
      </c>
      <c r="C23" s="128">
        <v>161</v>
      </c>
      <c r="D23" s="58">
        <v>78351</v>
      </c>
      <c r="E23" s="128">
        <v>95</v>
      </c>
      <c r="F23" s="58">
        <v>6038</v>
      </c>
      <c r="G23" s="128">
        <v>158</v>
      </c>
      <c r="H23" s="58">
        <v>674626</v>
      </c>
      <c r="I23" s="58">
        <v>153</v>
      </c>
      <c r="J23" s="71"/>
      <c r="K23" s="9" t="s">
        <v>44</v>
      </c>
      <c r="L23" s="58">
        <v>599075</v>
      </c>
      <c r="M23" s="128">
        <v>161</v>
      </c>
      <c r="N23" s="58">
        <v>86752</v>
      </c>
      <c r="O23" s="128">
        <v>95</v>
      </c>
      <c r="P23" s="58">
        <v>6434</v>
      </c>
      <c r="Q23" s="128">
        <v>157</v>
      </c>
      <c r="R23" s="58">
        <v>692261</v>
      </c>
      <c r="S23" s="58">
        <v>153</v>
      </c>
      <c r="U23" s="74"/>
      <c r="V23" s="74"/>
    </row>
    <row r="24" spans="1:22" ht="15" x14ac:dyDescent="0.3">
      <c r="A24" s="9" t="s">
        <v>45</v>
      </c>
      <c r="B24" s="58">
        <v>383120</v>
      </c>
      <c r="C24" s="128">
        <v>130</v>
      </c>
      <c r="D24" s="58">
        <v>55589</v>
      </c>
      <c r="E24" s="128">
        <v>58</v>
      </c>
      <c r="F24" s="58">
        <v>4111</v>
      </c>
      <c r="G24" s="128">
        <v>113</v>
      </c>
      <c r="H24" s="58">
        <v>442820</v>
      </c>
      <c r="I24" s="58">
        <v>120</v>
      </c>
      <c r="J24" s="71"/>
      <c r="K24" s="9" t="s">
        <v>45</v>
      </c>
      <c r="L24" s="58">
        <v>388811</v>
      </c>
      <c r="M24" s="128">
        <v>130</v>
      </c>
      <c r="N24" s="58">
        <v>62203</v>
      </c>
      <c r="O24" s="128">
        <v>58</v>
      </c>
      <c r="P24" s="58">
        <v>4401</v>
      </c>
      <c r="Q24" s="128">
        <v>113</v>
      </c>
      <c r="R24" s="58">
        <v>455415</v>
      </c>
      <c r="S24" s="58">
        <v>120</v>
      </c>
      <c r="U24" s="74"/>
      <c r="V24" s="74"/>
    </row>
    <row r="25" spans="1:22" ht="14.5" customHeight="1" x14ac:dyDescent="0.3">
      <c r="A25" s="9" t="s">
        <v>46</v>
      </c>
      <c r="B25" s="58">
        <v>238163</v>
      </c>
      <c r="C25" s="128">
        <v>100</v>
      </c>
      <c r="D25" s="58">
        <v>36220</v>
      </c>
      <c r="E25" s="128">
        <v>46</v>
      </c>
      <c r="F25" s="58">
        <v>2599</v>
      </c>
      <c r="G25" s="128">
        <v>88</v>
      </c>
      <c r="H25" s="58">
        <v>276982</v>
      </c>
      <c r="I25" s="58">
        <v>92</v>
      </c>
      <c r="J25" s="71"/>
      <c r="K25" s="9" t="s">
        <v>46</v>
      </c>
      <c r="L25" s="58">
        <v>245956</v>
      </c>
      <c r="M25" s="128">
        <v>99</v>
      </c>
      <c r="N25" s="58">
        <v>42374</v>
      </c>
      <c r="O25" s="128">
        <v>46</v>
      </c>
      <c r="P25" s="58">
        <v>2725</v>
      </c>
      <c r="Q25" s="128">
        <v>88</v>
      </c>
      <c r="R25" s="58">
        <v>291055</v>
      </c>
      <c r="S25" s="58">
        <v>91</v>
      </c>
      <c r="U25" s="74"/>
      <c r="V25" s="74"/>
    </row>
    <row r="26" spans="1:22" ht="15" x14ac:dyDescent="0.3">
      <c r="A26" s="9" t="s">
        <v>47</v>
      </c>
      <c r="B26" s="58">
        <v>146246</v>
      </c>
      <c r="C26" s="128">
        <v>69</v>
      </c>
      <c r="D26" s="58">
        <v>24890</v>
      </c>
      <c r="E26" s="128">
        <v>34</v>
      </c>
      <c r="F26" s="58">
        <v>1809</v>
      </c>
      <c r="G26" s="128">
        <v>63</v>
      </c>
      <c r="H26" s="58">
        <v>172945</v>
      </c>
      <c r="I26" s="58">
        <v>64</v>
      </c>
      <c r="J26" s="71"/>
      <c r="K26" s="9" t="s">
        <v>47</v>
      </c>
      <c r="L26" s="58">
        <v>152545</v>
      </c>
      <c r="M26" s="128">
        <v>69</v>
      </c>
      <c r="N26" s="58">
        <v>29396</v>
      </c>
      <c r="O26" s="128">
        <v>34</v>
      </c>
      <c r="P26" s="58">
        <v>1927</v>
      </c>
      <c r="Q26" s="128">
        <v>63</v>
      </c>
      <c r="R26" s="58">
        <v>183868</v>
      </c>
      <c r="S26" s="58">
        <v>63</v>
      </c>
      <c r="U26" s="74"/>
      <c r="V26" s="74"/>
    </row>
    <row r="27" spans="1:22" ht="15" x14ac:dyDescent="0.3">
      <c r="A27" s="9" t="s">
        <v>48</v>
      </c>
      <c r="B27" s="58">
        <v>219689</v>
      </c>
      <c r="C27" s="128">
        <v>53</v>
      </c>
      <c r="D27" s="58">
        <v>49926</v>
      </c>
      <c r="E27" s="128">
        <v>27</v>
      </c>
      <c r="F27" s="58">
        <v>3612</v>
      </c>
      <c r="G27" s="128">
        <v>50</v>
      </c>
      <c r="H27" s="58">
        <v>273227</v>
      </c>
      <c r="I27" s="58">
        <v>49</v>
      </c>
      <c r="J27" s="71"/>
      <c r="K27" s="9" t="s">
        <v>48</v>
      </c>
      <c r="L27" s="58">
        <v>246654</v>
      </c>
      <c r="M27" s="128">
        <v>53</v>
      </c>
      <c r="N27" s="58">
        <v>63482</v>
      </c>
      <c r="O27" s="128">
        <v>27</v>
      </c>
      <c r="P27" s="58">
        <v>3892</v>
      </c>
      <c r="Q27" s="128">
        <v>50</v>
      </c>
      <c r="R27" s="58">
        <v>314028</v>
      </c>
      <c r="S27" s="58">
        <v>48</v>
      </c>
      <c r="U27" s="58"/>
      <c r="V27" s="74"/>
    </row>
    <row r="28" spans="1:22" ht="15" x14ac:dyDescent="0.3">
      <c r="A28" s="9" t="s">
        <v>32</v>
      </c>
      <c r="B28" s="58">
        <v>1456415</v>
      </c>
      <c r="C28" s="128">
        <v>54</v>
      </c>
      <c r="D28" s="58">
        <v>237006</v>
      </c>
      <c r="E28" s="128">
        <v>27</v>
      </c>
      <c r="F28" s="58">
        <v>15795</v>
      </c>
      <c r="G28" s="128">
        <v>43</v>
      </c>
      <c r="H28" s="58">
        <v>1709216</v>
      </c>
      <c r="I28" s="58">
        <v>50</v>
      </c>
      <c r="J28" s="71"/>
      <c r="K28" s="9" t="s">
        <v>32</v>
      </c>
      <c r="L28" s="58">
        <v>1376413</v>
      </c>
      <c r="M28" s="128">
        <v>53</v>
      </c>
      <c r="N28" s="58">
        <v>218003</v>
      </c>
      <c r="O28" s="128">
        <v>27</v>
      </c>
      <c r="P28" s="58">
        <v>15669</v>
      </c>
      <c r="Q28" s="128">
        <v>50</v>
      </c>
      <c r="R28" s="58">
        <v>1610085</v>
      </c>
      <c r="S28" s="58">
        <v>50</v>
      </c>
      <c r="U28" s="58"/>
      <c r="V28" s="74"/>
    </row>
    <row r="29" spans="1:22" ht="15" x14ac:dyDescent="0.25">
      <c r="A29" s="131" t="s">
        <v>78</v>
      </c>
      <c r="B29" s="131">
        <v>7382797</v>
      </c>
      <c r="C29" s="132">
        <v>154</v>
      </c>
      <c r="D29" s="131">
        <v>961286</v>
      </c>
      <c r="E29" s="132">
        <v>85</v>
      </c>
      <c r="F29" s="131">
        <v>84295</v>
      </c>
      <c r="G29" s="132">
        <v>141</v>
      </c>
      <c r="H29" s="131">
        <v>8428378</v>
      </c>
      <c r="I29" s="131">
        <v>146</v>
      </c>
      <c r="J29" s="92"/>
      <c r="K29" s="131" t="s">
        <v>78</v>
      </c>
      <c r="L29" s="131">
        <v>7455315</v>
      </c>
      <c r="M29" s="132">
        <v>155</v>
      </c>
      <c r="N29" s="131">
        <v>1028189</v>
      </c>
      <c r="O29" s="132">
        <v>87</v>
      </c>
      <c r="P29" s="131">
        <v>88737</v>
      </c>
      <c r="Q29" s="132">
        <v>144</v>
      </c>
      <c r="R29" s="131">
        <v>8572241</v>
      </c>
      <c r="S29" s="131">
        <v>147</v>
      </c>
      <c r="U29" s="58"/>
      <c r="V29" s="74"/>
    </row>
    <row r="30" spans="1:22" ht="20.5" customHeight="1" x14ac:dyDescent="0.25">
      <c r="A30" s="404" t="s">
        <v>69</v>
      </c>
      <c r="B30" s="404"/>
      <c r="C30" s="404"/>
      <c r="D30" s="404"/>
      <c r="E30" s="404"/>
      <c r="F30" s="404"/>
      <c r="G30" s="404"/>
      <c r="H30" s="404"/>
      <c r="I30" s="404"/>
      <c r="J30" s="88"/>
      <c r="K30" s="403" t="s">
        <v>121</v>
      </c>
      <c r="L30" s="403"/>
      <c r="M30" s="403"/>
      <c r="N30" s="403"/>
      <c r="O30" s="403"/>
      <c r="P30" s="403"/>
      <c r="Q30" s="403"/>
      <c r="R30" s="403"/>
      <c r="S30" s="403"/>
      <c r="U30" s="58"/>
      <c r="V30" s="74"/>
    </row>
    <row r="31" spans="1:22" ht="15" x14ac:dyDescent="0.3">
      <c r="A31" s="9" t="s">
        <v>53</v>
      </c>
      <c r="B31" s="58">
        <v>3568215</v>
      </c>
      <c r="C31" s="128">
        <v>202</v>
      </c>
      <c r="D31" s="58">
        <v>390779</v>
      </c>
      <c r="E31" s="128">
        <v>132</v>
      </c>
      <c r="F31" s="58">
        <v>42519</v>
      </c>
      <c r="G31" s="128">
        <v>186</v>
      </c>
      <c r="H31" s="58">
        <v>4001513</v>
      </c>
      <c r="I31" s="58">
        <v>195</v>
      </c>
      <c r="J31" s="2"/>
      <c r="K31" s="9" t="s">
        <v>53</v>
      </c>
      <c r="L31" s="58">
        <v>3595548</v>
      </c>
      <c r="M31" s="128">
        <v>203</v>
      </c>
      <c r="N31" s="58">
        <v>422443</v>
      </c>
      <c r="O31" s="128">
        <v>134</v>
      </c>
      <c r="P31" s="58">
        <v>45172</v>
      </c>
      <c r="Q31" s="128">
        <v>188</v>
      </c>
      <c r="R31" s="58">
        <v>4063163</v>
      </c>
      <c r="S31" s="58">
        <v>195</v>
      </c>
      <c r="U31" s="58"/>
      <c r="V31" s="74"/>
    </row>
    <row r="32" spans="1:22" ht="15" x14ac:dyDescent="0.3">
      <c r="A32" s="129" t="s">
        <v>55</v>
      </c>
      <c r="B32" s="115">
        <v>889695</v>
      </c>
      <c r="C32" s="130">
        <v>200</v>
      </c>
      <c r="D32" s="115">
        <v>91557</v>
      </c>
      <c r="E32" s="130">
        <v>134</v>
      </c>
      <c r="F32" s="115">
        <v>12374</v>
      </c>
      <c r="G32" s="130">
        <v>180</v>
      </c>
      <c r="H32" s="115">
        <v>993626</v>
      </c>
      <c r="I32" s="115">
        <v>194</v>
      </c>
      <c r="J32" s="31"/>
      <c r="K32" s="129" t="s">
        <v>55</v>
      </c>
      <c r="L32" s="115">
        <v>880115</v>
      </c>
      <c r="M32" s="130">
        <v>201</v>
      </c>
      <c r="N32" s="115">
        <v>92944</v>
      </c>
      <c r="O32" s="130">
        <v>137</v>
      </c>
      <c r="P32" s="115">
        <v>12406</v>
      </c>
      <c r="Q32" s="130">
        <v>186</v>
      </c>
      <c r="R32" s="115">
        <v>985465</v>
      </c>
      <c r="S32" s="115">
        <v>194</v>
      </c>
      <c r="U32" s="58"/>
      <c r="V32" s="74"/>
    </row>
    <row r="33" spans="1:22" ht="15" x14ac:dyDescent="0.3">
      <c r="A33" s="129" t="s">
        <v>41</v>
      </c>
      <c r="B33" s="115">
        <v>1531481</v>
      </c>
      <c r="C33" s="130">
        <v>203</v>
      </c>
      <c r="D33" s="115">
        <v>166657</v>
      </c>
      <c r="E33" s="130">
        <v>139</v>
      </c>
      <c r="F33" s="115">
        <v>17480</v>
      </c>
      <c r="G33" s="130">
        <v>190</v>
      </c>
      <c r="H33" s="115">
        <v>1715618</v>
      </c>
      <c r="I33" s="115">
        <v>197</v>
      </c>
      <c r="J33" s="31"/>
      <c r="K33" s="129" t="s">
        <v>41</v>
      </c>
      <c r="L33" s="115">
        <v>1551976</v>
      </c>
      <c r="M33" s="130">
        <v>204</v>
      </c>
      <c r="N33" s="115">
        <v>182226</v>
      </c>
      <c r="O33" s="130">
        <v>141</v>
      </c>
      <c r="P33" s="115">
        <v>18964</v>
      </c>
      <c r="Q33" s="130">
        <v>191</v>
      </c>
      <c r="R33" s="115">
        <v>1753166</v>
      </c>
      <c r="S33" s="115">
        <v>197</v>
      </c>
      <c r="U33" s="58"/>
      <c r="V33" s="74"/>
    </row>
    <row r="34" spans="1:22" ht="15" x14ac:dyDescent="0.3">
      <c r="A34" s="129" t="s">
        <v>42</v>
      </c>
      <c r="B34" s="115">
        <v>1147039</v>
      </c>
      <c r="C34" s="130">
        <v>203</v>
      </c>
      <c r="D34" s="115">
        <v>132565</v>
      </c>
      <c r="E34" s="130">
        <v>121</v>
      </c>
      <c r="F34" s="115">
        <v>12665</v>
      </c>
      <c r="G34" s="130">
        <v>184</v>
      </c>
      <c r="H34" s="115">
        <v>1292269</v>
      </c>
      <c r="I34" s="115">
        <v>194</v>
      </c>
      <c r="J34" s="31"/>
      <c r="K34" s="129" t="s">
        <v>42</v>
      </c>
      <c r="L34" s="115">
        <v>1163457</v>
      </c>
      <c r="M34" s="130">
        <v>203</v>
      </c>
      <c r="N34" s="115">
        <v>147273</v>
      </c>
      <c r="O34" s="130">
        <v>122</v>
      </c>
      <c r="P34" s="115">
        <v>13802</v>
      </c>
      <c r="Q34" s="130">
        <v>185</v>
      </c>
      <c r="R34" s="115">
        <v>1324532</v>
      </c>
      <c r="S34" s="115">
        <v>194</v>
      </c>
      <c r="U34" s="58"/>
      <c r="V34" s="74"/>
    </row>
    <row r="35" spans="1:22" ht="15" x14ac:dyDescent="0.3">
      <c r="A35" s="9" t="s">
        <v>43</v>
      </c>
      <c r="B35" s="58">
        <v>855742</v>
      </c>
      <c r="C35" s="128">
        <v>190</v>
      </c>
      <c r="D35" s="58">
        <v>104529</v>
      </c>
      <c r="E35" s="128">
        <v>107</v>
      </c>
      <c r="F35" s="58">
        <v>9062</v>
      </c>
      <c r="G35" s="128">
        <v>175</v>
      </c>
      <c r="H35" s="58">
        <v>969333</v>
      </c>
      <c r="I35" s="58">
        <v>181</v>
      </c>
      <c r="J35" s="71"/>
      <c r="K35" s="9" t="s">
        <v>43</v>
      </c>
      <c r="L35" s="58">
        <v>869529</v>
      </c>
      <c r="M35" s="128">
        <v>190</v>
      </c>
      <c r="N35" s="58">
        <v>116881</v>
      </c>
      <c r="O35" s="128">
        <v>107</v>
      </c>
      <c r="P35" s="58">
        <v>9807</v>
      </c>
      <c r="Q35" s="128">
        <v>175</v>
      </c>
      <c r="R35" s="58">
        <v>996217</v>
      </c>
      <c r="S35" s="58">
        <v>180</v>
      </c>
      <c r="U35" s="58"/>
      <c r="V35" s="74"/>
    </row>
    <row r="36" spans="1:22" ht="15" x14ac:dyDescent="0.3">
      <c r="A36" s="9" t="s">
        <v>44</v>
      </c>
      <c r="B36" s="58">
        <v>590635</v>
      </c>
      <c r="C36" s="128">
        <v>161</v>
      </c>
      <c r="D36" s="58">
        <v>79276</v>
      </c>
      <c r="E36" s="128">
        <v>95</v>
      </c>
      <c r="F36" s="58">
        <v>6056</v>
      </c>
      <c r="G36" s="128">
        <v>158</v>
      </c>
      <c r="H36" s="58">
        <v>675967</v>
      </c>
      <c r="I36" s="58">
        <v>153</v>
      </c>
      <c r="J36" s="71"/>
      <c r="K36" s="9" t="s">
        <v>44</v>
      </c>
      <c r="L36" s="58">
        <v>601767</v>
      </c>
      <c r="M36" s="128">
        <v>161</v>
      </c>
      <c r="N36" s="58">
        <v>89365</v>
      </c>
      <c r="O36" s="128">
        <v>95</v>
      </c>
      <c r="P36" s="58">
        <v>6558</v>
      </c>
      <c r="Q36" s="128">
        <v>157</v>
      </c>
      <c r="R36" s="58">
        <v>697690</v>
      </c>
      <c r="S36" s="58">
        <v>153</v>
      </c>
      <c r="U36" s="58"/>
      <c r="V36" s="74"/>
    </row>
    <row r="37" spans="1:22" ht="15" x14ac:dyDescent="0.3">
      <c r="A37" s="9" t="s">
        <v>45</v>
      </c>
      <c r="B37" s="58">
        <v>383415</v>
      </c>
      <c r="C37" s="128">
        <v>130</v>
      </c>
      <c r="D37" s="58">
        <v>56427</v>
      </c>
      <c r="E37" s="128">
        <v>58</v>
      </c>
      <c r="F37" s="58">
        <v>4126</v>
      </c>
      <c r="G37" s="128">
        <v>113</v>
      </c>
      <c r="H37" s="58">
        <v>443968</v>
      </c>
      <c r="I37" s="58">
        <v>120</v>
      </c>
      <c r="J37" s="71"/>
      <c r="K37" s="9" t="s">
        <v>45</v>
      </c>
      <c r="L37" s="58">
        <v>390832</v>
      </c>
      <c r="M37" s="128">
        <v>130</v>
      </c>
      <c r="N37" s="58">
        <v>64403</v>
      </c>
      <c r="O37" s="128">
        <v>58</v>
      </c>
      <c r="P37" s="58">
        <v>4510</v>
      </c>
      <c r="Q37" s="128">
        <v>113</v>
      </c>
      <c r="R37" s="58">
        <v>459745</v>
      </c>
      <c r="S37" s="58">
        <v>120</v>
      </c>
      <c r="U37" s="74"/>
      <c r="V37" s="74"/>
    </row>
    <row r="38" spans="1:22" ht="14.5" customHeight="1" x14ac:dyDescent="0.3">
      <c r="A38" s="9" t="s">
        <v>46</v>
      </c>
      <c r="B38" s="58">
        <v>240920</v>
      </c>
      <c r="C38" s="128">
        <v>99</v>
      </c>
      <c r="D38" s="58">
        <v>38460</v>
      </c>
      <c r="E38" s="128">
        <v>46</v>
      </c>
      <c r="F38" s="58">
        <v>2609</v>
      </c>
      <c r="G38" s="128">
        <v>88</v>
      </c>
      <c r="H38" s="58">
        <v>281989</v>
      </c>
      <c r="I38" s="58">
        <v>92</v>
      </c>
      <c r="J38" s="71"/>
      <c r="K38" s="9" t="s">
        <v>46</v>
      </c>
      <c r="L38" s="58">
        <v>247599</v>
      </c>
      <c r="M38" s="128">
        <v>99</v>
      </c>
      <c r="N38" s="58">
        <v>44516</v>
      </c>
      <c r="O38" s="128">
        <v>46</v>
      </c>
      <c r="P38" s="58">
        <v>2800</v>
      </c>
      <c r="Q38" s="128">
        <v>88</v>
      </c>
      <c r="R38" s="58">
        <v>294915</v>
      </c>
      <c r="S38" s="58">
        <v>91</v>
      </c>
      <c r="U38" s="74"/>
      <c r="V38" s="74"/>
    </row>
    <row r="39" spans="1:22" ht="15" x14ac:dyDescent="0.3">
      <c r="A39" s="9" t="s">
        <v>47</v>
      </c>
      <c r="B39" s="58">
        <v>148489</v>
      </c>
      <c r="C39" s="128">
        <v>69</v>
      </c>
      <c r="D39" s="58">
        <v>26446</v>
      </c>
      <c r="E39" s="128">
        <v>34</v>
      </c>
      <c r="F39" s="58">
        <v>1815</v>
      </c>
      <c r="G39" s="128">
        <v>63</v>
      </c>
      <c r="H39" s="58">
        <v>176750</v>
      </c>
      <c r="I39" s="58">
        <v>64</v>
      </c>
      <c r="J39" s="71"/>
      <c r="K39" s="9" t="s">
        <v>47</v>
      </c>
      <c r="L39" s="58">
        <v>154162</v>
      </c>
      <c r="M39" s="128">
        <v>69</v>
      </c>
      <c r="N39" s="58">
        <v>31278</v>
      </c>
      <c r="O39" s="128">
        <v>34</v>
      </c>
      <c r="P39" s="58">
        <v>1986</v>
      </c>
      <c r="Q39" s="128">
        <v>63</v>
      </c>
      <c r="R39" s="58">
        <v>187426</v>
      </c>
      <c r="S39" s="58">
        <v>63</v>
      </c>
      <c r="U39" s="74"/>
      <c r="V39" s="74"/>
    </row>
    <row r="40" spans="1:22" ht="15" x14ac:dyDescent="0.3">
      <c r="A40" s="9" t="s">
        <v>48</v>
      </c>
      <c r="B40" s="58">
        <v>232747</v>
      </c>
      <c r="C40" s="128">
        <v>53</v>
      </c>
      <c r="D40" s="58">
        <v>53378</v>
      </c>
      <c r="E40" s="128">
        <v>27</v>
      </c>
      <c r="F40" s="58">
        <v>3612</v>
      </c>
      <c r="G40" s="128">
        <v>50</v>
      </c>
      <c r="H40" s="58">
        <v>289737</v>
      </c>
      <c r="I40" s="58">
        <v>48</v>
      </c>
      <c r="J40" s="71"/>
      <c r="K40" s="9" t="s">
        <v>48</v>
      </c>
      <c r="L40" s="58">
        <v>253497</v>
      </c>
      <c r="M40" s="128">
        <v>53</v>
      </c>
      <c r="N40" s="58">
        <v>71818</v>
      </c>
      <c r="O40" s="128">
        <v>27</v>
      </c>
      <c r="P40" s="58">
        <v>4039</v>
      </c>
      <c r="Q40" s="128">
        <v>50</v>
      </c>
      <c r="R40" s="58">
        <v>329354</v>
      </c>
      <c r="S40" s="58">
        <v>48</v>
      </c>
      <c r="U40" s="74"/>
      <c r="V40" s="74"/>
    </row>
    <row r="41" spans="1:22" s="74" customFormat="1" ht="15" x14ac:dyDescent="0.3">
      <c r="A41" s="9" t="s">
        <v>32</v>
      </c>
      <c r="B41" s="58">
        <v>1428692</v>
      </c>
      <c r="C41" s="128">
        <v>53</v>
      </c>
      <c r="D41" s="58">
        <v>232902</v>
      </c>
      <c r="E41" s="128">
        <v>27</v>
      </c>
      <c r="F41" s="58">
        <v>15795</v>
      </c>
      <c r="G41" s="128">
        <v>43</v>
      </c>
      <c r="H41" s="58">
        <v>1677389</v>
      </c>
      <c r="I41" s="58">
        <v>50</v>
      </c>
      <c r="J41" s="71"/>
      <c r="K41" s="9" t="s">
        <v>32</v>
      </c>
      <c r="L41" s="58">
        <v>1368353</v>
      </c>
      <c r="M41" s="128">
        <v>53</v>
      </c>
      <c r="N41" s="58">
        <v>207616</v>
      </c>
      <c r="O41" s="128">
        <v>27</v>
      </c>
      <c r="P41" s="58">
        <v>15885</v>
      </c>
      <c r="Q41" s="128">
        <v>50</v>
      </c>
      <c r="R41" s="58">
        <v>1591854</v>
      </c>
      <c r="S41" s="58">
        <v>50</v>
      </c>
    </row>
    <row r="42" spans="1:22" ht="15" x14ac:dyDescent="0.25">
      <c r="A42" s="131" t="s">
        <v>78</v>
      </c>
      <c r="B42" s="131">
        <v>7448855</v>
      </c>
      <c r="C42" s="132">
        <v>155</v>
      </c>
      <c r="D42" s="131">
        <v>982197</v>
      </c>
      <c r="E42" s="132">
        <v>85</v>
      </c>
      <c r="F42" s="131">
        <v>85594</v>
      </c>
      <c r="G42" s="132">
        <v>141</v>
      </c>
      <c r="H42" s="131">
        <v>8516646</v>
      </c>
      <c r="I42" s="131">
        <v>147</v>
      </c>
      <c r="J42" s="92"/>
      <c r="K42" s="131" t="s">
        <v>78</v>
      </c>
      <c r="L42" s="131">
        <v>7481287</v>
      </c>
      <c r="M42" s="132">
        <v>156</v>
      </c>
      <c r="N42" s="131">
        <v>1048320</v>
      </c>
      <c r="O42" s="132">
        <v>88</v>
      </c>
      <c r="P42" s="131">
        <v>90757</v>
      </c>
      <c r="Q42" s="132">
        <v>144</v>
      </c>
      <c r="R42" s="131">
        <v>8620364</v>
      </c>
      <c r="S42" s="131">
        <v>147</v>
      </c>
    </row>
    <row r="43" spans="1:22" ht="19.5" customHeight="1" x14ac:dyDescent="0.25">
      <c r="A43" s="404" t="s">
        <v>73</v>
      </c>
      <c r="B43" s="404"/>
      <c r="C43" s="404"/>
      <c r="D43" s="404"/>
      <c r="E43" s="404"/>
      <c r="F43" s="404"/>
      <c r="G43" s="404"/>
      <c r="H43" s="404"/>
      <c r="I43" s="404"/>
      <c r="J43" s="88"/>
      <c r="K43" s="403" t="s">
        <v>122</v>
      </c>
      <c r="L43" s="403"/>
      <c r="M43" s="403"/>
      <c r="N43" s="403"/>
      <c r="O43" s="403"/>
      <c r="P43" s="403"/>
      <c r="Q43" s="403"/>
      <c r="R43" s="403"/>
      <c r="S43" s="403"/>
    </row>
    <row r="44" spans="1:22" ht="15" x14ac:dyDescent="0.3">
      <c r="A44" s="9" t="s">
        <v>53</v>
      </c>
      <c r="B44" s="58">
        <v>3566958</v>
      </c>
      <c r="C44" s="128">
        <v>203</v>
      </c>
      <c r="D44" s="58">
        <v>393393</v>
      </c>
      <c r="E44" s="128">
        <v>132</v>
      </c>
      <c r="F44" s="58">
        <v>42547</v>
      </c>
      <c r="G44" s="128">
        <v>186</v>
      </c>
      <c r="H44" s="58">
        <v>4002898</v>
      </c>
      <c r="I44" s="58">
        <v>195</v>
      </c>
      <c r="J44" s="2"/>
      <c r="K44" s="9" t="s">
        <v>53</v>
      </c>
      <c r="L44" s="58">
        <v>3618714</v>
      </c>
      <c r="M44" s="128">
        <v>203</v>
      </c>
      <c r="N44" s="58">
        <v>431566</v>
      </c>
      <c r="O44" s="128">
        <v>134</v>
      </c>
      <c r="P44" s="58">
        <v>46048</v>
      </c>
      <c r="Q44" s="128">
        <v>188</v>
      </c>
      <c r="R44" s="58">
        <v>4096328</v>
      </c>
      <c r="S44" s="58">
        <v>195</v>
      </c>
    </row>
    <row r="45" spans="1:22" ht="15" x14ac:dyDescent="0.3">
      <c r="A45" s="129" t="s">
        <v>55</v>
      </c>
      <c r="B45" s="115">
        <v>889835</v>
      </c>
      <c r="C45" s="130">
        <v>200</v>
      </c>
      <c r="D45" s="115">
        <v>91383</v>
      </c>
      <c r="E45" s="130">
        <v>134</v>
      </c>
      <c r="F45" s="115">
        <v>12246</v>
      </c>
      <c r="G45" s="130">
        <v>180</v>
      </c>
      <c r="H45" s="115">
        <v>993464</v>
      </c>
      <c r="I45" s="115">
        <v>194</v>
      </c>
      <c r="J45" s="31"/>
      <c r="K45" s="129" t="s">
        <v>55</v>
      </c>
      <c r="L45" s="115">
        <v>894938</v>
      </c>
      <c r="M45" s="130">
        <v>201</v>
      </c>
      <c r="N45" s="115">
        <v>95493</v>
      </c>
      <c r="O45" s="130">
        <v>137</v>
      </c>
      <c r="P45" s="115">
        <v>12730</v>
      </c>
      <c r="Q45" s="130">
        <v>186</v>
      </c>
      <c r="R45" s="115">
        <v>1003161</v>
      </c>
      <c r="S45" s="115">
        <v>194</v>
      </c>
    </row>
    <row r="46" spans="1:22" ht="15" x14ac:dyDescent="0.3">
      <c r="A46" s="129" t="s">
        <v>41</v>
      </c>
      <c r="B46" s="115">
        <v>1530879</v>
      </c>
      <c r="C46" s="130">
        <v>204</v>
      </c>
      <c r="D46" s="115">
        <v>168147</v>
      </c>
      <c r="E46" s="130">
        <v>140</v>
      </c>
      <c r="F46" s="115">
        <v>17571</v>
      </c>
      <c r="G46" s="130">
        <v>190</v>
      </c>
      <c r="H46" s="115">
        <v>1716597</v>
      </c>
      <c r="I46" s="115">
        <v>197</v>
      </c>
      <c r="J46" s="31"/>
      <c r="K46" s="129" t="s">
        <v>41</v>
      </c>
      <c r="L46" s="115">
        <v>1557053</v>
      </c>
      <c r="M46" s="130">
        <v>204</v>
      </c>
      <c r="N46" s="115">
        <v>185987</v>
      </c>
      <c r="O46" s="130">
        <v>141</v>
      </c>
      <c r="P46" s="115">
        <v>19288</v>
      </c>
      <c r="Q46" s="130">
        <v>191</v>
      </c>
      <c r="R46" s="115">
        <v>1762328</v>
      </c>
      <c r="S46" s="115">
        <v>197</v>
      </c>
    </row>
    <row r="47" spans="1:22" ht="15" x14ac:dyDescent="0.3">
      <c r="A47" s="129" t="s">
        <v>42</v>
      </c>
      <c r="B47" s="115">
        <v>1146244</v>
      </c>
      <c r="C47" s="130">
        <v>203</v>
      </c>
      <c r="D47" s="115">
        <v>133863</v>
      </c>
      <c r="E47" s="130">
        <v>122</v>
      </c>
      <c r="F47" s="115">
        <v>12730</v>
      </c>
      <c r="G47" s="130">
        <v>184</v>
      </c>
      <c r="H47" s="115">
        <v>1292837</v>
      </c>
      <c r="I47" s="115">
        <v>194</v>
      </c>
      <c r="J47" s="31"/>
      <c r="K47" s="129" t="s">
        <v>42</v>
      </c>
      <c r="L47" s="115">
        <v>1166723</v>
      </c>
      <c r="M47" s="130">
        <v>203</v>
      </c>
      <c r="N47" s="115">
        <v>150086</v>
      </c>
      <c r="O47" s="130">
        <v>123</v>
      </c>
      <c r="P47" s="115">
        <v>14030</v>
      </c>
      <c r="Q47" s="130">
        <v>185</v>
      </c>
      <c r="R47" s="115">
        <v>1330839</v>
      </c>
      <c r="S47" s="115">
        <v>194</v>
      </c>
    </row>
    <row r="48" spans="1:22" ht="15" x14ac:dyDescent="0.3">
      <c r="A48" s="9" t="s">
        <v>43</v>
      </c>
      <c r="B48" s="58">
        <v>855061</v>
      </c>
      <c r="C48" s="128">
        <v>190</v>
      </c>
      <c r="D48" s="58">
        <v>105713</v>
      </c>
      <c r="E48" s="128">
        <v>107</v>
      </c>
      <c r="F48" s="58">
        <v>9082</v>
      </c>
      <c r="G48" s="128">
        <v>175</v>
      </c>
      <c r="H48" s="58">
        <v>969856</v>
      </c>
      <c r="I48" s="58">
        <v>181</v>
      </c>
      <c r="J48" s="71"/>
      <c r="K48" s="9" t="s">
        <v>43</v>
      </c>
      <c r="L48" s="58">
        <v>871760</v>
      </c>
      <c r="M48" s="128">
        <v>190</v>
      </c>
      <c r="N48" s="58">
        <v>118989</v>
      </c>
      <c r="O48" s="128">
        <v>108</v>
      </c>
      <c r="P48" s="58">
        <v>9956</v>
      </c>
      <c r="Q48" s="128">
        <v>176</v>
      </c>
      <c r="R48" s="58">
        <v>1000705</v>
      </c>
      <c r="S48" s="58">
        <v>180</v>
      </c>
    </row>
    <row r="49" spans="1:19" ht="15" x14ac:dyDescent="0.3">
      <c r="A49" s="9" t="s">
        <v>44</v>
      </c>
      <c r="B49" s="58">
        <v>589838</v>
      </c>
      <c r="C49" s="128">
        <v>161</v>
      </c>
      <c r="D49" s="58">
        <v>79967</v>
      </c>
      <c r="E49" s="128">
        <v>95</v>
      </c>
      <c r="F49" s="58">
        <v>6094</v>
      </c>
      <c r="G49" s="128">
        <v>158</v>
      </c>
      <c r="H49" s="58">
        <v>675899</v>
      </c>
      <c r="I49" s="58">
        <v>153</v>
      </c>
      <c r="J49" s="71"/>
      <c r="K49" s="9" t="s">
        <v>44</v>
      </c>
      <c r="L49" s="58">
        <v>603432</v>
      </c>
      <c r="M49" s="128">
        <v>161</v>
      </c>
      <c r="N49" s="58">
        <v>90899</v>
      </c>
      <c r="O49" s="128">
        <v>96</v>
      </c>
      <c r="P49" s="58">
        <v>6667</v>
      </c>
      <c r="Q49" s="128">
        <v>158</v>
      </c>
      <c r="R49" s="58">
        <v>700998</v>
      </c>
      <c r="S49" s="58">
        <v>153</v>
      </c>
    </row>
    <row r="50" spans="1:19" ht="15" x14ac:dyDescent="0.3">
      <c r="A50" s="9" t="s">
        <v>45</v>
      </c>
      <c r="B50" s="58">
        <v>382724</v>
      </c>
      <c r="C50" s="128">
        <v>130</v>
      </c>
      <c r="D50" s="58">
        <v>56998</v>
      </c>
      <c r="E50" s="128">
        <v>58</v>
      </c>
      <c r="F50" s="58">
        <v>4138</v>
      </c>
      <c r="G50" s="128">
        <v>113</v>
      </c>
      <c r="H50" s="58">
        <v>443860</v>
      </c>
      <c r="I50" s="58">
        <v>120</v>
      </c>
      <c r="J50" s="71"/>
      <c r="K50" s="9" t="s">
        <v>45</v>
      </c>
      <c r="L50" s="58">
        <v>392013</v>
      </c>
      <c r="M50" s="128">
        <v>130</v>
      </c>
      <c r="N50" s="58">
        <v>65687</v>
      </c>
      <c r="O50" s="128">
        <v>58</v>
      </c>
      <c r="P50" s="58">
        <v>4585</v>
      </c>
      <c r="Q50" s="128">
        <v>113</v>
      </c>
      <c r="R50" s="58">
        <v>462285</v>
      </c>
      <c r="S50" s="58">
        <v>119</v>
      </c>
    </row>
    <row r="51" spans="1:19" ht="15" x14ac:dyDescent="0.3">
      <c r="A51" s="9" t="s">
        <v>46</v>
      </c>
      <c r="B51" s="58">
        <v>241168</v>
      </c>
      <c r="C51" s="128">
        <v>99</v>
      </c>
      <c r="D51" s="58">
        <v>39211</v>
      </c>
      <c r="E51" s="128">
        <v>46</v>
      </c>
      <c r="F51" s="58">
        <v>2614</v>
      </c>
      <c r="G51" s="128">
        <v>88</v>
      </c>
      <c r="H51" s="58">
        <v>282993</v>
      </c>
      <c r="I51" s="58">
        <v>92</v>
      </c>
      <c r="J51" s="71"/>
      <c r="K51" s="9" t="s">
        <v>46</v>
      </c>
      <c r="L51" s="58">
        <v>248786</v>
      </c>
      <c r="M51" s="128">
        <v>99</v>
      </c>
      <c r="N51" s="58">
        <v>46240</v>
      </c>
      <c r="O51" s="128">
        <v>46</v>
      </c>
      <c r="P51" s="58">
        <v>2863</v>
      </c>
      <c r="Q51" s="128">
        <v>88</v>
      </c>
      <c r="R51" s="58">
        <v>297889</v>
      </c>
      <c r="S51" s="58">
        <v>91</v>
      </c>
    </row>
    <row r="52" spans="1:19" ht="15" x14ac:dyDescent="0.3">
      <c r="A52" s="9" t="s">
        <v>47</v>
      </c>
      <c r="B52" s="58">
        <v>148834</v>
      </c>
      <c r="C52" s="128">
        <v>69</v>
      </c>
      <c r="D52" s="58">
        <v>27028</v>
      </c>
      <c r="E52" s="128">
        <v>34</v>
      </c>
      <c r="F52" s="58">
        <v>1822</v>
      </c>
      <c r="G52" s="128">
        <v>63</v>
      </c>
      <c r="H52" s="58">
        <v>177684</v>
      </c>
      <c r="I52" s="58">
        <v>64</v>
      </c>
      <c r="J52" s="71"/>
      <c r="K52" s="9" t="s">
        <v>47</v>
      </c>
      <c r="L52" s="58">
        <v>155335</v>
      </c>
      <c r="M52" s="128">
        <v>69</v>
      </c>
      <c r="N52" s="58">
        <v>32683</v>
      </c>
      <c r="O52" s="128">
        <v>34</v>
      </c>
      <c r="P52" s="58">
        <v>2036</v>
      </c>
      <c r="Q52" s="128">
        <v>63</v>
      </c>
      <c r="R52" s="58">
        <v>190054</v>
      </c>
      <c r="S52" s="58">
        <v>63</v>
      </c>
    </row>
    <row r="53" spans="1:19" ht="15" x14ac:dyDescent="0.3">
      <c r="A53" s="9" t="s">
        <v>48</v>
      </c>
      <c r="B53" s="58">
        <v>236216</v>
      </c>
      <c r="C53" s="128">
        <v>53</v>
      </c>
      <c r="D53" s="58">
        <v>55034</v>
      </c>
      <c r="E53" s="128">
        <v>27</v>
      </c>
      <c r="F53" s="58">
        <v>3638</v>
      </c>
      <c r="G53" s="128">
        <v>50</v>
      </c>
      <c r="H53" s="58">
        <v>294888</v>
      </c>
      <c r="I53" s="58">
        <v>48</v>
      </c>
      <c r="J53" s="71"/>
      <c r="K53" s="9" t="s">
        <v>48</v>
      </c>
      <c r="L53" s="58">
        <v>259668</v>
      </c>
      <c r="M53" s="128">
        <v>53</v>
      </c>
      <c r="N53" s="58">
        <v>79003</v>
      </c>
      <c r="O53" s="128">
        <v>27</v>
      </c>
      <c r="P53" s="58">
        <v>4170</v>
      </c>
      <c r="Q53" s="128">
        <v>50</v>
      </c>
      <c r="R53" s="58">
        <v>342841</v>
      </c>
      <c r="S53" s="58">
        <v>47</v>
      </c>
    </row>
    <row r="54" spans="1:19" ht="15" x14ac:dyDescent="0.3">
      <c r="A54" s="9" t="s">
        <v>32</v>
      </c>
      <c r="B54" s="58">
        <v>1416267</v>
      </c>
      <c r="C54" s="128">
        <v>53</v>
      </c>
      <c r="D54" s="58">
        <v>232642</v>
      </c>
      <c r="E54" s="128">
        <v>27</v>
      </c>
      <c r="F54" s="58">
        <v>15811</v>
      </c>
      <c r="G54" s="128">
        <v>44</v>
      </c>
      <c r="H54" s="58">
        <v>1664720</v>
      </c>
      <c r="I54" s="58">
        <v>49</v>
      </c>
      <c r="J54" s="71"/>
      <c r="K54" s="9" t="s">
        <v>32</v>
      </c>
      <c r="L54" s="58">
        <v>1361600</v>
      </c>
      <c r="M54" s="128">
        <v>53</v>
      </c>
      <c r="N54" s="58">
        <v>199912</v>
      </c>
      <c r="O54" s="128">
        <v>27</v>
      </c>
      <c r="P54" s="58">
        <v>16158</v>
      </c>
      <c r="Q54" s="128">
        <v>50</v>
      </c>
      <c r="R54" s="58">
        <v>1577670</v>
      </c>
      <c r="S54" s="58">
        <v>50</v>
      </c>
    </row>
    <row r="55" spans="1:19" ht="15" x14ac:dyDescent="0.25">
      <c r="A55" s="131" t="s">
        <v>78</v>
      </c>
      <c r="B55" s="131">
        <v>7437066</v>
      </c>
      <c r="C55" s="132">
        <v>155</v>
      </c>
      <c r="D55" s="131">
        <v>989986</v>
      </c>
      <c r="E55" s="132">
        <v>86</v>
      </c>
      <c r="F55" s="131">
        <v>85746</v>
      </c>
      <c r="G55" s="132">
        <v>141</v>
      </c>
      <c r="H55" s="131">
        <v>8512798</v>
      </c>
      <c r="I55" s="131">
        <v>147</v>
      </c>
      <c r="J55" s="92"/>
      <c r="K55" s="131" t="s">
        <v>78</v>
      </c>
      <c r="L55" s="131">
        <v>7511308</v>
      </c>
      <c r="M55" s="132">
        <v>156</v>
      </c>
      <c r="N55" s="131">
        <v>1064979</v>
      </c>
      <c r="O55" s="132">
        <v>88</v>
      </c>
      <c r="P55" s="131">
        <v>92483</v>
      </c>
      <c r="Q55" s="132">
        <v>145</v>
      </c>
      <c r="R55" s="131">
        <v>8668770</v>
      </c>
      <c r="S55" s="131">
        <v>147</v>
      </c>
    </row>
    <row r="56" spans="1:19" ht="23.5" customHeight="1" x14ac:dyDescent="0.25">
      <c r="A56" s="404" t="s">
        <v>87</v>
      </c>
      <c r="B56" s="404"/>
      <c r="C56" s="404"/>
      <c r="D56" s="404"/>
      <c r="E56" s="404"/>
      <c r="F56" s="404"/>
      <c r="G56" s="404"/>
      <c r="H56" s="404"/>
      <c r="I56" s="404"/>
      <c r="J56" s="92"/>
      <c r="K56" s="403" t="s">
        <v>124</v>
      </c>
      <c r="L56" s="403"/>
      <c r="M56" s="403"/>
      <c r="N56" s="403"/>
      <c r="O56" s="403"/>
      <c r="P56" s="403"/>
      <c r="Q56" s="403"/>
      <c r="R56" s="403"/>
      <c r="S56" s="403"/>
    </row>
    <row r="57" spans="1:19" ht="15" x14ac:dyDescent="0.3">
      <c r="A57" s="9" t="s">
        <v>53</v>
      </c>
      <c r="B57" s="58">
        <v>3530202</v>
      </c>
      <c r="C57" s="128">
        <v>203</v>
      </c>
      <c r="D57" s="58">
        <v>393415</v>
      </c>
      <c r="E57" s="128">
        <v>133</v>
      </c>
      <c r="F57" s="58">
        <v>42209</v>
      </c>
      <c r="G57" s="128">
        <v>186</v>
      </c>
      <c r="H57" s="58">
        <v>3965826</v>
      </c>
      <c r="I57" s="58">
        <v>196</v>
      </c>
      <c r="J57" s="92"/>
      <c r="K57" s="9" t="s">
        <v>53</v>
      </c>
      <c r="L57" s="58">
        <v>3640376</v>
      </c>
      <c r="M57" s="128">
        <v>203</v>
      </c>
      <c r="N57" s="58">
        <v>439287</v>
      </c>
      <c r="O57" s="128">
        <v>134</v>
      </c>
      <c r="P57" s="58">
        <v>46856</v>
      </c>
      <c r="Q57" s="128">
        <v>188</v>
      </c>
      <c r="R57" s="58">
        <v>4126519</v>
      </c>
      <c r="S57" s="58">
        <v>195</v>
      </c>
    </row>
    <row r="58" spans="1:19" ht="15" x14ac:dyDescent="0.3">
      <c r="A58" s="129" t="s">
        <v>55</v>
      </c>
      <c r="B58" s="115">
        <v>851433</v>
      </c>
      <c r="C58" s="130">
        <v>201</v>
      </c>
      <c r="D58" s="115">
        <v>87024</v>
      </c>
      <c r="E58" s="130">
        <v>136</v>
      </c>
      <c r="F58" s="115">
        <v>11742</v>
      </c>
      <c r="G58" s="130">
        <v>181</v>
      </c>
      <c r="H58" s="115">
        <v>950199</v>
      </c>
      <c r="I58" s="115">
        <v>194</v>
      </c>
      <c r="J58" s="92"/>
      <c r="K58" s="129" t="s">
        <v>55</v>
      </c>
      <c r="L58" s="115">
        <v>909124</v>
      </c>
      <c r="M58" s="130">
        <v>200</v>
      </c>
      <c r="N58" s="115">
        <v>97803</v>
      </c>
      <c r="O58" s="130">
        <v>137</v>
      </c>
      <c r="P58" s="115">
        <v>13048</v>
      </c>
      <c r="Q58" s="130">
        <v>186</v>
      </c>
      <c r="R58" s="115">
        <v>1019975</v>
      </c>
      <c r="S58" s="115">
        <v>194</v>
      </c>
    </row>
    <row r="59" spans="1:19" ht="15" x14ac:dyDescent="0.3">
      <c r="A59" s="129" t="s">
        <v>41</v>
      </c>
      <c r="B59" s="115">
        <v>1529639</v>
      </c>
      <c r="C59" s="130">
        <v>204</v>
      </c>
      <c r="D59" s="115">
        <v>170038</v>
      </c>
      <c r="E59" s="130">
        <v>140</v>
      </c>
      <c r="F59" s="115">
        <v>17659</v>
      </c>
      <c r="G59" s="130">
        <v>191</v>
      </c>
      <c r="H59" s="115">
        <v>1717336</v>
      </c>
      <c r="I59" s="115">
        <v>197</v>
      </c>
      <c r="J59" s="92"/>
      <c r="K59" s="129" t="s">
        <v>41</v>
      </c>
      <c r="L59" s="115">
        <v>1562221</v>
      </c>
      <c r="M59" s="130">
        <v>204</v>
      </c>
      <c r="N59" s="115">
        <v>189125</v>
      </c>
      <c r="O59" s="130">
        <v>142</v>
      </c>
      <c r="P59" s="115">
        <v>19552</v>
      </c>
      <c r="Q59" s="130">
        <v>191</v>
      </c>
      <c r="R59" s="115">
        <v>1770898</v>
      </c>
      <c r="S59" s="115">
        <v>197</v>
      </c>
    </row>
    <row r="60" spans="1:19" ht="15" x14ac:dyDescent="0.3">
      <c r="A60" s="129" t="s">
        <v>42</v>
      </c>
      <c r="B60" s="115">
        <v>1149130</v>
      </c>
      <c r="C60" s="130">
        <v>203</v>
      </c>
      <c r="D60" s="115">
        <v>136353</v>
      </c>
      <c r="E60" s="130">
        <v>122</v>
      </c>
      <c r="F60" s="115">
        <v>12808</v>
      </c>
      <c r="G60" s="130">
        <v>184</v>
      </c>
      <c r="H60" s="115">
        <v>1298291</v>
      </c>
      <c r="I60" s="115">
        <v>194</v>
      </c>
      <c r="J60" s="92"/>
      <c r="K60" s="129" t="s">
        <v>42</v>
      </c>
      <c r="L60" s="115">
        <v>1169031</v>
      </c>
      <c r="M60" s="130">
        <v>203</v>
      </c>
      <c r="N60" s="115">
        <v>152359</v>
      </c>
      <c r="O60" s="130">
        <v>123</v>
      </c>
      <c r="P60" s="115">
        <v>14256</v>
      </c>
      <c r="Q60" s="130">
        <v>185</v>
      </c>
      <c r="R60" s="115">
        <v>1335646</v>
      </c>
      <c r="S60" s="115">
        <v>194</v>
      </c>
    </row>
    <row r="61" spans="1:19" ht="15" x14ac:dyDescent="0.3">
      <c r="A61" s="9" t="s">
        <v>43</v>
      </c>
      <c r="B61" s="58">
        <v>857831</v>
      </c>
      <c r="C61" s="128">
        <v>190</v>
      </c>
      <c r="D61" s="58">
        <v>107759</v>
      </c>
      <c r="E61" s="128">
        <v>107</v>
      </c>
      <c r="F61" s="58">
        <v>9188</v>
      </c>
      <c r="G61" s="128">
        <v>175</v>
      </c>
      <c r="H61" s="58">
        <v>974778</v>
      </c>
      <c r="I61" s="58">
        <v>181</v>
      </c>
      <c r="J61" s="92"/>
      <c r="K61" s="9" t="s">
        <v>43</v>
      </c>
      <c r="L61" s="58">
        <v>873417</v>
      </c>
      <c r="M61" s="128">
        <v>190</v>
      </c>
      <c r="N61" s="58">
        <v>120680</v>
      </c>
      <c r="O61" s="128">
        <v>108</v>
      </c>
      <c r="P61" s="58">
        <v>10103</v>
      </c>
      <c r="Q61" s="128">
        <v>176</v>
      </c>
      <c r="R61" s="58">
        <v>1004200</v>
      </c>
      <c r="S61" s="58">
        <v>180</v>
      </c>
    </row>
    <row r="62" spans="1:19" ht="15" x14ac:dyDescent="0.3">
      <c r="A62" s="9" t="s">
        <v>44</v>
      </c>
      <c r="B62" s="58">
        <v>592262</v>
      </c>
      <c r="C62" s="128">
        <v>161</v>
      </c>
      <c r="D62" s="58">
        <v>81621</v>
      </c>
      <c r="E62" s="128">
        <v>95</v>
      </c>
      <c r="F62" s="58">
        <v>6154</v>
      </c>
      <c r="G62" s="128">
        <v>158</v>
      </c>
      <c r="H62" s="58">
        <v>680037</v>
      </c>
      <c r="I62" s="58">
        <v>153</v>
      </c>
      <c r="J62" s="92"/>
      <c r="K62" s="9" t="s">
        <v>44</v>
      </c>
      <c r="L62" s="58">
        <v>604440</v>
      </c>
      <c r="M62" s="128">
        <v>161</v>
      </c>
      <c r="N62" s="58">
        <v>91952</v>
      </c>
      <c r="O62" s="128">
        <v>96</v>
      </c>
      <c r="P62" s="58">
        <v>6775</v>
      </c>
      <c r="Q62" s="128">
        <v>158</v>
      </c>
      <c r="R62" s="58">
        <v>703167</v>
      </c>
      <c r="S62" s="58">
        <v>153</v>
      </c>
    </row>
    <row r="63" spans="1:19" ht="15" x14ac:dyDescent="0.3">
      <c r="A63" s="9" t="s">
        <v>45</v>
      </c>
      <c r="B63" s="58">
        <v>384066</v>
      </c>
      <c r="C63" s="128">
        <v>130</v>
      </c>
      <c r="D63" s="58">
        <v>58434</v>
      </c>
      <c r="E63" s="128">
        <v>58</v>
      </c>
      <c r="F63" s="58">
        <v>4193</v>
      </c>
      <c r="G63" s="128">
        <v>113</v>
      </c>
      <c r="H63" s="58">
        <v>446693</v>
      </c>
      <c r="I63" s="58">
        <v>120</v>
      </c>
      <c r="J63" s="92"/>
      <c r="K63" s="9" t="s">
        <v>45</v>
      </c>
      <c r="L63" s="58">
        <v>392641</v>
      </c>
      <c r="M63" s="128">
        <v>130</v>
      </c>
      <c r="N63" s="58">
        <v>66522</v>
      </c>
      <c r="O63" s="128">
        <v>58</v>
      </c>
      <c r="P63" s="58">
        <v>4642</v>
      </c>
      <c r="Q63" s="128">
        <v>113</v>
      </c>
      <c r="R63" s="58">
        <v>463805</v>
      </c>
      <c r="S63" s="58">
        <v>119</v>
      </c>
    </row>
    <row r="64" spans="1:19" ht="15" x14ac:dyDescent="0.3">
      <c r="A64" s="9" t="s">
        <v>46</v>
      </c>
      <c r="B64" s="58">
        <v>242890</v>
      </c>
      <c r="C64" s="128">
        <v>99</v>
      </c>
      <c r="D64" s="58">
        <v>40176</v>
      </c>
      <c r="E64" s="128">
        <v>46</v>
      </c>
      <c r="F64" s="58">
        <v>2640</v>
      </c>
      <c r="G64" s="128">
        <v>88</v>
      </c>
      <c r="H64" s="58">
        <v>285706</v>
      </c>
      <c r="I64" s="58">
        <v>92</v>
      </c>
      <c r="J64" s="92"/>
      <c r="K64" s="9" t="s">
        <v>46</v>
      </c>
      <c r="L64" s="58">
        <v>249383</v>
      </c>
      <c r="M64" s="128">
        <v>99</v>
      </c>
      <c r="N64" s="58">
        <v>47063</v>
      </c>
      <c r="O64" s="128">
        <v>46</v>
      </c>
      <c r="P64" s="58">
        <v>2904</v>
      </c>
      <c r="Q64" s="128">
        <v>88</v>
      </c>
      <c r="R64" s="58">
        <v>299350</v>
      </c>
      <c r="S64" s="58">
        <v>91</v>
      </c>
    </row>
    <row r="65" spans="1:19" ht="15" x14ac:dyDescent="0.3">
      <c r="A65" s="9" t="s">
        <v>47</v>
      </c>
      <c r="B65" s="58">
        <v>150122</v>
      </c>
      <c r="C65" s="128">
        <v>69</v>
      </c>
      <c r="D65" s="58">
        <v>27682</v>
      </c>
      <c r="E65" s="128">
        <v>34</v>
      </c>
      <c r="F65" s="58">
        <v>1849</v>
      </c>
      <c r="G65" s="128">
        <v>63</v>
      </c>
      <c r="H65" s="58">
        <v>179653</v>
      </c>
      <c r="I65" s="58">
        <v>64</v>
      </c>
      <c r="J65" s="92"/>
      <c r="K65" s="9" t="s">
        <v>47</v>
      </c>
      <c r="L65" s="58">
        <v>155819</v>
      </c>
      <c r="M65" s="128">
        <v>69</v>
      </c>
      <c r="N65" s="58">
        <v>33309</v>
      </c>
      <c r="O65" s="128">
        <v>34</v>
      </c>
      <c r="P65" s="58">
        <v>2066</v>
      </c>
      <c r="Q65" s="128">
        <v>63</v>
      </c>
      <c r="R65" s="58">
        <v>191194</v>
      </c>
      <c r="S65" s="58">
        <v>63</v>
      </c>
    </row>
    <row r="66" spans="1:19" ht="15" x14ac:dyDescent="0.3">
      <c r="A66" s="9" t="s">
        <v>48</v>
      </c>
      <c r="B66" s="58">
        <v>240636</v>
      </c>
      <c r="C66" s="128">
        <v>53</v>
      </c>
      <c r="D66" s="58">
        <v>57152</v>
      </c>
      <c r="E66" s="128">
        <v>27</v>
      </c>
      <c r="F66" s="58">
        <v>3738</v>
      </c>
      <c r="G66" s="128">
        <v>50</v>
      </c>
      <c r="H66" s="58">
        <v>301526</v>
      </c>
      <c r="I66" s="58">
        <v>48</v>
      </c>
      <c r="J66" s="92"/>
      <c r="K66" s="9" t="s">
        <v>48</v>
      </c>
      <c r="L66" s="58">
        <v>262464</v>
      </c>
      <c r="M66" s="128">
        <v>53</v>
      </c>
      <c r="N66" s="58">
        <v>81301</v>
      </c>
      <c r="O66" s="128">
        <v>27</v>
      </c>
      <c r="P66" s="58">
        <v>4255</v>
      </c>
      <c r="Q66" s="128">
        <v>50</v>
      </c>
      <c r="R66" s="58">
        <v>348020</v>
      </c>
      <c r="S66" s="58">
        <v>47</v>
      </c>
    </row>
    <row r="67" spans="1:19" ht="15" x14ac:dyDescent="0.3">
      <c r="A67" s="9" t="s">
        <v>32</v>
      </c>
      <c r="B67" s="58">
        <v>1384200</v>
      </c>
      <c r="C67" s="128">
        <v>53</v>
      </c>
      <c r="D67" s="58">
        <v>226213</v>
      </c>
      <c r="E67" s="128">
        <v>27</v>
      </c>
      <c r="F67" s="58">
        <v>15170</v>
      </c>
      <c r="G67" s="128">
        <v>43</v>
      </c>
      <c r="H67" s="58">
        <v>1625583</v>
      </c>
      <c r="I67" s="58">
        <v>49</v>
      </c>
      <c r="J67" s="92"/>
      <c r="K67" s="9" t="s">
        <v>32</v>
      </c>
      <c r="L67" s="58">
        <v>1362388</v>
      </c>
      <c r="M67" s="128">
        <v>53</v>
      </c>
      <c r="N67" s="58">
        <v>199444</v>
      </c>
      <c r="O67" s="128">
        <v>27</v>
      </c>
      <c r="P67" s="58">
        <v>16411</v>
      </c>
      <c r="Q67" s="128">
        <v>50</v>
      </c>
      <c r="R67" s="58">
        <v>1578243</v>
      </c>
      <c r="S67" s="58">
        <v>50</v>
      </c>
    </row>
    <row r="68" spans="1:19" ht="15" x14ac:dyDescent="0.25">
      <c r="A68" s="131" t="s">
        <v>78</v>
      </c>
      <c r="B68" s="131">
        <v>7382209</v>
      </c>
      <c r="C68" s="132">
        <v>155</v>
      </c>
      <c r="D68" s="131">
        <v>992452</v>
      </c>
      <c r="E68" s="132">
        <v>86</v>
      </c>
      <c r="F68" s="131">
        <v>85141</v>
      </c>
      <c r="G68" s="132">
        <v>142</v>
      </c>
      <c r="H68" s="131">
        <v>8459802</v>
      </c>
      <c r="I68" s="131">
        <v>147</v>
      </c>
      <c r="J68" s="92"/>
      <c r="K68" s="131" t="s">
        <v>78</v>
      </c>
      <c r="L68" s="131">
        <v>7540928</v>
      </c>
      <c r="M68" s="132">
        <v>156</v>
      </c>
      <c r="N68" s="131">
        <v>1079558</v>
      </c>
      <c r="O68" s="132">
        <v>88</v>
      </c>
      <c r="P68" s="131">
        <v>94012</v>
      </c>
      <c r="Q68" s="132">
        <v>145</v>
      </c>
      <c r="R68" s="131">
        <v>8714498</v>
      </c>
      <c r="S68" s="131">
        <v>147</v>
      </c>
    </row>
    <row r="69" spans="1:19" ht="25.5" customHeight="1" x14ac:dyDescent="0.3">
      <c r="A69" s="136" t="str">
        <f>+INDICE!B10</f>
        <v xml:space="preserve"> Lettura dati 31 agosto 2023</v>
      </c>
    </row>
  </sheetData>
  <mergeCells count="18">
    <mergeCell ref="K56:S56"/>
    <mergeCell ref="K4:S4"/>
    <mergeCell ref="A56:I56"/>
    <mergeCell ref="A43:I43"/>
    <mergeCell ref="A30:I30"/>
    <mergeCell ref="A17:I17"/>
    <mergeCell ref="K43:S43"/>
    <mergeCell ref="K30:S30"/>
    <mergeCell ref="B2:C2"/>
    <mergeCell ref="D2:E2"/>
    <mergeCell ref="F2:G2"/>
    <mergeCell ref="H2:I2"/>
    <mergeCell ref="A4:I4"/>
    <mergeCell ref="L2:M2"/>
    <mergeCell ref="N2:O2"/>
    <mergeCell ref="P2:Q2"/>
    <mergeCell ref="R2:S2"/>
    <mergeCell ref="K17:S17"/>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69E77-12FF-4954-ABDE-22C668BAA800}">
  <sheetPr>
    <pageSetUpPr fitToPage="1"/>
  </sheetPr>
  <dimension ref="A1:S83"/>
  <sheetViews>
    <sheetView showGridLines="0" view="pageBreakPreview" topLeftCell="C55" zoomScale="62" zoomScaleNormal="65" zoomScaleSheetLayoutView="62" workbookViewId="0">
      <selection activeCell="B1" sqref="B1"/>
    </sheetView>
  </sheetViews>
  <sheetFormatPr defaultColWidth="9.453125" defaultRowHeight="13.5" x14ac:dyDescent="0.25"/>
  <cols>
    <col min="1" max="1" width="29.7265625" style="73" customWidth="1"/>
    <col min="2" max="2" width="15.7265625" style="73" customWidth="1"/>
    <col min="3" max="3" width="12.81640625" style="73" customWidth="1"/>
    <col min="4" max="4" width="15.36328125" style="73" customWidth="1"/>
    <col min="5" max="5" width="13.36328125" style="73" customWidth="1"/>
    <col min="6" max="6" width="16.26953125" style="73" customWidth="1"/>
    <col min="7" max="7" width="11.453125" style="73" customWidth="1"/>
    <col min="8" max="8" width="15.36328125" style="73" bestFit="1" customWidth="1"/>
    <col min="9" max="9" width="12.90625" style="73" customWidth="1"/>
    <col min="10" max="10" width="7.90625" style="73" customWidth="1"/>
    <col min="11" max="11" width="32.7265625" style="73" customWidth="1"/>
    <col min="12" max="12" width="19" style="73" customWidth="1"/>
    <col min="13" max="13" width="16.81640625" style="73" customWidth="1"/>
    <col min="14" max="14" width="17.7265625" style="73" customWidth="1"/>
    <col min="15" max="15" width="13.08984375" style="73" customWidth="1"/>
    <col min="16" max="16" width="15.08984375" style="73" customWidth="1"/>
    <col min="17" max="17" width="12.26953125" style="73" customWidth="1"/>
    <col min="18" max="18" width="16.36328125" style="73" customWidth="1"/>
    <col min="19" max="19" width="12.90625" style="73" customWidth="1"/>
    <col min="20" max="16384" width="9.453125" style="73"/>
  </cols>
  <sheetData>
    <row r="1" spans="1:19" ht="56.5" customHeight="1" thickBot="1" x14ac:dyDescent="0.3">
      <c r="A1" s="336" t="s">
        <v>141</v>
      </c>
      <c r="B1" s="336"/>
      <c r="C1" s="336"/>
      <c r="D1" s="336"/>
      <c r="E1" s="336"/>
      <c r="F1" s="336"/>
      <c r="G1" s="336"/>
      <c r="H1" s="336"/>
      <c r="I1" s="336"/>
      <c r="J1" s="335"/>
      <c r="K1" s="336"/>
      <c r="L1" s="336"/>
      <c r="M1" s="336"/>
      <c r="N1" s="336"/>
      <c r="O1" s="336"/>
      <c r="P1" s="336"/>
      <c r="Q1" s="336"/>
      <c r="R1" s="336"/>
      <c r="S1" s="336"/>
    </row>
    <row r="2" spans="1:19" s="57" customFormat="1" ht="24" customHeight="1" thickTop="1" x14ac:dyDescent="0.35">
      <c r="A2" s="158"/>
      <c r="B2" s="401" t="s">
        <v>51</v>
      </c>
      <c r="C2" s="402"/>
      <c r="D2" s="401" t="s">
        <v>52</v>
      </c>
      <c r="E2" s="402"/>
      <c r="F2" s="401" t="s">
        <v>64</v>
      </c>
      <c r="G2" s="402"/>
      <c r="H2" s="401" t="s">
        <v>33</v>
      </c>
      <c r="I2" s="401"/>
      <c r="J2" s="133"/>
      <c r="K2" s="327"/>
      <c r="L2" s="401" t="s">
        <v>51</v>
      </c>
      <c r="M2" s="402"/>
      <c r="N2" s="401" t="s">
        <v>52</v>
      </c>
      <c r="O2" s="402"/>
      <c r="P2" s="401" t="s">
        <v>64</v>
      </c>
      <c r="Q2" s="402"/>
      <c r="R2" s="401" t="s">
        <v>33</v>
      </c>
      <c r="S2" s="401"/>
    </row>
    <row r="3" spans="1:19" s="9" customFormat="1" ht="64" customHeight="1" thickBot="1" x14ac:dyDescent="0.35">
      <c r="A3" s="157" t="s">
        <v>49</v>
      </c>
      <c r="B3" s="134" t="s">
        <v>103</v>
      </c>
      <c r="C3" s="29" t="s">
        <v>105</v>
      </c>
      <c r="D3" s="134" t="s">
        <v>103</v>
      </c>
      <c r="E3" s="29" t="s">
        <v>105</v>
      </c>
      <c r="F3" s="134" t="s">
        <v>103</v>
      </c>
      <c r="G3" s="29" t="s">
        <v>105</v>
      </c>
      <c r="H3" s="134" t="s">
        <v>103</v>
      </c>
      <c r="I3" s="28" t="s">
        <v>105</v>
      </c>
      <c r="J3" s="133"/>
      <c r="K3" s="326" t="s">
        <v>49</v>
      </c>
      <c r="L3" s="134" t="s">
        <v>103</v>
      </c>
      <c r="M3" s="29" t="s">
        <v>105</v>
      </c>
      <c r="N3" s="134" t="s">
        <v>103</v>
      </c>
      <c r="O3" s="29" t="s">
        <v>105</v>
      </c>
      <c r="P3" s="134" t="s">
        <v>103</v>
      </c>
      <c r="Q3" s="29" t="s">
        <v>105</v>
      </c>
      <c r="R3" s="134" t="s">
        <v>103</v>
      </c>
      <c r="S3" s="28" t="s">
        <v>105</v>
      </c>
    </row>
    <row r="4" spans="1:19" ht="24" customHeight="1" thickTop="1" x14ac:dyDescent="0.25">
      <c r="A4" s="404" t="s">
        <v>132</v>
      </c>
      <c r="B4" s="404"/>
      <c r="C4" s="404"/>
      <c r="D4" s="404"/>
      <c r="E4" s="404"/>
      <c r="F4" s="404"/>
      <c r="G4" s="404"/>
      <c r="H4" s="404"/>
      <c r="I4" s="404"/>
      <c r="J4" s="133"/>
      <c r="K4" s="404" t="s">
        <v>233</v>
      </c>
      <c r="L4" s="404"/>
      <c r="M4" s="404"/>
      <c r="N4" s="404"/>
      <c r="O4" s="404"/>
      <c r="P4" s="404"/>
      <c r="Q4" s="404"/>
      <c r="R4" s="404"/>
      <c r="S4" s="404"/>
    </row>
    <row r="5" spans="1:19" s="9" customFormat="1" ht="16.5" customHeight="1" x14ac:dyDescent="0.3">
      <c r="A5" s="58" t="s">
        <v>147</v>
      </c>
      <c r="B5" s="58">
        <v>3893947</v>
      </c>
      <c r="C5" s="128">
        <v>226</v>
      </c>
      <c r="D5" s="58">
        <v>477505</v>
      </c>
      <c r="E5" s="128">
        <v>136</v>
      </c>
      <c r="F5" s="58">
        <v>50413</v>
      </c>
      <c r="G5" s="128">
        <v>194</v>
      </c>
      <c r="H5" s="58">
        <v>4421865</v>
      </c>
      <c r="I5" s="58">
        <v>216</v>
      </c>
      <c r="J5" s="133"/>
      <c r="K5" s="58" t="s">
        <v>147</v>
      </c>
      <c r="L5" s="58">
        <v>3625153</v>
      </c>
      <c r="M5" s="128">
        <v>226</v>
      </c>
      <c r="N5" s="58">
        <v>436208</v>
      </c>
      <c r="O5" s="128">
        <v>123</v>
      </c>
      <c r="P5" s="58">
        <v>51185</v>
      </c>
      <c r="Q5" s="128">
        <v>193</v>
      </c>
      <c r="R5" s="58">
        <v>4112546</v>
      </c>
      <c r="S5" s="58">
        <v>215</v>
      </c>
    </row>
    <row r="6" spans="1:19" s="9" customFormat="1" ht="15" x14ac:dyDescent="0.3">
      <c r="A6" s="114" t="s">
        <v>148</v>
      </c>
      <c r="B6" s="115">
        <v>1040392</v>
      </c>
      <c r="C6" s="130">
        <v>226</v>
      </c>
      <c r="D6" s="115">
        <v>113069</v>
      </c>
      <c r="E6" s="130">
        <v>142</v>
      </c>
      <c r="F6" s="115">
        <v>14969</v>
      </c>
      <c r="G6" s="130">
        <v>194</v>
      </c>
      <c r="H6" s="115">
        <v>1168430</v>
      </c>
      <c r="I6" s="115">
        <v>217</v>
      </c>
      <c r="J6" s="133"/>
      <c r="K6" s="114" t="s">
        <v>148</v>
      </c>
      <c r="L6" s="115">
        <v>791542</v>
      </c>
      <c r="M6" s="130">
        <v>227</v>
      </c>
      <c r="N6" s="115">
        <v>88248</v>
      </c>
      <c r="O6" s="130">
        <v>129</v>
      </c>
      <c r="P6" s="115">
        <v>14520</v>
      </c>
      <c r="Q6" s="130">
        <v>193</v>
      </c>
      <c r="R6" s="115">
        <v>894310</v>
      </c>
      <c r="S6" s="115">
        <v>217</v>
      </c>
    </row>
    <row r="7" spans="1:19" s="9" customFormat="1" ht="15" x14ac:dyDescent="0.3">
      <c r="A7" s="114" t="s">
        <v>149</v>
      </c>
      <c r="B7" s="115">
        <v>1656528</v>
      </c>
      <c r="C7" s="130">
        <v>226</v>
      </c>
      <c r="D7" s="115">
        <v>204774</v>
      </c>
      <c r="E7" s="130">
        <v>142</v>
      </c>
      <c r="F7" s="115">
        <v>20805</v>
      </c>
      <c r="G7" s="130">
        <v>196</v>
      </c>
      <c r="H7" s="115">
        <v>1882107</v>
      </c>
      <c r="I7" s="115">
        <v>217</v>
      </c>
      <c r="J7" s="133"/>
      <c r="K7" s="114" t="s">
        <v>149</v>
      </c>
      <c r="L7" s="115">
        <v>1610953</v>
      </c>
      <c r="M7" s="130">
        <v>227</v>
      </c>
      <c r="N7" s="115">
        <v>191655</v>
      </c>
      <c r="O7" s="130">
        <v>128</v>
      </c>
      <c r="P7" s="115">
        <v>21421</v>
      </c>
      <c r="Q7" s="130">
        <v>194</v>
      </c>
      <c r="R7" s="115">
        <v>1824029</v>
      </c>
      <c r="S7" s="115">
        <v>216</v>
      </c>
    </row>
    <row r="8" spans="1:19" s="9" customFormat="1" ht="15" x14ac:dyDescent="0.3">
      <c r="A8" s="114" t="s">
        <v>150</v>
      </c>
      <c r="B8" s="115">
        <v>1197027</v>
      </c>
      <c r="C8" s="130">
        <v>225</v>
      </c>
      <c r="D8" s="115">
        <v>159662</v>
      </c>
      <c r="E8" s="130">
        <v>123</v>
      </c>
      <c r="F8" s="115">
        <v>14639</v>
      </c>
      <c r="G8" s="130">
        <v>193</v>
      </c>
      <c r="H8" s="115">
        <v>1371328</v>
      </c>
      <c r="I8" s="115">
        <v>213</v>
      </c>
      <c r="J8" s="133"/>
      <c r="K8" s="114" t="s">
        <v>150</v>
      </c>
      <c r="L8" s="115">
        <v>1222658</v>
      </c>
      <c r="M8" s="130">
        <v>224</v>
      </c>
      <c r="N8" s="115">
        <v>156305</v>
      </c>
      <c r="O8" s="130">
        <v>114</v>
      </c>
      <c r="P8" s="115">
        <v>15244</v>
      </c>
      <c r="Q8" s="130">
        <v>191</v>
      </c>
      <c r="R8" s="115">
        <v>1394207</v>
      </c>
      <c r="S8" s="115">
        <v>212</v>
      </c>
    </row>
    <row r="9" spans="1:19" s="9" customFormat="1" ht="15" x14ac:dyDescent="0.3">
      <c r="A9" s="58" t="s">
        <v>151</v>
      </c>
      <c r="B9" s="58">
        <v>860153</v>
      </c>
      <c r="C9" s="128">
        <v>210</v>
      </c>
      <c r="D9" s="58">
        <v>122664</v>
      </c>
      <c r="E9" s="128">
        <v>109</v>
      </c>
      <c r="F9" s="58">
        <v>9904</v>
      </c>
      <c r="G9" s="128">
        <v>182</v>
      </c>
      <c r="H9" s="58">
        <v>992721</v>
      </c>
      <c r="I9" s="58">
        <v>197</v>
      </c>
      <c r="J9" s="133"/>
      <c r="K9" s="58" t="s">
        <v>151</v>
      </c>
      <c r="L9" s="58">
        <v>883289</v>
      </c>
      <c r="M9" s="128">
        <v>210</v>
      </c>
      <c r="N9" s="58">
        <v>116676</v>
      </c>
      <c r="O9" s="128">
        <v>103</v>
      </c>
      <c r="P9" s="58">
        <v>10043</v>
      </c>
      <c r="Q9" s="128">
        <v>180</v>
      </c>
      <c r="R9" s="58">
        <v>1010008</v>
      </c>
      <c r="S9" s="58">
        <v>197</v>
      </c>
    </row>
    <row r="10" spans="1:19" s="9" customFormat="1" ht="15" x14ac:dyDescent="0.3">
      <c r="A10" s="58" t="s">
        <v>152</v>
      </c>
      <c r="B10" s="58">
        <v>563963</v>
      </c>
      <c r="C10" s="128">
        <v>177</v>
      </c>
      <c r="D10" s="58">
        <v>89202</v>
      </c>
      <c r="E10" s="128">
        <v>89</v>
      </c>
      <c r="F10" s="58">
        <v>6609</v>
      </c>
      <c r="G10" s="128">
        <v>157</v>
      </c>
      <c r="H10" s="58">
        <v>659774</v>
      </c>
      <c r="I10" s="58">
        <v>165</v>
      </c>
      <c r="J10" s="133"/>
      <c r="K10" s="58" t="s">
        <v>152</v>
      </c>
      <c r="L10" s="58">
        <v>590445</v>
      </c>
      <c r="M10" s="128">
        <v>177</v>
      </c>
      <c r="N10" s="58">
        <v>83860</v>
      </c>
      <c r="O10" s="128">
        <v>85</v>
      </c>
      <c r="P10" s="58">
        <v>6656</v>
      </c>
      <c r="Q10" s="128">
        <v>154</v>
      </c>
      <c r="R10" s="58">
        <v>680961</v>
      </c>
      <c r="S10" s="58">
        <v>165</v>
      </c>
    </row>
    <row r="11" spans="1:19" s="9" customFormat="1" ht="15" x14ac:dyDescent="0.3">
      <c r="A11" s="167" t="s">
        <v>153</v>
      </c>
      <c r="B11" s="58">
        <v>350405</v>
      </c>
      <c r="C11" s="128">
        <v>143</v>
      </c>
      <c r="D11" s="58">
        <v>62619</v>
      </c>
      <c r="E11" s="128">
        <v>63</v>
      </c>
      <c r="F11" s="58">
        <v>4076</v>
      </c>
      <c r="G11" s="128">
        <v>123</v>
      </c>
      <c r="H11" s="58">
        <v>417100</v>
      </c>
      <c r="I11" s="58">
        <v>131</v>
      </c>
      <c r="J11" s="133"/>
      <c r="K11" s="167" t="s">
        <v>153</v>
      </c>
      <c r="L11" s="58">
        <v>369878</v>
      </c>
      <c r="M11" s="128">
        <v>143</v>
      </c>
      <c r="N11" s="58">
        <v>57115</v>
      </c>
      <c r="O11" s="128">
        <v>64</v>
      </c>
      <c r="P11" s="58">
        <v>4296</v>
      </c>
      <c r="Q11" s="128">
        <v>123</v>
      </c>
      <c r="R11" s="58">
        <v>431289</v>
      </c>
      <c r="S11" s="58">
        <v>132</v>
      </c>
    </row>
    <row r="12" spans="1:19" s="9" customFormat="1" ht="15" x14ac:dyDescent="0.3">
      <c r="A12" s="58" t="s">
        <v>154</v>
      </c>
      <c r="B12" s="58">
        <v>211914</v>
      </c>
      <c r="C12" s="128">
        <v>109</v>
      </c>
      <c r="D12" s="58">
        <v>42761</v>
      </c>
      <c r="E12" s="128">
        <v>50</v>
      </c>
      <c r="F12" s="58">
        <v>2622</v>
      </c>
      <c r="G12" s="128">
        <v>95</v>
      </c>
      <c r="H12" s="58">
        <v>257297</v>
      </c>
      <c r="I12" s="58">
        <v>99</v>
      </c>
      <c r="J12" s="133"/>
      <c r="K12" s="58" t="s">
        <v>154</v>
      </c>
      <c r="L12" s="58">
        <v>223581</v>
      </c>
      <c r="M12" s="128">
        <v>110</v>
      </c>
      <c r="N12" s="58">
        <v>37031</v>
      </c>
      <c r="O12" s="128">
        <v>51</v>
      </c>
      <c r="P12" s="58">
        <v>2594</v>
      </c>
      <c r="Q12" s="128">
        <v>95</v>
      </c>
      <c r="R12" s="58">
        <v>263206</v>
      </c>
      <c r="S12" s="58">
        <v>101</v>
      </c>
    </row>
    <row r="13" spans="1:19" s="9" customFormat="1" ht="14.5" customHeight="1" x14ac:dyDescent="0.3">
      <c r="A13" s="58" t="s">
        <v>155</v>
      </c>
      <c r="B13" s="58">
        <v>125137</v>
      </c>
      <c r="C13" s="128">
        <v>76</v>
      </c>
      <c r="D13" s="58">
        <v>28681</v>
      </c>
      <c r="E13" s="128">
        <v>37</v>
      </c>
      <c r="F13" s="58">
        <v>1710</v>
      </c>
      <c r="G13" s="128">
        <v>69</v>
      </c>
      <c r="H13" s="58">
        <v>155528</v>
      </c>
      <c r="I13" s="58">
        <v>69</v>
      </c>
      <c r="J13" s="133"/>
      <c r="K13" s="58" t="s">
        <v>155</v>
      </c>
      <c r="L13" s="58">
        <v>122161</v>
      </c>
      <c r="M13" s="128">
        <v>77</v>
      </c>
      <c r="N13" s="58">
        <v>22855</v>
      </c>
      <c r="O13" s="128">
        <v>38</v>
      </c>
      <c r="P13" s="58">
        <v>1611</v>
      </c>
      <c r="Q13" s="128">
        <v>69</v>
      </c>
      <c r="R13" s="58">
        <v>146627</v>
      </c>
      <c r="S13" s="58">
        <v>71</v>
      </c>
    </row>
    <row r="14" spans="1:19" s="9" customFormat="1" ht="15" x14ac:dyDescent="0.3">
      <c r="A14" s="58" t="s">
        <v>156</v>
      </c>
      <c r="B14" s="58">
        <v>198147</v>
      </c>
      <c r="C14" s="128">
        <v>59</v>
      </c>
      <c r="D14" s="58">
        <v>66533</v>
      </c>
      <c r="E14" s="128">
        <v>29</v>
      </c>
      <c r="F14" s="58">
        <v>3423</v>
      </c>
      <c r="G14" s="128">
        <v>54</v>
      </c>
      <c r="H14" s="58">
        <v>268103</v>
      </c>
      <c r="I14" s="58">
        <v>51</v>
      </c>
      <c r="J14" s="133"/>
      <c r="K14" s="58" t="s">
        <v>156</v>
      </c>
      <c r="L14" s="58">
        <v>149695</v>
      </c>
      <c r="M14" s="128">
        <v>60</v>
      </c>
      <c r="N14" s="58">
        <v>43391</v>
      </c>
      <c r="O14" s="128">
        <v>30</v>
      </c>
      <c r="P14" s="58">
        <v>2993</v>
      </c>
      <c r="Q14" s="128">
        <v>54</v>
      </c>
      <c r="R14" s="58">
        <v>196079</v>
      </c>
      <c r="S14" s="58">
        <v>54</v>
      </c>
    </row>
    <row r="15" spans="1:19" s="9" customFormat="1" ht="15" x14ac:dyDescent="0.3">
      <c r="A15" s="58" t="s">
        <v>32</v>
      </c>
      <c r="B15" s="58">
        <v>1351373</v>
      </c>
      <c r="C15" s="128">
        <v>59</v>
      </c>
      <c r="D15" s="58">
        <v>199259</v>
      </c>
      <c r="E15" s="128">
        <v>30</v>
      </c>
      <c r="F15" s="58">
        <v>16329</v>
      </c>
      <c r="G15" s="128">
        <v>54</v>
      </c>
      <c r="H15" s="58">
        <v>1566961</v>
      </c>
      <c r="I15" s="58">
        <v>55</v>
      </c>
      <c r="J15" s="133"/>
      <c r="K15" s="58" t="s">
        <v>32</v>
      </c>
      <c r="L15" s="58">
        <v>1662864</v>
      </c>
      <c r="M15" s="128">
        <v>58</v>
      </c>
      <c r="N15" s="58">
        <v>294942</v>
      </c>
      <c r="O15" s="128">
        <v>29</v>
      </c>
      <c r="P15" s="58">
        <v>19010</v>
      </c>
      <c r="Q15" s="128">
        <v>54</v>
      </c>
      <c r="R15" s="58">
        <v>1976816</v>
      </c>
      <c r="S15" s="58">
        <v>54</v>
      </c>
    </row>
    <row r="16" spans="1:19" s="9" customFormat="1" ht="26.5" customHeight="1" x14ac:dyDescent="0.3">
      <c r="A16" s="131" t="s">
        <v>78</v>
      </c>
      <c r="B16" s="131">
        <v>7555039</v>
      </c>
      <c r="C16" s="132">
        <v>176</v>
      </c>
      <c r="D16" s="131">
        <v>1089224</v>
      </c>
      <c r="E16" s="132">
        <v>93</v>
      </c>
      <c r="F16" s="131">
        <v>95086</v>
      </c>
      <c r="G16" s="132">
        <v>153</v>
      </c>
      <c r="H16" s="131">
        <v>8739349</v>
      </c>
      <c r="I16" s="131">
        <v>166</v>
      </c>
      <c r="J16" s="133"/>
      <c r="K16" s="131" t="s">
        <v>78</v>
      </c>
      <c r="L16" s="131">
        <v>7627066</v>
      </c>
      <c r="M16" s="132">
        <v>171</v>
      </c>
      <c r="N16" s="131">
        <v>1092078</v>
      </c>
      <c r="O16" s="132">
        <v>82</v>
      </c>
      <c r="P16" s="131">
        <v>98388</v>
      </c>
      <c r="Q16" s="132">
        <v>150</v>
      </c>
      <c r="R16" s="131">
        <v>8817532</v>
      </c>
      <c r="S16" s="131">
        <v>159</v>
      </c>
    </row>
    <row r="17" spans="1:11" ht="25.5" customHeight="1" x14ac:dyDescent="0.3">
      <c r="A17" s="404" t="s">
        <v>200</v>
      </c>
      <c r="B17" s="404"/>
      <c r="C17" s="404"/>
      <c r="D17" s="404"/>
      <c r="E17" s="404"/>
      <c r="F17" s="404"/>
      <c r="G17" s="404"/>
      <c r="H17" s="404"/>
      <c r="I17" s="404"/>
      <c r="J17" s="133"/>
      <c r="K17" s="9"/>
    </row>
    <row r="18" spans="1:11" ht="15" x14ac:dyDescent="0.25">
      <c r="A18" s="58" t="s">
        <v>147</v>
      </c>
      <c r="B18" s="58">
        <v>3816874</v>
      </c>
      <c r="C18" s="128">
        <v>226</v>
      </c>
      <c r="D18" s="58">
        <v>469193</v>
      </c>
      <c r="E18" s="128">
        <v>135</v>
      </c>
      <c r="F18" s="58">
        <v>50244</v>
      </c>
      <c r="G18" s="128">
        <v>194</v>
      </c>
      <c r="H18" s="58">
        <v>4336311</v>
      </c>
      <c r="I18" s="58">
        <v>215</v>
      </c>
    </row>
    <row r="19" spans="1:11" ht="15" x14ac:dyDescent="0.25">
      <c r="A19" s="114" t="s">
        <v>148</v>
      </c>
      <c r="B19" s="115">
        <v>890083</v>
      </c>
      <c r="C19" s="130">
        <v>225</v>
      </c>
      <c r="D19" s="115">
        <v>100277</v>
      </c>
      <c r="E19" s="130">
        <v>141</v>
      </c>
      <c r="F19" s="115">
        <v>14211</v>
      </c>
      <c r="G19" s="130">
        <v>193</v>
      </c>
      <c r="H19" s="115">
        <v>1004571</v>
      </c>
      <c r="I19" s="115">
        <v>216</v>
      </c>
    </row>
    <row r="20" spans="1:11" ht="15" x14ac:dyDescent="0.25">
      <c r="A20" s="114" t="s">
        <v>149</v>
      </c>
      <c r="B20" s="115">
        <v>1684606</v>
      </c>
      <c r="C20" s="130">
        <v>227</v>
      </c>
      <c r="D20" s="115">
        <v>204255</v>
      </c>
      <c r="E20" s="130">
        <v>141</v>
      </c>
      <c r="F20" s="115">
        <v>21008</v>
      </c>
      <c r="G20" s="130">
        <v>196</v>
      </c>
      <c r="H20" s="115">
        <v>1909869</v>
      </c>
      <c r="I20" s="115">
        <v>217</v>
      </c>
    </row>
    <row r="21" spans="1:11" ht="15" x14ac:dyDescent="0.25">
      <c r="A21" s="114" t="s">
        <v>150</v>
      </c>
      <c r="B21" s="115">
        <v>1242185</v>
      </c>
      <c r="C21" s="130">
        <v>225</v>
      </c>
      <c r="D21" s="115">
        <v>164661</v>
      </c>
      <c r="E21" s="130">
        <v>122</v>
      </c>
      <c r="F21" s="115">
        <v>15025</v>
      </c>
      <c r="G21" s="130">
        <v>193</v>
      </c>
      <c r="H21" s="115">
        <v>1421871</v>
      </c>
      <c r="I21" s="115">
        <v>213</v>
      </c>
    </row>
    <row r="22" spans="1:11" ht="15" x14ac:dyDescent="0.25">
      <c r="A22" s="58" t="s">
        <v>151</v>
      </c>
      <c r="B22" s="58">
        <v>889443</v>
      </c>
      <c r="C22" s="128">
        <v>210</v>
      </c>
      <c r="D22" s="58">
        <v>125488</v>
      </c>
      <c r="E22" s="128">
        <v>108</v>
      </c>
      <c r="F22" s="58">
        <v>10236</v>
      </c>
      <c r="G22" s="128">
        <v>182</v>
      </c>
      <c r="H22" s="58">
        <v>1025167</v>
      </c>
      <c r="I22" s="58">
        <v>197</v>
      </c>
    </row>
    <row r="23" spans="1:11" ht="15" x14ac:dyDescent="0.25">
      <c r="A23" s="58" t="s">
        <v>152</v>
      </c>
      <c r="B23" s="58">
        <v>588282</v>
      </c>
      <c r="C23" s="128">
        <v>177</v>
      </c>
      <c r="D23" s="58">
        <v>91716</v>
      </c>
      <c r="E23" s="128">
        <v>89</v>
      </c>
      <c r="F23" s="58">
        <v>6804</v>
      </c>
      <c r="G23" s="128">
        <v>156</v>
      </c>
      <c r="H23" s="58">
        <v>686802</v>
      </c>
      <c r="I23" s="58">
        <v>165</v>
      </c>
    </row>
    <row r="24" spans="1:11" ht="15" x14ac:dyDescent="0.25">
      <c r="A24" s="167" t="s">
        <v>153</v>
      </c>
      <c r="B24" s="58">
        <v>368624</v>
      </c>
      <c r="C24" s="128">
        <v>143</v>
      </c>
      <c r="D24" s="58">
        <v>64614</v>
      </c>
      <c r="E24" s="128">
        <v>63</v>
      </c>
      <c r="F24" s="58">
        <v>4311</v>
      </c>
      <c r="G24" s="128">
        <v>123</v>
      </c>
      <c r="H24" s="58">
        <v>437549</v>
      </c>
      <c r="I24" s="58">
        <v>131</v>
      </c>
    </row>
    <row r="25" spans="1:11" ht="15" x14ac:dyDescent="0.25">
      <c r="A25" s="58" t="s">
        <v>154</v>
      </c>
      <c r="B25" s="58">
        <v>225573</v>
      </c>
      <c r="C25" s="128">
        <v>110</v>
      </c>
      <c r="D25" s="58">
        <v>44224</v>
      </c>
      <c r="E25" s="128">
        <v>50</v>
      </c>
      <c r="F25" s="58">
        <v>2737</v>
      </c>
      <c r="G25" s="128">
        <v>95</v>
      </c>
      <c r="H25" s="58">
        <v>272534</v>
      </c>
      <c r="I25" s="58">
        <v>100</v>
      </c>
    </row>
    <row r="26" spans="1:11" ht="15" x14ac:dyDescent="0.25">
      <c r="A26" s="58" t="s">
        <v>155</v>
      </c>
      <c r="B26" s="58">
        <v>138067</v>
      </c>
      <c r="C26" s="128">
        <v>76</v>
      </c>
      <c r="D26" s="58">
        <v>30145</v>
      </c>
      <c r="E26" s="128">
        <v>37</v>
      </c>
      <c r="F26" s="58">
        <v>1811</v>
      </c>
      <c r="G26" s="128">
        <v>69</v>
      </c>
      <c r="H26" s="58">
        <v>170023</v>
      </c>
      <c r="I26" s="58">
        <v>69</v>
      </c>
    </row>
    <row r="27" spans="1:11" ht="15" x14ac:dyDescent="0.25">
      <c r="A27" s="58" t="s">
        <v>156</v>
      </c>
      <c r="B27" s="58">
        <v>215812</v>
      </c>
      <c r="C27" s="128">
        <v>59</v>
      </c>
      <c r="D27" s="58">
        <v>69215</v>
      </c>
      <c r="E27" s="128">
        <v>29</v>
      </c>
      <c r="F27" s="58">
        <v>3612</v>
      </c>
      <c r="G27" s="128">
        <v>54</v>
      </c>
      <c r="H27" s="58">
        <v>288639</v>
      </c>
      <c r="I27" s="58">
        <v>52</v>
      </c>
    </row>
    <row r="28" spans="1:11" ht="15" x14ac:dyDescent="0.25">
      <c r="A28" s="58" t="s">
        <v>32</v>
      </c>
      <c r="B28" s="58">
        <v>1323759</v>
      </c>
      <c r="C28" s="128">
        <v>58</v>
      </c>
      <c r="D28" s="58">
        <v>196500</v>
      </c>
      <c r="E28" s="128">
        <v>30</v>
      </c>
      <c r="F28" s="58">
        <v>16031</v>
      </c>
      <c r="G28" s="128">
        <v>54</v>
      </c>
      <c r="H28" s="58">
        <v>1536290</v>
      </c>
      <c r="I28" s="58">
        <v>55</v>
      </c>
    </row>
    <row r="29" spans="1:11" ht="15" x14ac:dyDescent="0.25">
      <c r="A29" s="131" t="s">
        <v>78</v>
      </c>
      <c r="B29" s="131">
        <v>7566434</v>
      </c>
      <c r="C29" s="132">
        <v>176</v>
      </c>
      <c r="D29" s="131">
        <v>1091095</v>
      </c>
      <c r="E29" s="132">
        <v>92</v>
      </c>
      <c r="F29" s="131">
        <v>95786</v>
      </c>
      <c r="G29" s="132">
        <v>153</v>
      </c>
      <c r="H29" s="131">
        <v>8753315</v>
      </c>
      <c r="I29" s="131">
        <v>165</v>
      </c>
    </row>
    <row r="30" spans="1:11" ht="25.5" customHeight="1" x14ac:dyDescent="0.3">
      <c r="A30" s="404" t="s">
        <v>208</v>
      </c>
      <c r="B30" s="404"/>
      <c r="C30" s="404"/>
      <c r="D30" s="404"/>
      <c r="E30" s="404"/>
      <c r="F30" s="404"/>
      <c r="G30" s="404"/>
      <c r="H30" s="404"/>
      <c r="I30" s="404"/>
      <c r="J30" s="133"/>
      <c r="K30" s="9"/>
    </row>
    <row r="31" spans="1:11" ht="15" x14ac:dyDescent="0.25">
      <c r="A31" s="58" t="s">
        <v>147</v>
      </c>
      <c r="B31" s="58">
        <v>3652351</v>
      </c>
      <c r="C31" s="128">
        <v>226</v>
      </c>
      <c r="D31" s="58">
        <v>432984</v>
      </c>
      <c r="E31" s="128">
        <v>122</v>
      </c>
      <c r="F31" s="58">
        <v>51977</v>
      </c>
      <c r="G31" s="128">
        <v>192</v>
      </c>
      <c r="H31" s="58">
        <v>4137312</v>
      </c>
      <c r="I31" s="58">
        <v>214</v>
      </c>
    </row>
    <row r="32" spans="1:11" ht="15" x14ac:dyDescent="0.25">
      <c r="A32" s="114" t="s">
        <v>148</v>
      </c>
      <c r="B32" s="115">
        <v>805721</v>
      </c>
      <c r="C32" s="130">
        <v>224</v>
      </c>
      <c r="D32" s="115">
        <v>88144</v>
      </c>
      <c r="E32" s="130">
        <v>126</v>
      </c>
      <c r="F32" s="115">
        <v>14809</v>
      </c>
      <c r="G32" s="130">
        <v>192</v>
      </c>
      <c r="H32" s="115">
        <v>908674</v>
      </c>
      <c r="I32" s="115">
        <v>214</v>
      </c>
    </row>
    <row r="33" spans="1:9" ht="15" x14ac:dyDescent="0.25">
      <c r="A33" s="114" t="s">
        <v>149</v>
      </c>
      <c r="B33" s="115">
        <v>1617320</v>
      </c>
      <c r="C33" s="130">
        <v>227</v>
      </c>
      <c r="D33" s="115">
        <v>190535</v>
      </c>
      <c r="E33" s="130">
        <v>127</v>
      </c>
      <c r="F33" s="115">
        <v>21754</v>
      </c>
      <c r="G33" s="130">
        <v>194</v>
      </c>
      <c r="H33" s="115">
        <v>1829609</v>
      </c>
      <c r="I33" s="115">
        <v>216</v>
      </c>
    </row>
    <row r="34" spans="1:9" ht="15" x14ac:dyDescent="0.25">
      <c r="A34" s="114" t="s">
        <v>150</v>
      </c>
      <c r="B34" s="115">
        <v>1229310</v>
      </c>
      <c r="C34" s="130">
        <v>225</v>
      </c>
      <c r="D34" s="115">
        <v>154305</v>
      </c>
      <c r="E34" s="130">
        <v>113</v>
      </c>
      <c r="F34" s="115">
        <v>15414</v>
      </c>
      <c r="G34" s="130">
        <v>191</v>
      </c>
      <c r="H34" s="115">
        <v>1399029</v>
      </c>
      <c r="I34" s="115">
        <v>212</v>
      </c>
    </row>
    <row r="35" spans="1:9" ht="15" x14ac:dyDescent="0.25">
      <c r="A35" s="58" t="s">
        <v>151</v>
      </c>
      <c r="B35" s="58">
        <v>889238</v>
      </c>
      <c r="C35" s="128">
        <v>210</v>
      </c>
      <c r="D35" s="58">
        <v>115160</v>
      </c>
      <c r="E35" s="128">
        <v>101</v>
      </c>
      <c r="F35" s="58">
        <v>10114</v>
      </c>
      <c r="G35" s="128">
        <v>179</v>
      </c>
      <c r="H35" s="58">
        <v>1014512</v>
      </c>
      <c r="I35" s="58">
        <v>198</v>
      </c>
    </row>
    <row r="36" spans="1:9" ht="15" x14ac:dyDescent="0.25">
      <c r="A36" s="58" t="s">
        <v>152</v>
      </c>
      <c r="B36" s="58">
        <v>594982</v>
      </c>
      <c r="C36" s="128">
        <v>178</v>
      </c>
      <c r="D36" s="58">
        <v>83157</v>
      </c>
      <c r="E36" s="128">
        <v>84</v>
      </c>
      <c r="F36" s="58">
        <v>6754</v>
      </c>
      <c r="G36" s="128">
        <v>154</v>
      </c>
      <c r="H36" s="58">
        <v>684893</v>
      </c>
      <c r="I36" s="58">
        <v>166</v>
      </c>
    </row>
    <row r="37" spans="1:9" ht="15" x14ac:dyDescent="0.25">
      <c r="A37" s="167" t="s">
        <v>153</v>
      </c>
      <c r="B37" s="58">
        <v>373086</v>
      </c>
      <c r="C37" s="128">
        <v>144</v>
      </c>
      <c r="D37" s="58">
        <v>55618</v>
      </c>
      <c r="E37" s="128">
        <v>63</v>
      </c>
      <c r="F37" s="58">
        <v>4297</v>
      </c>
      <c r="G37" s="128">
        <v>123</v>
      </c>
      <c r="H37" s="58">
        <v>433001</v>
      </c>
      <c r="I37" s="58">
        <v>133</v>
      </c>
    </row>
    <row r="38" spans="1:9" ht="15" x14ac:dyDescent="0.25">
      <c r="A38" s="58" t="s">
        <v>154</v>
      </c>
      <c r="B38" s="58">
        <v>207173</v>
      </c>
      <c r="C38" s="128">
        <v>111</v>
      </c>
      <c r="D38" s="58">
        <v>26119</v>
      </c>
      <c r="E38" s="128">
        <v>51</v>
      </c>
      <c r="F38" s="58">
        <v>1958</v>
      </c>
      <c r="G38" s="128">
        <v>95</v>
      </c>
      <c r="H38" s="58">
        <v>235250</v>
      </c>
      <c r="I38" s="58">
        <v>104</v>
      </c>
    </row>
    <row r="39" spans="1:9" ht="15" x14ac:dyDescent="0.25">
      <c r="A39" s="58" t="s">
        <v>155</v>
      </c>
      <c r="B39" s="58">
        <v>110731</v>
      </c>
      <c r="C39" s="128">
        <v>78</v>
      </c>
      <c r="D39" s="58">
        <v>15915</v>
      </c>
      <c r="E39" s="128">
        <v>37</v>
      </c>
      <c r="F39" s="58">
        <v>1179</v>
      </c>
      <c r="G39" s="128">
        <v>69</v>
      </c>
      <c r="H39" s="58">
        <v>127825</v>
      </c>
      <c r="I39" s="58">
        <v>73</v>
      </c>
    </row>
    <row r="40" spans="1:9" ht="15" x14ac:dyDescent="0.25">
      <c r="A40" s="58" t="s">
        <v>156</v>
      </c>
      <c r="B40" s="58">
        <v>98279</v>
      </c>
      <c r="C40" s="128">
        <v>61</v>
      </c>
      <c r="D40" s="58">
        <v>27963</v>
      </c>
      <c r="E40" s="128">
        <v>30</v>
      </c>
      <c r="F40" s="58">
        <v>2047</v>
      </c>
      <c r="G40" s="128">
        <v>54</v>
      </c>
      <c r="H40" s="58">
        <v>128289</v>
      </c>
      <c r="I40" s="58">
        <v>54</v>
      </c>
    </row>
    <row r="41" spans="1:9" ht="15" x14ac:dyDescent="0.25">
      <c r="A41" s="58" t="s">
        <v>32</v>
      </c>
      <c r="B41" s="58">
        <v>1835603</v>
      </c>
      <c r="C41" s="128">
        <v>64</v>
      </c>
      <c r="D41" s="58">
        <v>361342</v>
      </c>
      <c r="E41" s="128">
        <v>33</v>
      </c>
      <c r="F41" s="58">
        <v>25971</v>
      </c>
      <c r="G41" s="128">
        <v>55</v>
      </c>
      <c r="H41" s="58">
        <v>2222916</v>
      </c>
      <c r="I41" s="58">
        <v>59</v>
      </c>
    </row>
    <row r="42" spans="1:9" ht="15" x14ac:dyDescent="0.25">
      <c r="A42" s="131" t="s">
        <v>78</v>
      </c>
      <c r="B42" s="131">
        <v>7761443</v>
      </c>
      <c r="C42" s="132">
        <v>171</v>
      </c>
      <c r="D42" s="131">
        <v>1118258</v>
      </c>
      <c r="E42" s="132">
        <v>80</v>
      </c>
      <c r="F42" s="131">
        <v>104297</v>
      </c>
      <c r="G42" s="132">
        <v>146</v>
      </c>
      <c r="H42" s="131">
        <v>8983998</v>
      </c>
      <c r="I42" s="131">
        <v>159</v>
      </c>
    </row>
    <row r="43" spans="1:9" ht="32" customHeight="1" x14ac:dyDescent="0.25">
      <c r="A43" s="404" t="s">
        <v>215</v>
      </c>
      <c r="B43" s="404"/>
      <c r="C43" s="404"/>
      <c r="D43" s="404"/>
      <c r="E43" s="404"/>
      <c r="F43" s="404"/>
      <c r="G43" s="404"/>
      <c r="H43" s="404"/>
      <c r="I43" s="404"/>
    </row>
    <row r="44" spans="1:9" ht="15" x14ac:dyDescent="0.25">
      <c r="A44" s="58" t="s">
        <v>147</v>
      </c>
      <c r="B44" s="58">
        <v>3684925</v>
      </c>
      <c r="C44" s="128">
        <v>226</v>
      </c>
      <c r="D44" s="58">
        <v>438173</v>
      </c>
      <c r="E44" s="128">
        <v>122</v>
      </c>
      <c r="F44" s="58">
        <v>51559</v>
      </c>
      <c r="G44" s="128">
        <v>192</v>
      </c>
      <c r="H44" s="58">
        <v>4174657</v>
      </c>
      <c r="I44" s="58">
        <v>215</v>
      </c>
    </row>
    <row r="45" spans="1:9" ht="15" x14ac:dyDescent="0.25">
      <c r="A45" s="114" t="s">
        <v>148</v>
      </c>
      <c r="B45" s="115">
        <v>824818</v>
      </c>
      <c r="C45" s="130">
        <v>225</v>
      </c>
      <c r="D45" s="115">
        <v>89998</v>
      </c>
      <c r="E45" s="130">
        <v>127</v>
      </c>
      <c r="F45" s="115">
        <v>14721</v>
      </c>
      <c r="G45" s="130">
        <v>192</v>
      </c>
      <c r="H45" s="115">
        <v>929537</v>
      </c>
      <c r="I45" s="115">
        <v>215</v>
      </c>
    </row>
    <row r="46" spans="1:9" ht="15" x14ac:dyDescent="0.25">
      <c r="A46" s="114" t="s">
        <v>149</v>
      </c>
      <c r="B46" s="115">
        <v>1628012</v>
      </c>
      <c r="C46" s="130">
        <v>227</v>
      </c>
      <c r="D46" s="115">
        <v>192246</v>
      </c>
      <c r="E46" s="130">
        <v>127</v>
      </c>
      <c r="F46" s="115">
        <v>21585</v>
      </c>
      <c r="G46" s="130">
        <v>194</v>
      </c>
      <c r="H46" s="115">
        <v>1841843</v>
      </c>
      <c r="I46" s="115">
        <v>216</v>
      </c>
    </row>
    <row r="47" spans="1:9" ht="15" x14ac:dyDescent="0.25">
      <c r="A47" s="114" t="s">
        <v>150</v>
      </c>
      <c r="B47" s="115">
        <v>1232095</v>
      </c>
      <c r="C47" s="130">
        <v>225</v>
      </c>
      <c r="D47" s="115">
        <v>155929</v>
      </c>
      <c r="E47" s="130">
        <v>114</v>
      </c>
      <c r="F47" s="115">
        <v>15253</v>
      </c>
      <c r="G47" s="130">
        <v>191</v>
      </c>
      <c r="H47" s="115">
        <v>1403277</v>
      </c>
      <c r="I47" s="115">
        <v>212</v>
      </c>
    </row>
    <row r="48" spans="1:9" ht="15" x14ac:dyDescent="0.25">
      <c r="A48" s="58" t="s">
        <v>151</v>
      </c>
      <c r="B48" s="58">
        <v>890619</v>
      </c>
      <c r="C48" s="128">
        <v>210</v>
      </c>
      <c r="D48" s="58">
        <v>116338</v>
      </c>
      <c r="E48" s="128">
        <v>102</v>
      </c>
      <c r="F48" s="58">
        <v>10037</v>
      </c>
      <c r="G48" s="128">
        <v>180</v>
      </c>
      <c r="H48" s="58">
        <v>1016994</v>
      </c>
      <c r="I48" s="58">
        <v>198</v>
      </c>
    </row>
    <row r="49" spans="1:9" ht="15" x14ac:dyDescent="0.25">
      <c r="A49" s="58" t="s">
        <v>152</v>
      </c>
      <c r="B49" s="58">
        <v>595837</v>
      </c>
      <c r="C49" s="128">
        <v>177</v>
      </c>
      <c r="D49" s="58">
        <v>83795</v>
      </c>
      <c r="E49" s="128">
        <v>85</v>
      </c>
      <c r="F49" s="58">
        <v>6648</v>
      </c>
      <c r="G49" s="128">
        <v>154</v>
      </c>
      <c r="H49" s="58">
        <v>686280</v>
      </c>
      <c r="I49" s="58">
        <v>166</v>
      </c>
    </row>
    <row r="50" spans="1:9" ht="15" x14ac:dyDescent="0.25">
      <c r="A50" s="167" t="s">
        <v>153</v>
      </c>
      <c r="B50" s="58">
        <v>373654</v>
      </c>
      <c r="C50" s="128">
        <v>144</v>
      </c>
      <c r="D50" s="58">
        <v>56861</v>
      </c>
      <c r="E50" s="128">
        <v>64</v>
      </c>
      <c r="F50" s="58">
        <v>4284</v>
      </c>
      <c r="G50" s="128">
        <v>123</v>
      </c>
      <c r="H50" s="58">
        <v>434799</v>
      </c>
      <c r="I50" s="58">
        <v>133</v>
      </c>
    </row>
    <row r="51" spans="1:9" ht="15" x14ac:dyDescent="0.25">
      <c r="A51" s="58" t="s">
        <v>154</v>
      </c>
      <c r="B51" s="58">
        <v>219695</v>
      </c>
      <c r="C51" s="128">
        <v>111</v>
      </c>
      <c r="D51" s="58">
        <v>33422</v>
      </c>
      <c r="E51" s="128">
        <v>51</v>
      </c>
      <c r="F51" s="58">
        <v>2447</v>
      </c>
      <c r="G51" s="128">
        <v>95</v>
      </c>
      <c r="H51" s="58">
        <v>255564</v>
      </c>
      <c r="I51" s="58">
        <v>103</v>
      </c>
    </row>
    <row r="52" spans="1:9" ht="15" x14ac:dyDescent="0.25">
      <c r="A52" s="58" t="s">
        <v>155</v>
      </c>
      <c r="B52" s="58">
        <v>119518</v>
      </c>
      <c r="C52" s="128">
        <v>78</v>
      </c>
      <c r="D52" s="58">
        <v>20774</v>
      </c>
      <c r="E52" s="128">
        <v>38</v>
      </c>
      <c r="F52" s="58">
        <v>1510</v>
      </c>
      <c r="G52" s="128">
        <v>69</v>
      </c>
      <c r="H52" s="58">
        <v>141802</v>
      </c>
      <c r="I52" s="58">
        <v>72</v>
      </c>
    </row>
    <row r="53" spans="1:9" ht="15" x14ac:dyDescent="0.25">
      <c r="A53" s="58" t="s">
        <v>156</v>
      </c>
      <c r="B53" s="58">
        <v>133531</v>
      </c>
      <c r="C53" s="128">
        <v>61</v>
      </c>
      <c r="D53" s="58">
        <v>38426</v>
      </c>
      <c r="E53" s="128">
        <v>30</v>
      </c>
      <c r="F53" s="58">
        <v>2748</v>
      </c>
      <c r="G53" s="128">
        <v>54</v>
      </c>
      <c r="H53" s="58">
        <v>174705</v>
      </c>
      <c r="I53" s="58">
        <v>54</v>
      </c>
    </row>
    <row r="54" spans="1:9" ht="15" x14ac:dyDescent="0.25">
      <c r="A54" s="58" t="s">
        <v>32</v>
      </c>
      <c r="B54" s="58">
        <v>1730265</v>
      </c>
      <c r="C54" s="128">
        <v>59</v>
      </c>
      <c r="D54" s="58">
        <v>327028</v>
      </c>
      <c r="E54" s="128">
        <v>30</v>
      </c>
      <c r="F54" s="58">
        <v>20127</v>
      </c>
      <c r="G54" s="128">
        <v>55</v>
      </c>
      <c r="H54" s="58">
        <v>2077420</v>
      </c>
      <c r="I54" s="58">
        <v>55</v>
      </c>
    </row>
    <row r="55" spans="1:9" ht="15" x14ac:dyDescent="0.25">
      <c r="A55" s="131" t="s">
        <v>78</v>
      </c>
      <c r="B55" s="131">
        <v>7748044</v>
      </c>
      <c r="C55" s="132">
        <v>171</v>
      </c>
      <c r="D55" s="131">
        <v>1114817</v>
      </c>
      <c r="E55" s="132">
        <v>80</v>
      </c>
      <c r="F55" s="131">
        <v>99360</v>
      </c>
      <c r="G55" s="132">
        <v>149</v>
      </c>
      <c r="H55" s="131">
        <v>8962221</v>
      </c>
      <c r="I55" s="131">
        <v>159</v>
      </c>
    </row>
    <row r="56" spans="1:9" ht="24" customHeight="1" x14ac:dyDescent="0.25">
      <c r="A56" s="404" t="s">
        <v>220</v>
      </c>
      <c r="B56" s="404"/>
      <c r="C56" s="404"/>
      <c r="D56" s="404"/>
      <c r="E56" s="404"/>
      <c r="F56" s="404"/>
      <c r="G56" s="404"/>
      <c r="H56" s="404"/>
      <c r="I56" s="404"/>
    </row>
    <row r="57" spans="1:9" ht="15" x14ac:dyDescent="0.25">
      <c r="A57" s="58" t="s">
        <v>147</v>
      </c>
      <c r="B57" s="58">
        <v>3679779</v>
      </c>
      <c r="C57" s="128">
        <v>226</v>
      </c>
      <c r="D57" s="58">
        <v>439340</v>
      </c>
      <c r="E57" s="128">
        <v>123</v>
      </c>
      <c r="F57" s="58">
        <v>51451</v>
      </c>
      <c r="G57" s="128">
        <v>192</v>
      </c>
      <c r="H57" s="58">
        <v>4170570</v>
      </c>
      <c r="I57" s="58">
        <v>215</v>
      </c>
    </row>
    <row r="58" spans="1:9" ht="15" x14ac:dyDescent="0.25">
      <c r="A58" s="114" t="s">
        <v>148</v>
      </c>
      <c r="B58" s="115">
        <v>823873</v>
      </c>
      <c r="C58" s="130">
        <v>225</v>
      </c>
      <c r="D58" s="115">
        <v>90194</v>
      </c>
      <c r="E58" s="130">
        <v>127</v>
      </c>
      <c r="F58" s="115">
        <v>14712</v>
      </c>
      <c r="G58" s="130">
        <v>192</v>
      </c>
      <c r="H58" s="115">
        <v>928779</v>
      </c>
      <c r="I58" s="115">
        <v>215</v>
      </c>
    </row>
    <row r="59" spans="1:9" ht="15" x14ac:dyDescent="0.25">
      <c r="A59" s="114" t="s">
        <v>149</v>
      </c>
      <c r="B59" s="115">
        <v>1625122</v>
      </c>
      <c r="C59" s="130">
        <v>227</v>
      </c>
      <c r="D59" s="115">
        <v>192622</v>
      </c>
      <c r="E59" s="130">
        <v>128</v>
      </c>
      <c r="F59" s="115">
        <v>21515</v>
      </c>
      <c r="G59" s="130">
        <v>194</v>
      </c>
      <c r="H59" s="115">
        <v>1839259</v>
      </c>
      <c r="I59" s="115">
        <v>216</v>
      </c>
    </row>
    <row r="60" spans="1:9" ht="15" x14ac:dyDescent="0.25">
      <c r="A60" s="114" t="s">
        <v>150</v>
      </c>
      <c r="B60" s="115">
        <v>1230784</v>
      </c>
      <c r="C60" s="130">
        <v>225</v>
      </c>
      <c r="D60" s="115">
        <v>156524</v>
      </c>
      <c r="E60" s="130">
        <v>114</v>
      </c>
      <c r="F60" s="115">
        <v>15224</v>
      </c>
      <c r="G60" s="130">
        <v>191</v>
      </c>
      <c r="H60" s="115">
        <v>1402532</v>
      </c>
      <c r="I60" s="115">
        <v>212</v>
      </c>
    </row>
    <row r="61" spans="1:9" ht="15" x14ac:dyDescent="0.25">
      <c r="A61" s="58" t="s">
        <v>151</v>
      </c>
      <c r="B61" s="58">
        <v>889376</v>
      </c>
      <c r="C61" s="128">
        <v>210</v>
      </c>
      <c r="D61" s="58">
        <v>116813</v>
      </c>
      <c r="E61" s="128">
        <v>102</v>
      </c>
      <c r="F61" s="58">
        <v>10030</v>
      </c>
      <c r="G61" s="128">
        <v>180</v>
      </c>
      <c r="H61" s="58">
        <v>1016219</v>
      </c>
      <c r="I61" s="58">
        <v>198</v>
      </c>
    </row>
    <row r="62" spans="1:9" ht="15" x14ac:dyDescent="0.25">
      <c r="A62" s="58" t="s">
        <v>152</v>
      </c>
      <c r="B62" s="58">
        <v>594707</v>
      </c>
      <c r="C62" s="128">
        <v>177</v>
      </c>
      <c r="D62" s="58">
        <v>84094</v>
      </c>
      <c r="E62" s="128">
        <v>85</v>
      </c>
      <c r="F62" s="58">
        <v>6639</v>
      </c>
      <c r="G62" s="128">
        <v>154</v>
      </c>
      <c r="H62" s="58">
        <v>685440</v>
      </c>
      <c r="I62" s="58">
        <v>166</v>
      </c>
    </row>
    <row r="63" spans="1:9" ht="15" x14ac:dyDescent="0.25">
      <c r="A63" s="167" t="s">
        <v>153</v>
      </c>
      <c r="B63" s="58">
        <v>372714</v>
      </c>
      <c r="C63" s="128">
        <v>144</v>
      </c>
      <c r="D63" s="58">
        <v>57140</v>
      </c>
      <c r="E63" s="128">
        <v>64</v>
      </c>
      <c r="F63" s="58">
        <v>4274</v>
      </c>
      <c r="G63" s="128">
        <v>123</v>
      </c>
      <c r="H63" s="58">
        <v>434128</v>
      </c>
      <c r="I63" s="58">
        <v>133</v>
      </c>
    </row>
    <row r="64" spans="1:9" ht="15" x14ac:dyDescent="0.25">
      <c r="A64" s="58" t="s">
        <v>154</v>
      </c>
      <c r="B64" s="58">
        <v>221847</v>
      </c>
      <c r="C64" s="128">
        <v>110</v>
      </c>
      <c r="D64" s="58">
        <v>35153</v>
      </c>
      <c r="E64" s="128">
        <v>51</v>
      </c>
      <c r="F64" s="58">
        <v>2511</v>
      </c>
      <c r="G64" s="128">
        <v>95</v>
      </c>
      <c r="H64" s="58">
        <v>259511</v>
      </c>
      <c r="I64" s="58">
        <v>102</v>
      </c>
    </row>
    <row r="65" spans="1:9" ht="15" x14ac:dyDescent="0.25">
      <c r="A65" s="58" t="s">
        <v>155</v>
      </c>
      <c r="B65" s="58">
        <v>121101</v>
      </c>
      <c r="C65" s="128">
        <v>78</v>
      </c>
      <c r="D65" s="58">
        <v>21816</v>
      </c>
      <c r="E65" s="128">
        <v>37</v>
      </c>
      <c r="F65" s="58">
        <v>1546</v>
      </c>
      <c r="G65" s="128">
        <v>69</v>
      </c>
      <c r="H65" s="58">
        <v>144463</v>
      </c>
      <c r="I65" s="58">
        <v>71</v>
      </c>
    </row>
    <row r="66" spans="1:9" ht="15" x14ac:dyDescent="0.25">
      <c r="A66" s="58" t="s">
        <v>156</v>
      </c>
      <c r="B66" s="58">
        <v>141156</v>
      </c>
      <c r="C66" s="128">
        <v>61</v>
      </c>
      <c r="D66" s="58">
        <v>40590</v>
      </c>
      <c r="E66" s="128">
        <v>30</v>
      </c>
      <c r="F66" s="58">
        <v>2864</v>
      </c>
      <c r="G66" s="128">
        <v>54</v>
      </c>
      <c r="H66" s="58">
        <v>184610</v>
      </c>
      <c r="I66" s="58">
        <v>54</v>
      </c>
    </row>
    <row r="67" spans="1:9" ht="15" x14ac:dyDescent="0.25">
      <c r="A67" s="58" t="s">
        <v>32</v>
      </c>
      <c r="B67" s="58">
        <v>1703317</v>
      </c>
      <c r="C67" s="128">
        <v>59</v>
      </c>
      <c r="D67" s="58">
        <v>316086</v>
      </c>
      <c r="E67" s="128">
        <v>30</v>
      </c>
      <c r="F67" s="58">
        <v>19728</v>
      </c>
      <c r="G67" s="128">
        <v>54</v>
      </c>
      <c r="H67" s="58">
        <v>2039131</v>
      </c>
      <c r="I67" s="58">
        <v>54</v>
      </c>
    </row>
    <row r="68" spans="1:9" ht="15" x14ac:dyDescent="0.25">
      <c r="A68" s="131" t="s">
        <v>78</v>
      </c>
      <c r="B68" s="131">
        <v>7723997</v>
      </c>
      <c r="C68" s="132">
        <v>171</v>
      </c>
      <c r="D68" s="131">
        <v>1111032</v>
      </c>
      <c r="E68" s="132">
        <v>81</v>
      </c>
      <c r="F68" s="131">
        <v>99043</v>
      </c>
      <c r="G68" s="132">
        <v>150</v>
      </c>
      <c r="H68" s="131">
        <v>8934072</v>
      </c>
      <c r="I68" s="131">
        <v>160</v>
      </c>
    </row>
    <row r="69" spans="1:9" ht="29.5" customHeight="1" x14ac:dyDescent="0.25">
      <c r="A69" s="404" t="s">
        <v>224</v>
      </c>
      <c r="B69" s="404"/>
      <c r="C69" s="404"/>
      <c r="D69" s="404"/>
      <c r="E69" s="404"/>
      <c r="F69" s="404"/>
      <c r="G69" s="404"/>
      <c r="H69" s="404"/>
      <c r="I69" s="404"/>
    </row>
    <row r="70" spans="1:9" ht="15" x14ac:dyDescent="0.25">
      <c r="A70" s="58" t="s">
        <v>147</v>
      </c>
      <c r="B70" s="58">
        <v>3667199</v>
      </c>
      <c r="C70" s="128">
        <v>226</v>
      </c>
      <c r="D70" s="58">
        <v>438982</v>
      </c>
      <c r="E70" s="128">
        <v>123</v>
      </c>
      <c r="F70" s="58">
        <v>51299</v>
      </c>
      <c r="G70" s="128">
        <v>192</v>
      </c>
      <c r="H70" s="58">
        <v>4157480</v>
      </c>
      <c r="I70" s="58">
        <v>215</v>
      </c>
    </row>
    <row r="71" spans="1:9" ht="15" x14ac:dyDescent="0.25">
      <c r="A71" s="114" t="s">
        <v>148</v>
      </c>
      <c r="B71" s="115">
        <v>819423</v>
      </c>
      <c r="C71" s="130">
        <v>225</v>
      </c>
      <c r="D71" s="115">
        <v>89707</v>
      </c>
      <c r="E71" s="130">
        <v>128</v>
      </c>
      <c r="F71" s="115">
        <v>14651</v>
      </c>
      <c r="G71" s="130">
        <v>192</v>
      </c>
      <c r="H71" s="115">
        <v>923781</v>
      </c>
      <c r="I71" s="115">
        <v>215</v>
      </c>
    </row>
    <row r="72" spans="1:9" ht="15" x14ac:dyDescent="0.25">
      <c r="A72" s="114" t="s">
        <v>149</v>
      </c>
      <c r="B72" s="115">
        <v>1620115</v>
      </c>
      <c r="C72" s="130">
        <v>227</v>
      </c>
      <c r="D72" s="115">
        <v>192542</v>
      </c>
      <c r="E72" s="130">
        <v>128</v>
      </c>
      <c r="F72" s="115">
        <v>21423</v>
      </c>
      <c r="G72" s="130">
        <v>194</v>
      </c>
      <c r="H72" s="115">
        <v>1834080</v>
      </c>
      <c r="I72" s="115">
        <v>216</v>
      </c>
    </row>
    <row r="73" spans="1:9" ht="15" x14ac:dyDescent="0.25">
      <c r="A73" s="114" t="s">
        <v>150</v>
      </c>
      <c r="B73" s="115">
        <v>1227661</v>
      </c>
      <c r="C73" s="130">
        <v>225</v>
      </c>
      <c r="D73" s="115">
        <v>156733</v>
      </c>
      <c r="E73" s="130">
        <v>114</v>
      </c>
      <c r="F73" s="115">
        <v>15225</v>
      </c>
      <c r="G73" s="130">
        <v>191</v>
      </c>
      <c r="H73" s="115">
        <v>1399619</v>
      </c>
      <c r="I73" s="115">
        <v>212</v>
      </c>
    </row>
    <row r="74" spans="1:9" ht="15" x14ac:dyDescent="0.25">
      <c r="A74" s="58" t="s">
        <v>151</v>
      </c>
      <c r="B74" s="58">
        <v>886754</v>
      </c>
      <c r="C74" s="128">
        <v>210</v>
      </c>
      <c r="D74" s="58">
        <v>116932</v>
      </c>
      <c r="E74" s="128">
        <v>103</v>
      </c>
      <c r="F74" s="58">
        <v>10011</v>
      </c>
      <c r="G74" s="128">
        <v>180</v>
      </c>
      <c r="H74" s="58">
        <v>1013697</v>
      </c>
      <c r="I74" s="58">
        <v>197</v>
      </c>
    </row>
    <row r="75" spans="1:9" ht="15" x14ac:dyDescent="0.25">
      <c r="A75" s="58" t="s">
        <v>152</v>
      </c>
      <c r="B75" s="58">
        <v>592868</v>
      </c>
      <c r="C75" s="128">
        <v>177</v>
      </c>
      <c r="D75" s="58">
        <v>84126</v>
      </c>
      <c r="E75" s="128">
        <v>85</v>
      </c>
      <c r="F75" s="58">
        <v>6636</v>
      </c>
      <c r="G75" s="128">
        <v>154</v>
      </c>
      <c r="H75" s="58">
        <v>683630</v>
      </c>
      <c r="I75" s="58">
        <v>166</v>
      </c>
    </row>
    <row r="76" spans="1:9" ht="15" x14ac:dyDescent="0.25">
      <c r="A76" s="167" t="s">
        <v>153</v>
      </c>
      <c r="B76" s="58">
        <v>371361</v>
      </c>
      <c r="C76" s="128">
        <v>144</v>
      </c>
      <c r="D76" s="58">
        <v>57202</v>
      </c>
      <c r="E76" s="128">
        <v>64</v>
      </c>
      <c r="F76" s="58">
        <v>4274</v>
      </c>
      <c r="G76" s="128">
        <v>123</v>
      </c>
      <c r="H76" s="58">
        <v>432837</v>
      </c>
      <c r="I76" s="58">
        <v>133</v>
      </c>
    </row>
    <row r="77" spans="1:9" ht="15" x14ac:dyDescent="0.25">
      <c r="A77" s="58" t="s">
        <v>154</v>
      </c>
      <c r="B77" s="58">
        <v>223610</v>
      </c>
      <c r="C77" s="128">
        <v>110</v>
      </c>
      <c r="D77" s="58">
        <v>36666</v>
      </c>
      <c r="E77" s="128">
        <v>50</v>
      </c>
      <c r="F77" s="58">
        <v>2566</v>
      </c>
      <c r="G77" s="128">
        <v>95</v>
      </c>
      <c r="H77" s="58">
        <v>262842</v>
      </c>
      <c r="I77" s="58">
        <v>102</v>
      </c>
    </row>
    <row r="78" spans="1:9" ht="15" x14ac:dyDescent="0.25">
      <c r="A78" s="58" t="s">
        <v>155</v>
      </c>
      <c r="B78" s="58">
        <v>122324</v>
      </c>
      <c r="C78" s="128">
        <v>77</v>
      </c>
      <c r="D78" s="58">
        <v>22742</v>
      </c>
      <c r="E78" s="128">
        <v>37</v>
      </c>
      <c r="F78" s="58">
        <v>1591</v>
      </c>
      <c r="G78" s="128">
        <v>69</v>
      </c>
      <c r="H78" s="58">
        <v>146657</v>
      </c>
      <c r="I78" s="58">
        <v>71</v>
      </c>
    </row>
    <row r="79" spans="1:9" ht="15" x14ac:dyDescent="0.25">
      <c r="A79" s="58" t="s">
        <v>156</v>
      </c>
      <c r="B79" s="58">
        <v>148162</v>
      </c>
      <c r="C79" s="128">
        <v>60</v>
      </c>
      <c r="D79" s="58">
        <v>42885</v>
      </c>
      <c r="E79" s="128">
        <v>30</v>
      </c>
      <c r="F79" s="58">
        <v>2951</v>
      </c>
      <c r="G79" s="128">
        <v>54</v>
      </c>
      <c r="H79" s="58">
        <v>193998</v>
      </c>
      <c r="I79" s="58">
        <v>54</v>
      </c>
    </row>
    <row r="80" spans="1:9" ht="15" x14ac:dyDescent="0.25">
      <c r="A80" s="58" t="s">
        <v>32</v>
      </c>
      <c r="B80" s="58">
        <v>1677526</v>
      </c>
      <c r="C80" s="128">
        <v>58</v>
      </c>
      <c r="D80" s="58">
        <v>303546</v>
      </c>
      <c r="E80" s="128">
        <v>29</v>
      </c>
      <c r="F80" s="58">
        <v>19306</v>
      </c>
      <c r="G80" s="128">
        <v>54</v>
      </c>
      <c r="H80" s="58">
        <v>2000378</v>
      </c>
      <c r="I80" s="58">
        <v>54</v>
      </c>
    </row>
    <row r="81" spans="1:9" ht="15" x14ac:dyDescent="0.25">
      <c r="A81" s="131" t="s">
        <v>78</v>
      </c>
      <c r="B81" s="131">
        <v>7689804</v>
      </c>
      <c r="C81" s="132">
        <v>171</v>
      </c>
      <c r="D81" s="131">
        <v>1103081</v>
      </c>
      <c r="E81" s="132">
        <v>81</v>
      </c>
      <c r="F81" s="131">
        <v>98634</v>
      </c>
      <c r="G81" s="132">
        <v>150</v>
      </c>
      <c r="H81" s="131">
        <v>8891519</v>
      </c>
      <c r="I81" s="131">
        <v>160</v>
      </c>
    </row>
    <row r="83" spans="1:9" x14ac:dyDescent="0.25">
      <c r="A83" s="320" t="str">
        <f>+INDICE!B10</f>
        <v xml:space="preserve"> Lettura dati 31 agosto 2023</v>
      </c>
    </row>
  </sheetData>
  <mergeCells count="15">
    <mergeCell ref="A69:I69"/>
    <mergeCell ref="A56:I56"/>
    <mergeCell ref="A43:I43"/>
    <mergeCell ref="A30:I30"/>
    <mergeCell ref="A17:I17"/>
    <mergeCell ref="A4:I4"/>
    <mergeCell ref="B2:C2"/>
    <mergeCell ref="D2:E2"/>
    <mergeCell ref="F2:G2"/>
    <mergeCell ref="H2:I2"/>
    <mergeCell ref="K4:S4"/>
    <mergeCell ref="L2:M2"/>
    <mergeCell ref="N2:O2"/>
    <mergeCell ref="P2:Q2"/>
    <mergeCell ref="R2:S2"/>
  </mergeCells>
  <pageMargins left="0.70866141732283472" right="0.70866141732283472" top="0.74803149606299213" bottom="0.15748031496062992" header="0.31496062992125984" footer="0.31496062992125984"/>
  <pageSetup paperSize="9" scale="36"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A9E7A-5931-4EC0-9ADF-5808578922C5}">
  <sheetPr>
    <pageSetUpPr fitToPage="1"/>
  </sheetPr>
  <dimension ref="A1:W79"/>
  <sheetViews>
    <sheetView showGridLines="0" view="pageBreakPreview" topLeftCell="A26" zoomScale="60" zoomScaleNormal="70" workbookViewId="0">
      <selection activeCell="B1" sqref="B1"/>
    </sheetView>
  </sheetViews>
  <sheetFormatPr defaultColWidth="13.26953125" defaultRowHeight="10" x14ac:dyDescent="0.35"/>
  <cols>
    <col min="1" max="1" width="30.08984375" style="1" customWidth="1"/>
    <col min="2" max="2" width="17.90625" style="1" bestFit="1" customWidth="1"/>
    <col min="3" max="3" width="13" style="1" customWidth="1"/>
    <col min="4" max="4" width="14.08984375" style="1" customWidth="1"/>
    <col min="5" max="5" width="15.1796875" style="1" bestFit="1" customWidth="1"/>
    <col min="6" max="6" width="13.36328125" style="1" customWidth="1"/>
    <col min="7" max="7" width="14" style="1" customWidth="1"/>
    <col min="8" max="8" width="15.1796875" style="1" bestFit="1" customWidth="1"/>
    <col min="9" max="9" width="12.7265625" style="1" customWidth="1"/>
    <col min="10" max="10" width="14.453125" style="1" customWidth="1"/>
    <col min="11" max="11" width="15.36328125" style="1" customWidth="1"/>
    <col min="12" max="12" width="11.453125" style="1" customWidth="1"/>
    <col min="13" max="13" width="15.7265625" style="1" customWidth="1"/>
    <col min="14" max="14" width="14.81640625" style="1" customWidth="1"/>
    <col min="15" max="15" width="11.453125" style="1" customWidth="1"/>
    <col min="16" max="16" width="14.36328125" style="1" customWidth="1"/>
    <col min="17" max="17" width="17.90625" style="93" bestFit="1" customWidth="1"/>
    <col min="18" max="18" width="23.453125" style="93" customWidth="1"/>
    <col min="19" max="19" width="13.453125" style="93" bestFit="1" customWidth="1"/>
    <col min="20" max="20" width="17.90625" style="93" bestFit="1" customWidth="1"/>
    <col min="21" max="22" width="13.36328125" style="93" bestFit="1" customWidth="1"/>
    <col min="23" max="23" width="13.26953125" style="93"/>
    <col min="24" max="16384" width="13.26953125" style="1"/>
  </cols>
  <sheetData>
    <row r="1" spans="1:23" ht="59.5" customHeight="1" thickBot="1" x14ac:dyDescent="0.4">
      <c r="A1" s="85" t="s">
        <v>142</v>
      </c>
      <c r="B1" s="85"/>
      <c r="C1" s="85"/>
      <c r="D1" s="85"/>
      <c r="E1" s="85"/>
      <c r="F1" s="85"/>
      <c r="G1" s="85"/>
      <c r="H1" s="85"/>
      <c r="I1" s="85"/>
      <c r="J1" s="85"/>
      <c r="K1" s="85"/>
      <c r="L1" s="85"/>
      <c r="M1" s="85"/>
      <c r="N1" s="49"/>
      <c r="O1" s="49"/>
      <c r="P1" s="49"/>
    </row>
    <row r="2" spans="1:23" ht="40.5" customHeight="1" thickTop="1" x14ac:dyDescent="0.35">
      <c r="A2" s="205"/>
      <c r="B2" s="397" t="s">
        <v>36</v>
      </c>
      <c r="C2" s="397"/>
      <c r="D2" s="397"/>
      <c r="E2" s="397"/>
      <c r="F2" s="397"/>
      <c r="G2" s="397"/>
      <c r="H2" s="397"/>
      <c r="I2" s="397"/>
      <c r="J2" s="397"/>
      <c r="K2" s="397"/>
      <c r="L2" s="397"/>
      <c r="M2" s="397"/>
      <c r="N2" s="397"/>
      <c r="O2" s="397"/>
      <c r="P2" s="397"/>
      <c r="Q2" s="206"/>
    </row>
    <row r="3" spans="1:23" ht="28.5" customHeight="1" x14ac:dyDescent="0.35">
      <c r="A3" s="408" t="s">
        <v>74</v>
      </c>
      <c r="B3" s="395" t="s">
        <v>3</v>
      </c>
      <c r="C3" s="395"/>
      <c r="D3" s="396"/>
      <c r="E3" s="395" t="s">
        <v>22</v>
      </c>
      <c r="F3" s="395"/>
      <c r="G3" s="396"/>
      <c r="H3" s="395" t="s">
        <v>23</v>
      </c>
      <c r="I3" s="395"/>
      <c r="J3" s="396"/>
      <c r="K3" s="395" t="s">
        <v>70</v>
      </c>
      <c r="L3" s="395"/>
      <c r="M3" s="396"/>
      <c r="N3" s="395" t="s">
        <v>86</v>
      </c>
      <c r="O3" s="395"/>
      <c r="P3" s="396"/>
      <c r="Q3" s="206"/>
    </row>
    <row r="4" spans="1:23" s="139" customFormat="1" ht="100" customHeight="1" thickBot="1" x14ac:dyDescent="0.4">
      <c r="A4" s="370"/>
      <c r="B4" s="124" t="s">
        <v>114</v>
      </c>
      <c r="C4" s="124" t="s">
        <v>106</v>
      </c>
      <c r="D4" s="124" t="s">
        <v>107</v>
      </c>
      <c r="E4" s="124" t="s">
        <v>114</v>
      </c>
      <c r="F4" s="124" t="s">
        <v>106</v>
      </c>
      <c r="G4" s="124" t="s">
        <v>107</v>
      </c>
      <c r="H4" s="124" t="s">
        <v>114</v>
      </c>
      <c r="I4" s="124" t="s">
        <v>106</v>
      </c>
      <c r="J4" s="124" t="s">
        <v>107</v>
      </c>
      <c r="K4" s="124" t="s">
        <v>114</v>
      </c>
      <c r="L4" s="124" t="s">
        <v>106</v>
      </c>
      <c r="M4" s="124" t="s">
        <v>107</v>
      </c>
      <c r="N4" s="124" t="s">
        <v>114</v>
      </c>
      <c r="O4" s="124" t="s">
        <v>106</v>
      </c>
      <c r="P4" s="124" t="s">
        <v>107</v>
      </c>
      <c r="Q4" s="206"/>
      <c r="R4" s="93"/>
      <c r="S4" s="93"/>
      <c r="T4" s="93"/>
      <c r="U4" s="93"/>
      <c r="V4" s="93"/>
      <c r="W4" s="93"/>
    </row>
    <row r="5" spans="1:23" ht="18" customHeight="1" thickTop="1" x14ac:dyDescent="0.35">
      <c r="A5" s="58" t="s">
        <v>53</v>
      </c>
      <c r="B5" s="58">
        <v>2231897</v>
      </c>
      <c r="C5" s="207">
        <v>1.69</v>
      </c>
      <c r="D5" s="58">
        <v>330</v>
      </c>
      <c r="E5" s="58">
        <v>2235474</v>
      </c>
      <c r="F5" s="207">
        <v>1.69</v>
      </c>
      <c r="G5" s="58">
        <v>330</v>
      </c>
      <c r="H5" s="58">
        <v>2278473</v>
      </c>
      <c r="I5" s="207">
        <v>1.7</v>
      </c>
      <c r="J5" s="58">
        <v>331</v>
      </c>
      <c r="K5" s="58">
        <v>2277943</v>
      </c>
      <c r="L5" s="207">
        <v>1.7</v>
      </c>
      <c r="M5" s="58">
        <v>331</v>
      </c>
      <c r="N5" s="58">
        <v>2261494</v>
      </c>
      <c r="O5" s="207">
        <v>1.69</v>
      </c>
      <c r="P5" s="58">
        <v>331</v>
      </c>
    </row>
    <row r="6" spans="1:23" ht="18" customHeight="1" x14ac:dyDescent="0.35">
      <c r="A6" s="114" t="s">
        <v>55</v>
      </c>
      <c r="B6" s="115">
        <v>511701</v>
      </c>
      <c r="C6" s="208">
        <v>1.71</v>
      </c>
      <c r="D6" s="115">
        <v>331</v>
      </c>
      <c r="E6" s="115">
        <v>512400</v>
      </c>
      <c r="F6" s="208">
        <v>1.71</v>
      </c>
      <c r="G6" s="115">
        <v>330</v>
      </c>
      <c r="H6" s="115">
        <v>547923</v>
      </c>
      <c r="I6" s="208">
        <v>1.73</v>
      </c>
      <c r="J6" s="115">
        <v>334</v>
      </c>
      <c r="K6" s="115">
        <v>546137</v>
      </c>
      <c r="L6" s="208">
        <v>1.73</v>
      </c>
      <c r="M6" s="115">
        <v>335</v>
      </c>
      <c r="N6" s="115">
        <v>524771</v>
      </c>
      <c r="O6" s="208">
        <v>1.73</v>
      </c>
      <c r="P6" s="115">
        <v>335</v>
      </c>
    </row>
    <row r="7" spans="1:23" ht="18" customHeight="1" x14ac:dyDescent="0.35">
      <c r="A7" s="114" t="s">
        <v>41</v>
      </c>
      <c r="B7" s="115">
        <v>940767</v>
      </c>
      <c r="C7" s="208">
        <v>1.75</v>
      </c>
      <c r="D7" s="115">
        <v>344</v>
      </c>
      <c r="E7" s="115">
        <v>941790</v>
      </c>
      <c r="F7" s="208">
        <v>1.75</v>
      </c>
      <c r="G7" s="115">
        <v>344</v>
      </c>
      <c r="H7" s="115">
        <v>947976</v>
      </c>
      <c r="I7" s="208">
        <v>1.75</v>
      </c>
      <c r="J7" s="115">
        <v>344</v>
      </c>
      <c r="K7" s="115">
        <v>948532</v>
      </c>
      <c r="L7" s="208">
        <v>1.75</v>
      </c>
      <c r="M7" s="115">
        <v>344</v>
      </c>
      <c r="N7" s="115">
        <v>949581</v>
      </c>
      <c r="O7" s="208">
        <v>1.75</v>
      </c>
      <c r="P7" s="115">
        <v>345</v>
      </c>
    </row>
    <row r="8" spans="1:23" ht="18" customHeight="1" x14ac:dyDescent="0.35">
      <c r="A8" s="114" t="s">
        <v>42</v>
      </c>
      <c r="B8" s="115">
        <v>779429</v>
      </c>
      <c r="C8" s="208">
        <v>1.61</v>
      </c>
      <c r="D8" s="115">
        <v>312</v>
      </c>
      <c r="E8" s="115">
        <v>781284</v>
      </c>
      <c r="F8" s="208">
        <v>1.61</v>
      </c>
      <c r="G8" s="115">
        <v>312</v>
      </c>
      <c r="H8" s="115">
        <v>782574</v>
      </c>
      <c r="I8" s="208">
        <v>1.61</v>
      </c>
      <c r="J8" s="115">
        <v>312</v>
      </c>
      <c r="K8" s="115">
        <v>783274</v>
      </c>
      <c r="L8" s="208">
        <v>1.61</v>
      </c>
      <c r="M8" s="115">
        <v>312</v>
      </c>
      <c r="N8" s="115">
        <v>787142</v>
      </c>
      <c r="O8" s="208">
        <v>1.61</v>
      </c>
      <c r="P8" s="115">
        <v>312</v>
      </c>
    </row>
    <row r="9" spans="1:23" ht="18" customHeight="1" x14ac:dyDescent="0.35">
      <c r="A9" s="58" t="s">
        <v>43</v>
      </c>
      <c r="B9" s="58">
        <v>606885</v>
      </c>
      <c r="C9" s="209">
        <v>1.56</v>
      </c>
      <c r="D9" s="58">
        <v>282</v>
      </c>
      <c r="E9" s="58">
        <v>608433</v>
      </c>
      <c r="F9" s="209">
        <v>1.56</v>
      </c>
      <c r="G9" s="58">
        <v>281</v>
      </c>
      <c r="H9" s="58">
        <v>609560</v>
      </c>
      <c r="I9" s="209">
        <v>1.56</v>
      </c>
      <c r="J9" s="58">
        <v>281</v>
      </c>
      <c r="K9" s="58">
        <v>610255</v>
      </c>
      <c r="L9" s="209">
        <v>1.56</v>
      </c>
      <c r="M9" s="58">
        <v>281</v>
      </c>
      <c r="N9" s="58">
        <v>613905</v>
      </c>
      <c r="O9" s="209">
        <v>1.56</v>
      </c>
      <c r="P9" s="58">
        <v>281</v>
      </c>
    </row>
    <row r="10" spans="1:23" ht="18" customHeight="1" x14ac:dyDescent="0.35">
      <c r="A10" s="58" t="s">
        <v>44</v>
      </c>
      <c r="B10" s="58">
        <v>432206</v>
      </c>
      <c r="C10" s="209">
        <v>1.54</v>
      </c>
      <c r="D10" s="58">
        <v>235</v>
      </c>
      <c r="E10" s="58">
        <v>433217</v>
      </c>
      <c r="F10" s="209">
        <v>1.53</v>
      </c>
      <c r="G10" s="58">
        <v>235</v>
      </c>
      <c r="H10" s="58">
        <v>434153</v>
      </c>
      <c r="I10" s="209">
        <v>1.53</v>
      </c>
      <c r="J10" s="58">
        <v>235</v>
      </c>
      <c r="K10" s="58">
        <v>434330</v>
      </c>
      <c r="L10" s="209">
        <v>1.53</v>
      </c>
      <c r="M10" s="58">
        <v>235</v>
      </c>
      <c r="N10" s="58">
        <v>437387</v>
      </c>
      <c r="O10" s="209">
        <v>1.53</v>
      </c>
      <c r="P10" s="58">
        <v>234</v>
      </c>
    </row>
    <row r="11" spans="1:23" ht="18" customHeight="1" x14ac:dyDescent="0.35">
      <c r="A11" s="58" t="s">
        <v>45</v>
      </c>
      <c r="B11" s="58">
        <v>287711</v>
      </c>
      <c r="C11" s="209">
        <v>1.52</v>
      </c>
      <c r="D11" s="58">
        <v>183</v>
      </c>
      <c r="E11" s="58">
        <v>288167</v>
      </c>
      <c r="F11" s="209">
        <v>1.52</v>
      </c>
      <c r="G11" s="58">
        <v>183</v>
      </c>
      <c r="H11" s="58">
        <v>289034</v>
      </c>
      <c r="I11" s="209">
        <v>1.52</v>
      </c>
      <c r="J11" s="58">
        <v>183</v>
      </c>
      <c r="K11" s="58">
        <v>289136</v>
      </c>
      <c r="L11" s="209">
        <v>1.52</v>
      </c>
      <c r="M11" s="58">
        <v>182</v>
      </c>
      <c r="N11" s="58">
        <v>291309</v>
      </c>
      <c r="O11" s="209">
        <v>1.51</v>
      </c>
      <c r="P11" s="58">
        <v>182</v>
      </c>
    </row>
    <row r="12" spans="1:23" ht="18" customHeight="1" x14ac:dyDescent="0.35">
      <c r="A12" s="58" t="s">
        <v>46</v>
      </c>
      <c r="B12" s="58">
        <v>181390</v>
      </c>
      <c r="C12" s="209">
        <v>1.51</v>
      </c>
      <c r="D12" s="58">
        <v>140</v>
      </c>
      <c r="E12" s="58">
        <v>181126</v>
      </c>
      <c r="F12" s="209">
        <v>1.51</v>
      </c>
      <c r="G12" s="58">
        <v>140</v>
      </c>
      <c r="H12" s="58">
        <v>184664</v>
      </c>
      <c r="I12" s="209">
        <v>1.51</v>
      </c>
      <c r="J12" s="58">
        <v>139</v>
      </c>
      <c r="K12" s="58">
        <v>185437</v>
      </c>
      <c r="L12" s="209">
        <v>1.51</v>
      </c>
      <c r="M12" s="58">
        <v>138</v>
      </c>
      <c r="N12" s="58">
        <v>187506</v>
      </c>
      <c r="O12" s="209">
        <v>1.51</v>
      </c>
      <c r="P12" s="58">
        <v>138</v>
      </c>
    </row>
    <row r="13" spans="1:23" ht="18" customHeight="1" x14ac:dyDescent="0.35">
      <c r="A13" s="58" t="s">
        <v>47</v>
      </c>
      <c r="B13" s="58">
        <v>114383</v>
      </c>
      <c r="C13" s="209">
        <v>1.5</v>
      </c>
      <c r="D13" s="58">
        <v>96</v>
      </c>
      <c r="E13" s="58">
        <v>114111</v>
      </c>
      <c r="F13" s="209">
        <v>1.5</v>
      </c>
      <c r="G13" s="58">
        <v>96</v>
      </c>
      <c r="H13" s="58">
        <v>116755</v>
      </c>
      <c r="I13" s="209">
        <v>1.5</v>
      </c>
      <c r="J13" s="58">
        <v>96</v>
      </c>
      <c r="K13" s="58">
        <v>117413</v>
      </c>
      <c r="L13" s="209">
        <v>1.5</v>
      </c>
      <c r="M13" s="58">
        <v>96</v>
      </c>
      <c r="N13" s="58">
        <v>118898</v>
      </c>
      <c r="O13" s="209">
        <v>1.5</v>
      </c>
      <c r="P13" s="58">
        <v>95</v>
      </c>
    </row>
    <row r="14" spans="1:23" ht="18" customHeight="1" x14ac:dyDescent="0.35">
      <c r="A14" s="58" t="s">
        <v>48</v>
      </c>
      <c r="B14" s="58">
        <v>183784</v>
      </c>
      <c r="C14" s="209">
        <v>1.47</v>
      </c>
      <c r="D14" s="58">
        <v>72</v>
      </c>
      <c r="E14" s="58">
        <v>183908</v>
      </c>
      <c r="F14" s="209">
        <v>1.47</v>
      </c>
      <c r="G14" s="58">
        <v>72</v>
      </c>
      <c r="H14" s="58">
        <v>195160</v>
      </c>
      <c r="I14" s="209">
        <v>1.47</v>
      </c>
      <c r="J14" s="58">
        <v>71</v>
      </c>
      <c r="K14" s="58">
        <v>198703</v>
      </c>
      <c r="L14" s="209">
        <v>1.47</v>
      </c>
      <c r="M14" s="58">
        <v>71</v>
      </c>
      <c r="N14" s="58">
        <v>203508</v>
      </c>
      <c r="O14" s="209">
        <v>1.47</v>
      </c>
      <c r="P14" s="58">
        <v>71</v>
      </c>
    </row>
    <row r="15" spans="1:23" ht="18" customHeight="1" x14ac:dyDescent="0.35">
      <c r="A15" s="58" t="s">
        <v>32</v>
      </c>
      <c r="B15" s="58">
        <v>1140096</v>
      </c>
      <c r="C15" s="209">
        <v>1.48</v>
      </c>
      <c r="D15" s="58">
        <v>74</v>
      </c>
      <c r="E15" s="58">
        <v>1137003</v>
      </c>
      <c r="F15" s="209">
        <v>1.48</v>
      </c>
      <c r="G15" s="58">
        <v>74</v>
      </c>
      <c r="H15" s="58">
        <v>1117727</v>
      </c>
      <c r="I15" s="209">
        <v>1.48</v>
      </c>
      <c r="J15" s="58">
        <v>73</v>
      </c>
      <c r="K15" s="58">
        <v>1110984</v>
      </c>
      <c r="L15" s="209">
        <v>1.48</v>
      </c>
      <c r="M15" s="58">
        <v>73</v>
      </c>
      <c r="N15" s="58">
        <v>1085131</v>
      </c>
      <c r="O15" s="209">
        <v>1.48</v>
      </c>
      <c r="P15" s="58">
        <v>73</v>
      </c>
    </row>
    <row r="16" spans="1:23" ht="18" customHeight="1" thickBot="1" x14ac:dyDescent="0.4">
      <c r="A16" s="113" t="s">
        <v>54</v>
      </c>
      <c r="B16" s="113">
        <v>5178352</v>
      </c>
      <c r="C16" s="210">
        <v>1.59</v>
      </c>
      <c r="D16" s="113">
        <v>231</v>
      </c>
      <c r="E16" s="113">
        <v>5181439</v>
      </c>
      <c r="F16" s="210">
        <v>1.59</v>
      </c>
      <c r="G16" s="113">
        <v>231</v>
      </c>
      <c r="H16" s="113">
        <v>5225526</v>
      </c>
      <c r="I16" s="210">
        <v>1.59</v>
      </c>
      <c r="J16" s="113">
        <v>232</v>
      </c>
      <c r="K16" s="113">
        <v>5224201</v>
      </c>
      <c r="L16" s="210">
        <v>1.59</v>
      </c>
      <c r="M16" s="113">
        <v>232</v>
      </c>
      <c r="N16" s="113">
        <v>5199138</v>
      </c>
      <c r="O16" s="210">
        <v>1.59</v>
      </c>
      <c r="P16" s="113">
        <v>232</v>
      </c>
    </row>
    <row r="17" spans="1:23" ht="23" customHeight="1" thickTop="1" x14ac:dyDescent="0.35">
      <c r="A17" s="211"/>
      <c r="B17" s="212"/>
      <c r="C17" s="213"/>
      <c r="D17" s="214"/>
      <c r="E17" s="215"/>
      <c r="F17" s="115"/>
      <c r="G17" s="115"/>
      <c r="H17" s="215"/>
      <c r="I17" s="215"/>
      <c r="J17" s="215"/>
      <c r="K17" s="215"/>
      <c r="L17" s="215"/>
      <c r="M17" s="215"/>
      <c r="N17" s="216"/>
      <c r="O17" s="216"/>
      <c r="P17" s="216"/>
      <c r="Q17" s="206"/>
    </row>
    <row r="18" spans="1:23" ht="43.5" customHeight="1" x14ac:dyDescent="0.35">
      <c r="A18" s="205"/>
      <c r="B18" s="400" t="s">
        <v>36</v>
      </c>
      <c r="C18" s="400"/>
      <c r="D18" s="400"/>
      <c r="E18" s="400"/>
      <c r="F18" s="400"/>
      <c r="G18" s="400"/>
      <c r="H18" s="400"/>
      <c r="I18" s="400"/>
      <c r="J18" s="400"/>
      <c r="K18" s="400"/>
      <c r="L18" s="400"/>
      <c r="M18" s="400"/>
      <c r="N18" s="400"/>
      <c r="O18" s="400"/>
      <c r="P18" s="400"/>
      <c r="Q18" s="206"/>
      <c r="R18" s="58"/>
    </row>
    <row r="19" spans="1:23" ht="28.5" customHeight="1" x14ac:dyDescent="0.35">
      <c r="A19" s="408" t="s">
        <v>74</v>
      </c>
      <c r="B19" s="395" t="s">
        <v>88</v>
      </c>
      <c r="C19" s="395"/>
      <c r="D19" s="396"/>
      <c r="E19" s="395" t="s">
        <v>116</v>
      </c>
      <c r="F19" s="395"/>
      <c r="G19" s="396"/>
      <c r="H19" s="395" t="s">
        <v>119</v>
      </c>
      <c r="I19" s="395"/>
      <c r="J19" s="396"/>
      <c r="K19" s="395" t="s">
        <v>120</v>
      </c>
      <c r="L19" s="395"/>
      <c r="M19" s="396"/>
      <c r="N19" s="395" t="s">
        <v>123</v>
      </c>
      <c r="O19" s="395"/>
      <c r="P19" s="396"/>
      <c r="Q19" s="206"/>
      <c r="R19" s="58"/>
    </row>
    <row r="20" spans="1:23" s="139" customFormat="1" ht="91" customHeight="1" thickBot="1" x14ac:dyDescent="0.4">
      <c r="A20" s="370"/>
      <c r="B20" s="124" t="s">
        <v>114</v>
      </c>
      <c r="C20" s="124" t="s">
        <v>106</v>
      </c>
      <c r="D20" s="124" t="s">
        <v>107</v>
      </c>
      <c r="E20" s="124" t="s">
        <v>114</v>
      </c>
      <c r="F20" s="124" t="s">
        <v>106</v>
      </c>
      <c r="G20" s="124" t="s">
        <v>107</v>
      </c>
      <c r="H20" s="124" t="s">
        <v>114</v>
      </c>
      <c r="I20" s="124" t="s">
        <v>106</v>
      </c>
      <c r="J20" s="124" t="s">
        <v>107</v>
      </c>
      <c r="K20" s="124" t="s">
        <v>114</v>
      </c>
      <c r="L20" s="124" t="s">
        <v>106</v>
      </c>
      <c r="M20" s="124" t="s">
        <v>107</v>
      </c>
      <c r="N20" s="124" t="s">
        <v>114</v>
      </c>
      <c r="O20" s="124" t="s">
        <v>106</v>
      </c>
      <c r="P20" s="124" t="s">
        <v>107</v>
      </c>
      <c r="Q20" s="206"/>
      <c r="R20" s="58"/>
      <c r="S20" s="93"/>
      <c r="T20" s="93"/>
      <c r="U20" s="93"/>
      <c r="V20" s="93"/>
      <c r="W20" s="93"/>
    </row>
    <row r="21" spans="1:23" ht="18" customHeight="1" thickTop="1" x14ac:dyDescent="0.35">
      <c r="A21" s="58" t="s">
        <v>53</v>
      </c>
      <c r="B21" s="58">
        <v>2289452</v>
      </c>
      <c r="C21" s="207">
        <v>1.69</v>
      </c>
      <c r="D21" s="58">
        <v>330</v>
      </c>
      <c r="E21" s="58">
        <v>2303723</v>
      </c>
      <c r="F21" s="207">
        <v>1.69</v>
      </c>
      <c r="G21" s="58">
        <v>330</v>
      </c>
      <c r="H21" s="58">
        <v>2315409</v>
      </c>
      <c r="I21" s="207">
        <v>1.69</v>
      </c>
      <c r="J21" s="58">
        <v>329</v>
      </c>
      <c r="K21" s="58">
        <v>2344180</v>
      </c>
      <c r="L21" s="207">
        <v>1.69</v>
      </c>
      <c r="M21" s="58">
        <v>329</v>
      </c>
      <c r="N21" s="58">
        <v>2361956</v>
      </c>
      <c r="O21" s="207">
        <v>1.69</v>
      </c>
      <c r="P21" s="58">
        <v>329</v>
      </c>
    </row>
    <row r="22" spans="1:23" ht="18" customHeight="1" x14ac:dyDescent="0.35">
      <c r="A22" s="114" t="s">
        <v>55</v>
      </c>
      <c r="B22" s="115">
        <v>537676</v>
      </c>
      <c r="C22" s="208">
        <v>1.73</v>
      </c>
      <c r="D22" s="115">
        <v>335</v>
      </c>
      <c r="E22" s="115">
        <v>539811</v>
      </c>
      <c r="F22" s="208">
        <v>1.73</v>
      </c>
      <c r="G22" s="115">
        <v>334</v>
      </c>
      <c r="H22" s="115">
        <v>543435</v>
      </c>
      <c r="I22" s="208">
        <v>1.72</v>
      </c>
      <c r="J22" s="115">
        <v>333</v>
      </c>
      <c r="K22" s="115">
        <v>554895</v>
      </c>
      <c r="L22" s="208">
        <v>1.72</v>
      </c>
      <c r="M22" s="115">
        <v>333</v>
      </c>
      <c r="N22" s="115">
        <v>563695</v>
      </c>
      <c r="O22" s="208">
        <v>1.72</v>
      </c>
      <c r="P22" s="115">
        <v>333</v>
      </c>
    </row>
    <row r="23" spans="1:23" ht="18" customHeight="1" x14ac:dyDescent="0.35">
      <c r="A23" s="114" t="s">
        <v>41</v>
      </c>
      <c r="B23" s="115">
        <v>958058</v>
      </c>
      <c r="C23" s="208">
        <v>1.75</v>
      </c>
      <c r="D23" s="115">
        <v>344</v>
      </c>
      <c r="E23" s="115">
        <v>964365</v>
      </c>
      <c r="F23" s="208">
        <v>1.75</v>
      </c>
      <c r="G23" s="115">
        <v>344</v>
      </c>
      <c r="H23" s="115">
        <v>968434</v>
      </c>
      <c r="I23" s="208">
        <v>1.74</v>
      </c>
      <c r="J23" s="115">
        <v>342</v>
      </c>
      <c r="K23" s="115">
        <v>978506</v>
      </c>
      <c r="L23" s="208">
        <v>1.74</v>
      </c>
      <c r="M23" s="115">
        <v>342</v>
      </c>
      <c r="N23" s="115">
        <v>983920</v>
      </c>
      <c r="O23" s="208">
        <v>1.74</v>
      </c>
      <c r="P23" s="115">
        <v>342</v>
      </c>
    </row>
    <row r="24" spans="1:23" ht="18" customHeight="1" x14ac:dyDescent="0.35">
      <c r="A24" s="114" t="s">
        <v>42</v>
      </c>
      <c r="B24" s="115">
        <v>793718</v>
      </c>
      <c r="C24" s="208">
        <v>1.61</v>
      </c>
      <c r="D24" s="115">
        <v>311</v>
      </c>
      <c r="E24" s="115">
        <v>799547</v>
      </c>
      <c r="F24" s="208">
        <v>1.6</v>
      </c>
      <c r="G24" s="115">
        <v>311</v>
      </c>
      <c r="H24" s="115">
        <v>803540</v>
      </c>
      <c r="I24" s="208">
        <v>1.6</v>
      </c>
      <c r="J24" s="115">
        <v>309</v>
      </c>
      <c r="K24" s="115">
        <v>810779</v>
      </c>
      <c r="L24" s="208">
        <v>1.6</v>
      </c>
      <c r="M24" s="115">
        <v>310</v>
      </c>
      <c r="N24" s="115">
        <v>814341</v>
      </c>
      <c r="O24" s="208">
        <v>1.6</v>
      </c>
      <c r="P24" s="115">
        <v>309</v>
      </c>
    </row>
    <row r="25" spans="1:23" ht="18" customHeight="1" x14ac:dyDescent="0.35">
      <c r="A25" s="58" t="s">
        <v>43</v>
      </c>
      <c r="B25" s="58">
        <v>619164</v>
      </c>
      <c r="C25" s="209">
        <v>1.56</v>
      </c>
      <c r="D25" s="58">
        <v>280</v>
      </c>
      <c r="E25" s="58">
        <v>624377</v>
      </c>
      <c r="F25" s="209">
        <v>1.55</v>
      </c>
      <c r="G25" s="58">
        <v>280</v>
      </c>
      <c r="H25" s="58">
        <v>627997</v>
      </c>
      <c r="I25" s="209">
        <v>1.55</v>
      </c>
      <c r="J25" s="58">
        <v>278</v>
      </c>
      <c r="K25" s="58">
        <v>633427</v>
      </c>
      <c r="L25" s="209">
        <v>1.55</v>
      </c>
      <c r="M25" s="58">
        <v>279</v>
      </c>
      <c r="N25" s="58">
        <v>636081</v>
      </c>
      <c r="O25" s="209">
        <v>1.55</v>
      </c>
      <c r="P25" s="58">
        <v>278</v>
      </c>
    </row>
    <row r="26" spans="1:23" ht="18" customHeight="1" x14ac:dyDescent="0.35">
      <c r="A26" s="58" t="s">
        <v>44</v>
      </c>
      <c r="B26" s="58">
        <v>441614</v>
      </c>
      <c r="C26" s="209">
        <v>1.53</v>
      </c>
      <c r="D26" s="58">
        <v>234</v>
      </c>
      <c r="E26" s="58">
        <v>446369</v>
      </c>
      <c r="F26" s="209">
        <v>1.53</v>
      </c>
      <c r="G26" s="58">
        <v>233</v>
      </c>
      <c r="H26" s="58">
        <v>449161</v>
      </c>
      <c r="I26" s="209">
        <v>1.52</v>
      </c>
      <c r="J26" s="58">
        <v>232</v>
      </c>
      <c r="K26" s="58">
        <v>453251</v>
      </c>
      <c r="L26" s="209">
        <v>1.52</v>
      </c>
      <c r="M26" s="58">
        <v>232</v>
      </c>
      <c r="N26" s="58">
        <v>455210</v>
      </c>
      <c r="O26" s="209">
        <v>1.52</v>
      </c>
      <c r="P26" s="58">
        <v>232</v>
      </c>
    </row>
    <row r="27" spans="1:23" ht="18" customHeight="1" x14ac:dyDescent="0.35">
      <c r="A27" s="58" t="s">
        <v>45</v>
      </c>
      <c r="B27" s="58">
        <v>294141</v>
      </c>
      <c r="C27" s="209">
        <v>1.51</v>
      </c>
      <c r="D27" s="58">
        <v>181</v>
      </c>
      <c r="E27" s="58">
        <v>297744</v>
      </c>
      <c r="F27" s="209">
        <v>1.51</v>
      </c>
      <c r="G27" s="58">
        <v>181</v>
      </c>
      <c r="H27" s="58">
        <v>300149</v>
      </c>
      <c r="I27" s="209">
        <v>1.51</v>
      </c>
      <c r="J27" s="58">
        <v>180</v>
      </c>
      <c r="K27" s="58">
        <v>303219</v>
      </c>
      <c r="L27" s="209">
        <v>1.51</v>
      </c>
      <c r="M27" s="58">
        <v>180</v>
      </c>
      <c r="N27" s="58">
        <v>304438</v>
      </c>
      <c r="O27" s="209">
        <v>1.5</v>
      </c>
      <c r="P27" s="58">
        <v>180</v>
      </c>
    </row>
    <row r="28" spans="1:23" ht="18" customHeight="1" x14ac:dyDescent="0.35">
      <c r="A28" s="58" t="s">
        <v>46</v>
      </c>
      <c r="B28" s="58">
        <v>189542</v>
      </c>
      <c r="C28" s="209">
        <v>1.51</v>
      </c>
      <c r="D28" s="58">
        <v>138</v>
      </c>
      <c r="E28" s="58">
        <v>191448</v>
      </c>
      <c r="F28" s="209">
        <v>1.5</v>
      </c>
      <c r="G28" s="58">
        <v>138</v>
      </c>
      <c r="H28" s="58">
        <v>193806</v>
      </c>
      <c r="I28" s="209">
        <v>1.5</v>
      </c>
      <c r="J28" s="58">
        <v>137</v>
      </c>
      <c r="K28" s="58">
        <v>196680</v>
      </c>
      <c r="L28" s="209">
        <v>1.5</v>
      </c>
      <c r="M28" s="58">
        <v>136</v>
      </c>
      <c r="N28" s="58">
        <v>197845</v>
      </c>
      <c r="O28" s="209">
        <v>1.5</v>
      </c>
      <c r="P28" s="58">
        <v>136</v>
      </c>
    </row>
    <row r="29" spans="1:23" ht="18" customHeight="1" x14ac:dyDescent="0.35">
      <c r="A29" s="58" t="s">
        <v>47</v>
      </c>
      <c r="B29" s="58">
        <v>120345</v>
      </c>
      <c r="C29" s="209">
        <v>1.49</v>
      </c>
      <c r="D29" s="58">
        <v>95</v>
      </c>
      <c r="E29" s="58">
        <v>121952</v>
      </c>
      <c r="F29" s="209">
        <v>1.49</v>
      </c>
      <c r="G29" s="58">
        <v>95</v>
      </c>
      <c r="H29" s="58">
        <v>124134</v>
      </c>
      <c r="I29" s="209">
        <v>1.49</v>
      </c>
      <c r="J29" s="58">
        <v>94</v>
      </c>
      <c r="K29" s="58">
        <v>126556</v>
      </c>
      <c r="L29" s="209">
        <v>1.49</v>
      </c>
      <c r="M29" s="58">
        <v>94</v>
      </c>
      <c r="N29" s="58">
        <v>127483</v>
      </c>
      <c r="O29" s="209">
        <v>1.49</v>
      </c>
      <c r="P29" s="58">
        <v>94</v>
      </c>
    </row>
    <row r="30" spans="1:23" ht="18" customHeight="1" x14ac:dyDescent="0.35">
      <c r="A30" s="58" t="s">
        <v>48</v>
      </c>
      <c r="B30" s="58">
        <v>208220</v>
      </c>
      <c r="C30" s="209">
        <v>1.47</v>
      </c>
      <c r="D30" s="58">
        <v>71</v>
      </c>
      <c r="E30" s="58">
        <v>212727</v>
      </c>
      <c r="F30" s="209">
        <v>1.46</v>
      </c>
      <c r="G30" s="58">
        <v>70</v>
      </c>
      <c r="H30" s="58">
        <v>223115</v>
      </c>
      <c r="I30" s="209">
        <v>1.46</v>
      </c>
      <c r="J30" s="58">
        <v>69</v>
      </c>
      <c r="K30" s="58">
        <v>233812</v>
      </c>
      <c r="L30" s="209">
        <v>1.45</v>
      </c>
      <c r="M30" s="58">
        <v>69</v>
      </c>
      <c r="N30" s="58">
        <v>237673</v>
      </c>
      <c r="O30" s="209">
        <v>1.45</v>
      </c>
      <c r="P30" s="58">
        <v>69</v>
      </c>
    </row>
    <row r="31" spans="1:23" ht="18" customHeight="1" x14ac:dyDescent="0.35">
      <c r="A31" s="58" t="s">
        <v>32</v>
      </c>
      <c r="B31" s="58">
        <v>1090158</v>
      </c>
      <c r="C31" s="209">
        <v>1.48</v>
      </c>
      <c r="D31" s="58">
        <v>73</v>
      </c>
      <c r="E31" s="58">
        <v>1076082</v>
      </c>
      <c r="F31" s="209">
        <v>1.47</v>
      </c>
      <c r="G31" s="58">
        <v>73</v>
      </c>
      <c r="H31" s="58">
        <v>1062169</v>
      </c>
      <c r="I31" s="209">
        <v>1.47</v>
      </c>
      <c r="J31" s="58">
        <v>73</v>
      </c>
      <c r="K31" s="58">
        <v>1055440</v>
      </c>
      <c r="L31" s="209">
        <v>1.47</v>
      </c>
      <c r="M31" s="58">
        <v>74</v>
      </c>
      <c r="N31" s="58">
        <v>1056550</v>
      </c>
      <c r="O31" s="209">
        <v>1.47</v>
      </c>
      <c r="P31" s="58">
        <v>73</v>
      </c>
    </row>
    <row r="32" spans="1:23" ht="18" customHeight="1" thickBot="1" x14ac:dyDescent="0.4">
      <c r="A32" s="113" t="s">
        <v>54</v>
      </c>
      <c r="B32" s="113">
        <v>5252636</v>
      </c>
      <c r="C32" s="210">
        <v>1.59</v>
      </c>
      <c r="D32" s="113">
        <v>232</v>
      </c>
      <c r="E32" s="113">
        <v>5274422</v>
      </c>
      <c r="F32" s="210">
        <v>1.59</v>
      </c>
      <c r="G32" s="113">
        <v>232</v>
      </c>
      <c r="H32" s="113">
        <v>5295940</v>
      </c>
      <c r="I32" s="210">
        <v>1.58</v>
      </c>
      <c r="J32" s="113">
        <v>231</v>
      </c>
      <c r="K32" s="113">
        <v>5346565</v>
      </c>
      <c r="L32" s="210">
        <v>1.58</v>
      </c>
      <c r="M32" s="113">
        <v>232</v>
      </c>
      <c r="N32" s="113">
        <v>5377236</v>
      </c>
      <c r="O32" s="210">
        <v>1.58</v>
      </c>
      <c r="P32" s="113">
        <v>232</v>
      </c>
    </row>
    <row r="33" spans="1:16" ht="14" thickTop="1" x14ac:dyDescent="0.35">
      <c r="A33" s="93"/>
      <c r="B33" s="93"/>
      <c r="C33" s="93"/>
      <c r="D33" s="93"/>
      <c r="E33" s="93"/>
      <c r="F33" s="93"/>
      <c r="G33" s="93"/>
      <c r="H33" s="93"/>
      <c r="I33" s="93"/>
      <c r="J33" s="93"/>
      <c r="K33" s="93"/>
      <c r="L33" s="93"/>
      <c r="M33" s="93"/>
      <c r="N33" s="60"/>
      <c r="O33" s="145"/>
      <c r="P33" s="60"/>
    </row>
    <row r="34" spans="1:16" ht="73" customHeight="1" x14ac:dyDescent="0.35">
      <c r="A34" s="406" t="s">
        <v>113</v>
      </c>
      <c r="B34" s="406"/>
      <c r="C34" s="406"/>
      <c r="D34" s="406"/>
      <c r="E34" s="406"/>
      <c r="F34" s="406"/>
      <c r="G34" s="406"/>
      <c r="H34" s="406"/>
      <c r="I34" s="406"/>
      <c r="J34" s="406"/>
      <c r="K34" s="406"/>
      <c r="L34" s="406"/>
      <c r="M34" s="406"/>
      <c r="N34" s="406"/>
      <c r="O34" s="406"/>
      <c r="P34" s="406"/>
    </row>
    <row r="35" spans="1:16" ht="50" customHeight="1" x14ac:dyDescent="0.35">
      <c r="A35" s="407" t="str">
        <f>+INDICE!B10</f>
        <v xml:space="preserve"> Lettura dati 31 agosto 2023</v>
      </c>
      <c r="B35" s="407"/>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row r="78" ht="7" customHeight="1" x14ac:dyDescent="0.35"/>
    <row r="79" ht="7" customHeight="1" x14ac:dyDescent="0.35"/>
  </sheetData>
  <mergeCells count="16">
    <mergeCell ref="B2:P2"/>
    <mergeCell ref="A3:A4"/>
    <mergeCell ref="B3:D3"/>
    <mergeCell ref="E3:G3"/>
    <mergeCell ref="H3:J3"/>
    <mergeCell ref="K3:M3"/>
    <mergeCell ref="N3:P3"/>
    <mergeCell ref="A34:P34"/>
    <mergeCell ref="A35:B35"/>
    <mergeCell ref="B18:P18"/>
    <mergeCell ref="A19:A20"/>
    <mergeCell ref="B19:D19"/>
    <mergeCell ref="E19:G19"/>
    <mergeCell ref="H19:J19"/>
    <mergeCell ref="K19:M19"/>
    <mergeCell ref="N19:P19"/>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pageSetUpPr fitToPage="1"/>
  </sheetPr>
  <dimension ref="A1:W77"/>
  <sheetViews>
    <sheetView showGridLines="0" view="pageBreakPreview" topLeftCell="A20" zoomScale="60" zoomScaleNormal="70" workbookViewId="0">
      <selection activeCell="B1" sqref="B1"/>
    </sheetView>
  </sheetViews>
  <sheetFormatPr defaultColWidth="13.26953125" defaultRowHeight="10" x14ac:dyDescent="0.35"/>
  <cols>
    <col min="1" max="1" width="33.54296875" style="1" customWidth="1"/>
    <col min="2" max="2" width="17.90625" style="1" bestFit="1" customWidth="1"/>
    <col min="3" max="3" width="13" style="1" customWidth="1"/>
    <col min="4" max="4" width="13.1796875" style="1" customWidth="1"/>
    <col min="5" max="5" width="17.1796875" style="93" customWidth="1"/>
    <col min="6" max="6" width="13.26953125" style="93"/>
    <col min="7" max="7" width="13.26953125" style="1"/>
    <col min="8" max="8" width="17.81640625" style="1" customWidth="1"/>
    <col min="9" max="9" width="12.54296875" style="1" customWidth="1"/>
    <col min="10" max="10" width="13.26953125" style="1"/>
    <col min="11" max="11" width="16" style="1" customWidth="1"/>
    <col min="12" max="12" width="14.1796875" style="1" customWidth="1"/>
    <col min="13" max="16384" width="13.26953125" style="1"/>
  </cols>
  <sheetData>
    <row r="1" spans="1:19" ht="59.5" customHeight="1" thickBot="1" x14ac:dyDescent="0.4">
      <c r="A1" s="85" t="s">
        <v>143</v>
      </c>
      <c r="B1" s="85"/>
      <c r="C1" s="85"/>
      <c r="D1" s="85"/>
      <c r="E1" s="85"/>
      <c r="F1" s="85"/>
      <c r="G1" s="85"/>
      <c r="H1" s="85"/>
      <c r="I1" s="85"/>
      <c r="J1" s="85"/>
      <c r="K1" s="85"/>
      <c r="L1" s="85"/>
      <c r="M1" s="85"/>
      <c r="N1" s="85"/>
      <c r="O1" s="85"/>
      <c r="P1" s="85"/>
      <c r="Q1" s="85"/>
      <c r="R1" s="85"/>
      <c r="S1" s="85"/>
    </row>
    <row r="2" spans="1:19" ht="40.5" customHeight="1" thickTop="1" x14ac:dyDescent="0.35">
      <c r="A2" s="35"/>
      <c r="B2" s="409" t="s">
        <v>36</v>
      </c>
      <c r="C2" s="409"/>
      <c r="D2" s="409"/>
      <c r="E2" s="409"/>
      <c r="F2" s="409"/>
      <c r="G2" s="409"/>
      <c r="H2" s="409"/>
      <c r="I2" s="409"/>
      <c r="J2" s="409"/>
      <c r="K2" s="409"/>
      <c r="L2" s="409"/>
      <c r="M2" s="409"/>
      <c r="N2" s="409"/>
      <c r="O2" s="409"/>
      <c r="P2" s="409"/>
      <c r="Q2" s="409"/>
      <c r="R2" s="409"/>
      <c r="S2" s="409"/>
    </row>
    <row r="3" spans="1:19" ht="28.5" customHeight="1" x14ac:dyDescent="0.35">
      <c r="A3" s="393" t="s">
        <v>74</v>
      </c>
      <c r="B3" s="391" t="s">
        <v>131</v>
      </c>
      <c r="C3" s="391"/>
      <c r="D3" s="392"/>
      <c r="E3" s="391" t="s">
        <v>198</v>
      </c>
      <c r="F3" s="391"/>
      <c r="G3" s="392"/>
      <c r="H3" s="391" t="s">
        <v>207</v>
      </c>
      <c r="I3" s="391"/>
      <c r="J3" s="392"/>
      <c r="K3" s="391" t="s">
        <v>214</v>
      </c>
      <c r="L3" s="391"/>
      <c r="M3" s="392"/>
      <c r="N3" s="391" t="s">
        <v>219</v>
      </c>
      <c r="O3" s="391"/>
      <c r="P3" s="392"/>
      <c r="Q3" s="391" t="s">
        <v>222</v>
      </c>
      <c r="R3" s="391"/>
      <c r="S3" s="392"/>
    </row>
    <row r="4" spans="1:19" s="139" customFormat="1" ht="80" customHeight="1" thickBot="1" x14ac:dyDescent="0.4">
      <c r="A4" s="394"/>
      <c r="B4" s="59" t="s">
        <v>114</v>
      </c>
      <c r="C4" s="59" t="s">
        <v>106</v>
      </c>
      <c r="D4" s="30" t="s">
        <v>107</v>
      </c>
      <c r="E4" s="59" t="s">
        <v>114</v>
      </c>
      <c r="F4" s="59" t="s">
        <v>106</v>
      </c>
      <c r="G4" s="30" t="s">
        <v>107</v>
      </c>
      <c r="H4" s="59" t="s">
        <v>114</v>
      </c>
      <c r="I4" s="59" t="s">
        <v>106</v>
      </c>
      <c r="J4" s="30" t="s">
        <v>107</v>
      </c>
      <c r="K4" s="59" t="s">
        <v>114</v>
      </c>
      <c r="L4" s="59" t="s">
        <v>106</v>
      </c>
      <c r="M4" s="30" t="s">
        <v>107</v>
      </c>
      <c r="N4" s="59" t="s">
        <v>114</v>
      </c>
      <c r="O4" s="59" t="s">
        <v>106</v>
      </c>
      <c r="P4" s="30" t="s">
        <v>107</v>
      </c>
      <c r="Q4" s="59" t="s">
        <v>114</v>
      </c>
      <c r="R4" s="59" t="s">
        <v>106</v>
      </c>
      <c r="S4" s="30" t="s">
        <v>107</v>
      </c>
    </row>
    <row r="5" spans="1:19" ht="18" customHeight="1" thickTop="1" x14ac:dyDescent="0.35">
      <c r="A5" s="58" t="s">
        <v>147</v>
      </c>
      <c r="B5" s="60">
        <v>2546321</v>
      </c>
      <c r="C5" s="141">
        <v>1.68</v>
      </c>
      <c r="D5" s="60">
        <v>360</v>
      </c>
      <c r="E5" s="60">
        <v>2495625</v>
      </c>
      <c r="F5" s="141">
        <v>1.68</v>
      </c>
      <c r="G5" s="60">
        <v>360</v>
      </c>
      <c r="H5" s="60">
        <v>2365052</v>
      </c>
      <c r="I5" s="141">
        <v>1.69</v>
      </c>
      <c r="J5" s="60">
        <v>360</v>
      </c>
      <c r="K5" s="60">
        <v>2379472</v>
      </c>
      <c r="L5" s="141">
        <v>1.69</v>
      </c>
      <c r="M5" s="60">
        <v>361</v>
      </c>
      <c r="N5" s="60">
        <v>2377508</v>
      </c>
      <c r="O5" s="141">
        <v>1.69</v>
      </c>
      <c r="P5" s="60">
        <v>361</v>
      </c>
      <c r="Q5" s="60">
        <v>2370924</v>
      </c>
      <c r="R5" s="141">
        <v>1.69</v>
      </c>
      <c r="S5" s="60">
        <v>361</v>
      </c>
    </row>
    <row r="6" spans="1:19" ht="18" customHeight="1" x14ac:dyDescent="0.35">
      <c r="A6" s="114" t="s">
        <v>148</v>
      </c>
      <c r="B6" s="137">
        <v>642693</v>
      </c>
      <c r="C6" s="142">
        <v>1.73</v>
      </c>
      <c r="D6" s="137">
        <v>374</v>
      </c>
      <c r="E6" s="137">
        <v>560506</v>
      </c>
      <c r="F6" s="142">
        <v>1.7</v>
      </c>
      <c r="G6" s="137">
        <v>366</v>
      </c>
      <c r="H6" s="137">
        <v>505867</v>
      </c>
      <c r="I6" s="142">
        <v>1.7</v>
      </c>
      <c r="J6" s="137">
        <v>362</v>
      </c>
      <c r="K6" s="137">
        <v>514237</v>
      </c>
      <c r="L6" s="142">
        <v>1.71</v>
      </c>
      <c r="M6" s="137">
        <v>365</v>
      </c>
      <c r="N6" s="137">
        <v>513556</v>
      </c>
      <c r="O6" s="142">
        <v>1.71</v>
      </c>
      <c r="P6" s="137">
        <v>365</v>
      </c>
      <c r="Q6" s="137">
        <v>510531</v>
      </c>
      <c r="R6" s="142">
        <v>1.71</v>
      </c>
      <c r="S6" s="137">
        <v>366</v>
      </c>
    </row>
    <row r="7" spans="1:19" ht="18" customHeight="1" x14ac:dyDescent="0.35">
      <c r="A7" s="114" t="s">
        <v>149</v>
      </c>
      <c r="B7" s="137">
        <v>1058960</v>
      </c>
      <c r="C7" s="142">
        <v>1.72</v>
      </c>
      <c r="D7" s="137">
        <v>371</v>
      </c>
      <c r="E7" s="137">
        <v>1063517</v>
      </c>
      <c r="F7" s="142">
        <v>1.74</v>
      </c>
      <c r="G7" s="137">
        <v>376</v>
      </c>
      <c r="H7" s="137">
        <v>1009537</v>
      </c>
      <c r="I7" s="142">
        <v>1.75</v>
      </c>
      <c r="J7" s="137">
        <v>376</v>
      </c>
      <c r="K7" s="137">
        <v>1013605</v>
      </c>
      <c r="L7" s="142">
        <v>1.75</v>
      </c>
      <c r="M7" s="137">
        <v>378</v>
      </c>
      <c r="N7" s="137">
        <v>1012357</v>
      </c>
      <c r="O7" s="142">
        <v>1.75</v>
      </c>
      <c r="P7" s="137">
        <v>378</v>
      </c>
      <c r="Q7" s="137">
        <v>1010046</v>
      </c>
      <c r="R7" s="142">
        <v>1.75</v>
      </c>
      <c r="S7" s="137">
        <v>378</v>
      </c>
    </row>
    <row r="8" spans="1:19" ht="18" customHeight="1" x14ac:dyDescent="0.35">
      <c r="A8" s="114" t="s">
        <v>150</v>
      </c>
      <c r="B8" s="137">
        <v>844668</v>
      </c>
      <c r="C8" s="142">
        <v>1.58</v>
      </c>
      <c r="D8" s="137">
        <v>336</v>
      </c>
      <c r="E8" s="137">
        <v>871602</v>
      </c>
      <c r="F8" s="142">
        <v>1.59</v>
      </c>
      <c r="G8" s="137">
        <v>337</v>
      </c>
      <c r="H8" s="137">
        <v>849648</v>
      </c>
      <c r="I8" s="142">
        <v>1.6</v>
      </c>
      <c r="J8" s="137">
        <v>339</v>
      </c>
      <c r="K8" s="137">
        <v>851630</v>
      </c>
      <c r="L8" s="142">
        <v>1.6</v>
      </c>
      <c r="M8" s="137">
        <v>340</v>
      </c>
      <c r="N8" s="137">
        <v>851595</v>
      </c>
      <c r="O8" s="142">
        <v>1.6</v>
      </c>
      <c r="P8" s="137">
        <v>340</v>
      </c>
      <c r="Q8" s="137">
        <v>850347</v>
      </c>
      <c r="R8" s="142">
        <v>1.6</v>
      </c>
      <c r="S8" s="137">
        <v>339</v>
      </c>
    </row>
    <row r="9" spans="1:19" ht="18" customHeight="1" x14ac:dyDescent="0.35">
      <c r="A9" s="58" t="s">
        <v>151</v>
      </c>
      <c r="B9" s="60">
        <v>633696</v>
      </c>
      <c r="C9" s="143">
        <v>1.54</v>
      </c>
      <c r="D9" s="60">
        <v>303</v>
      </c>
      <c r="E9" s="60">
        <v>653056</v>
      </c>
      <c r="F9" s="143">
        <v>1.54</v>
      </c>
      <c r="G9" s="60">
        <v>304</v>
      </c>
      <c r="H9" s="60">
        <v>641712</v>
      </c>
      <c r="I9" s="143">
        <v>1.55</v>
      </c>
      <c r="J9" s="60">
        <v>306</v>
      </c>
      <c r="K9" s="60">
        <v>642997</v>
      </c>
      <c r="L9" s="143">
        <v>1.55</v>
      </c>
      <c r="M9" s="60">
        <v>306</v>
      </c>
      <c r="N9" s="60">
        <v>642887</v>
      </c>
      <c r="O9" s="143">
        <v>1.55</v>
      </c>
      <c r="P9" s="60">
        <v>306</v>
      </c>
      <c r="Q9" s="60">
        <v>641688</v>
      </c>
      <c r="R9" s="143">
        <v>1.55</v>
      </c>
      <c r="S9" s="60">
        <v>305</v>
      </c>
    </row>
    <row r="10" spans="1:19" ht="18" customHeight="1" x14ac:dyDescent="0.35">
      <c r="A10" s="58" t="s">
        <v>152</v>
      </c>
      <c r="B10" s="60">
        <v>429841</v>
      </c>
      <c r="C10" s="143">
        <v>1.51</v>
      </c>
      <c r="D10" s="60">
        <v>250</v>
      </c>
      <c r="E10" s="60">
        <v>446717</v>
      </c>
      <c r="F10" s="143">
        <v>1.52</v>
      </c>
      <c r="G10" s="60">
        <v>250</v>
      </c>
      <c r="H10" s="60">
        <v>442730</v>
      </c>
      <c r="I10" s="143">
        <v>1.52</v>
      </c>
      <c r="J10" s="60">
        <v>253</v>
      </c>
      <c r="K10" s="60">
        <v>443542</v>
      </c>
      <c r="L10" s="143">
        <v>1.52</v>
      </c>
      <c r="M10" s="60">
        <v>253</v>
      </c>
      <c r="N10" s="60">
        <v>443396</v>
      </c>
      <c r="O10" s="143">
        <v>1.52</v>
      </c>
      <c r="P10" s="60">
        <v>252</v>
      </c>
      <c r="Q10" s="60">
        <v>442456</v>
      </c>
      <c r="R10" s="143">
        <v>1.52</v>
      </c>
      <c r="S10" s="60">
        <v>252</v>
      </c>
    </row>
    <row r="11" spans="1:19" ht="18" customHeight="1" x14ac:dyDescent="0.35">
      <c r="A11" s="167" t="s">
        <v>153</v>
      </c>
      <c r="B11" s="60">
        <v>274967</v>
      </c>
      <c r="C11" s="143">
        <v>1.5</v>
      </c>
      <c r="D11" s="60">
        <v>196</v>
      </c>
      <c r="E11" s="60">
        <v>288009</v>
      </c>
      <c r="F11" s="143">
        <v>1.5</v>
      </c>
      <c r="G11" s="60">
        <v>197</v>
      </c>
      <c r="H11" s="60">
        <v>282560</v>
      </c>
      <c r="I11" s="143">
        <v>1.51</v>
      </c>
      <c r="J11" s="60">
        <v>201</v>
      </c>
      <c r="K11" s="60">
        <v>283832</v>
      </c>
      <c r="L11" s="143">
        <v>1.51</v>
      </c>
      <c r="M11" s="60">
        <v>201</v>
      </c>
      <c r="N11" s="60">
        <v>283699</v>
      </c>
      <c r="O11" s="143">
        <v>1.51</v>
      </c>
      <c r="P11" s="60">
        <v>201</v>
      </c>
      <c r="Q11" s="60">
        <v>283116</v>
      </c>
      <c r="R11" s="143">
        <v>1.51</v>
      </c>
      <c r="S11" s="60">
        <v>200</v>
      </c>
    </row>
    <row r="12" spans="1:19" ht="18" customHeight="1" x14ac:dyDescent="0.35">
      <c r="A12" s="58" t="s">
        <v>154</v>
      </c>
      <c r="B12" s="60">
        <v>170913</v>
      </c>
      <c r="C12" s="143">
        <v>1.49</v>
      </c>
      <c r="D12" s="60">
        <v>148</v>
      </c>
      <c r="E12" s="60">
        <v>180688</v>
      </c>
      <c r="F12" s="143">
        <v>1.49</v>
      </c>
      <c r="G12" s="60">
        <v>149</v>
      </c>
      <c r="H12" s="60">
        <v>152514</v>
      </c>
      <c r="I12" s="143">
        <v>1.52</v>
      </c>
      <c r="J12" s="60">
        <v>158</v>
      </c>
      <c r="K12" s="60">
        <v>166777</v>
      </c>
      <c r="L12" s="143">
        <v>1.52</v>
      </c>
      <c r="M12" s="60">
        <v>155</v>
      </c>
      <c r="N12" s="60">
        <v>169768</v>
      </c>
      <c r="O12" s="143">
        <v>1.51</v>
      </c>
      <c r="P12" s="60">
        <v>154</v>
      </c>
      <c r="Q12" s="60">
        <v>172369</v>
      </c>
      <c r="R12" s="143">
        <v>1.51</v>
      </c>
      <c r="S12" s="60">
        <v>153</v>
      </c>
    </row>
    <row r="13" spans="1:19" ht="18" customHeight="1" x14ac:dyDescent="0.35">
      <c r="A13" s="58" t="s">
        <v>155</v>
      </c>
      <c r="B13" s="60">
        <v>104224</v>
      </c>
      <c r="C13" s="143">
        <v>1.48</v>
      </c>
      <c r="D13" s="60">
        <v>102</v>
      </c>
      <c r="E13" s="60">
        <v>113605</v>
      </c>
      <c r="F13" s="143">
        <v>1.48</v>
      </c>
      <c r="G13" s="60">
        <v>102</v>
      </c>
      <c r="H13" s="60">
        <v>83502</v>
      </c>
      <c r="I13" s="143">
        <v>1.51</v>
      </c>
      <c r="J13" s="60">
        <v>110</v>
      </c>
      <c r="K13" s="60">
        <v>93138</v>
      </c>
      <c r="L13" s="143">
        <v>1.51</v>
      </c>
      <c r="M13" s="60">
        <v>108</v>
      </c>
      <c r="N13" s="60">
        <v>95081</v>
      </c>
      <c r="O13" s="143">
        <v>1.5</v>
      </c>
      <c r="P13" s="60">
        <v>108</v>
      </c>
      <c r="Q13" s="60">
        <v>96785</v>
      </c>
      <c r="R13" s="143">
        <v>1.5</v>
      </c>
      <c r="S13" s="60">
        <v>107</v>
      </c>
    </row>
    <row r="14" spans="1:19" ht="18" customHeight="1" x14ac:dyDescent="0.35">
      <c r="A14" s="58" t="s">
        <v>156</v>
      </c>
      <c r="B14" s="60">
        <v>184318</v>
      </c>
      <c r="C14" s="143">
        <v>1.44</v>
      </c>
      <c r="D14" s="60">
        <v>74</v>
      </c>
      <c r="E14" s="60">
        <v>197799</v>
      </c>
      <c r="F14" s="143">
        <v>1.45</v>
      </c>
      <c r="G14" s="60">
        <v>75</v>
      </c>
      <c r="H14" s="60">
        <v>86990</v>
      </c>
      <c r="I14" s="143">
        <v>1.46</v>
      </c>
      <c r="J14" s="60">
        <v>80</v>
      </c>
      <c r="K14" s="60">
        <v>118084</v>
      </c>
      <c r="L14" s="143">
        <v>1.46</v>
      </c>
      <c r="M14" s="60">
        <v>79</v>
      </c>
      <c r="N14" s="60">
        <v>125047</v>
      </c>
      <c r="O14" s="143">
        <v>1.46</v>
      </c>
      <c r="P14" s="60">
        <v>79</v>
      </c>
      <c r="Q14" s="60">
        <v>131652</v>
      </c>
      <c r="R14" s="143">
        <v>1.46</v>
      </c>
      <c r="S14" s="60">
        <v>78</v>
      </c>
    </row>
    <row r="15" spans="1:19" ht="18" customHeight="1" x14ac:dyDescent="0.35">
      <c r="A15" s="116" t="s">
        <v>32</v>
      </c>
      <c r="B15" s="60">
        <v>1050017</v>
      </c>
      <c r="C15" s="143">
        <v>1.47</v>
      </c>
      <c r="D15" s="60">
        <v>81</v>
      </c>
      <c r="E15" s="60">
        <v>1030137</v>
      </c>
      <c r="F15" s="143">
        <v>1.47</v>
      </c>
      <c r="G15" s="60">
        <v>81</v>
      </c>
      <c r="H15" s="60">
        <v>1501704</v>
      </c>
      <c r="I15" s="143">
        <v>1.46</v>
      </c>
      <c r="J15" s="60">
        <v>85</v>
      </c>
      <c r="K15" s="60">
        <v>1414858</v>
      </c>
      <c r="L15" s="143">
        <v>1.45</v>
      </c>
      <c r="M15" s="60">
        <v>79</v>
      </c>
      <c r="N15" s="60">
        <v>1391282</v>
      </c>
      <c r="O15" s="143">
        <v>1.45</v>
      </c>
      <c r="P15" s="60">
        <v>78</v>
      </c>
      <c r="Q15" s="60">
        <v>1366533</v>
      </c>
      <c r="R15" s="143">
        <v>1.44</v>
      </c>
      <c r="S15" s="60">
        <v>78</v>
      </c>
    </row>
    <row r="16" spans="1:19" ht="18" customHeight="1" thickBot="1" x14ac:dyDescent="0.4">
      <c r="A16" s="17" t="s">
        <v>54</v>
      </c>
      <c r="B16" s="61">
        <v>5394297</v>
      </c>
      <c r="C16" s="138">
        <v>1.58</v>
      </c>
      <c r="D16" s="61">
        <v>261</v>
      </c>
      <c r="E16" s="61">
        <v>5405636</v>
      </c>
      <c r="F16" s="138">
        <v>1.58</v>
      </c>
      <c r="G16" s="61">
        <v>259</v>
      </c>
      <c r="H16" s="61">
        <v>5556764</v>
      </c>
      <c r="I16" s="138">
        <v>1.58</v>
      </c>
      <c r="J16" s="61">
        <v>249</v>
      </c>
      <c r="K16" s="61">
        <v>5542700</v>
      </c>
      <c r="L16" s="138">
        <v>1.58</v>
      </c>
      <c r="M16" s="61">
        <v>250</v>
      </c>
      <c r="N16" s="61">
        <v>5528668</v>
      </c>
      <c r="O16" s="138">
        <v>1.58</v>
      </c>
      <c r="P16" s="61">
        <v>250</v>
      </c>
      <c r="Q16" s="61">
        <v>5505523</v>
      </c>
      <c r="R16" s="138">
        <v>1.57</v>
      </c>
      <c r="S16" s="61">
        <v>250</v>
      </c>
    </row>
    <row r="17" spans="1:23" ht="23" customHeight="1" thickTop="1" x14ac:dyDescent="0.35">
      <c r="A17" s="211"/>
      <c r="B17" s="212"/>
      <c r="C17" s="213"/>
      <c r="D17" s="214"/>
      <c r="E17" s="215"/>
      <c r="F17" s="115"/>
      <c r="G17" s="115"/>
      <c r="H17" s="215"/>
      <c r="I17" s="215"/>
      <c r="J17" s="215"/>
      <c r="K17" s="215"/>
      <c r="L17" s="215"/>
      <c r="M17" s="215"/>
      <c r="N17" s="216"/>
      <c r="O17" s="216"/>
      <c r="P17" s="216"/>
      <c r="Q17" s="206"/>
      <c r="R17" s="93"/>
      <c r="S17" s="93"/>
      <c r="T17" s="93"/>
      <c r="U17" s="93"/>
      <c r="V17" s="93"/>
      <c r="W17" s="93"/>
    </row>
    <row r="18" spans="1:23" ht="27" customHeight="1" x14ac:dyDescent="0.35">
      <c r="A18" s="205"/>
      <c r="B18" s="400" t="s">
        <v>36</v>
      </c>
      <c r="C18" s="400"/>
      <c r="D18" s="400"/>
      <c r="E18" s="291"/>
      <c r="F18" s="291"/>
      <c r="G18" s="291"/>
      <c r="H18" s="291"/>
      <c r="I18" s="291"/>
      <c r="J18" s="291"/>
      <c r="K18" s="291"/>
      <c r="L18" s="291"/>
      <c r="M18" s="291"/>
      <c r="N18" s="291"/>
      <c r="O18" s="291"/>
      <c r="P18" s="291"/>
      <c r="Q18" s="206"/>
      <c r="R18" s="58"/>
      <c r="S18" s="93"/>
      <c r="T18" s="93"/>
      <c r="U18" s="93"/>
      <c r="V18" s="93"/>
      <c r="W18" s="93"/>
    </row>
    <row r="19" spans="1:23" ht="28.5" customHeight="1" x14ac:dyDescent="0.35">
      <c r="A19" s="408" t="s">
        <v>74</v>
      </c>
      <c r="B19" s="395" t="s">
        <v>230</v>
      </c>
      <c r="C19" s="395"/>
      <c r="D19" s="396"/>
      <c r="E19" s="395"/>
      <c r="F19" s="395"/>
      <c r="G19" s="396"/>
      <c r="H19" s="395"/>
      <c r="I19" s="395"/>
      <c r="J19" s="396"/>
      <c r="K19" s="395"/>
      <c r="L19" s="395"/>
      <c r="M19" s="396"/>
      <c r="N19" s="395"/>
      <c r="O19" s="395"/>
      <c r="P19" s="396"/>
      <c r="Q19" s="206"/>
      <c r="R19" s="58"/>
      <c r="S19" s="93"/>
      <c r="T19" s="93"/>
      <c r="U19" s="93"/>
      <c r="V19" s="93"/>
      <c r="W19" s="93"/>
    </row>
    <row r="20" spans="1:23" s="139" customFormat="1" ht="91" customHeight="1" thickBot="1" x14ac:dyDescent="0.4">
      <c r="A20" s="370"/>
      <c r="B20" s="124" t="s">
        <v>114</v>
      </c>
      <c r="C20" s="124" t="s">
        <v>106</v>
      </c>
      <c r="D20" s="124" t="s">
        <v>107</v>
      </c>
      <c r="E20" s="337"/>
      <c r="F20" s="337"/>
      <c r="G20" s="337"/>
      <c r="H20" s="337"/>
      <c r="I20" s="337"/>
      <c r="J20" s="337"/>
      <c r="K20" s="337"/>
      <c r="L20" s="337"/>
      <c r="M20" s="337"/>
      <c r="N20" s="337"/>
      <c r="O20" s="337"/>
      <c r="P20" s="337"/>
      <c r="Q20" s="206"/>
      <c r="R20" s="58"/>
      <c r="S20" s="93"/>
      <c r="T20" s="93"/>
      <c r="U20" s="93"/>
      <c r="V20" s="93"/>
      <c r="W20" s="93"/>
    </row>
    <row r="21" spans="1:23" ht="18" customHeight="1" thickTop="1" x14ac:dyDescent="0.35">
      <c r="A21" s="58" t="s">
        <v>53</v>
      </c>
      <c r="B21" s="58">
        <v>2345977</v>
      </c>
      <c r="C21" s="207">
        <v>1.69</v>
      </c>
      <c r="D21" s="58">
        <v>361</v>
      </c>
      <c r="E21" s="58"/>
      <c r="F21" s="207"/>
      <c r="G21" s="58"/>
      <c r="H21" s="58"/>
      <c r="I21" s="207"/>
      <c r="J21" s="58"/>
      <c r="K21" s="58"/>
      <c r="L21" s="207"/>
      <c r="M21" s="58"/>
      <c r="N21" s="58"/>
      <c r="O21" s="207"/>
      <c r="P21" s="58"/>
      <c r="Q21" s="93"/>
      <c r="R21" s="93"/>
      <c r="S21" s="93"/>
      <c r="T21" s="93"/>
      <c r="U21" s="93"/>
      <c r="V21" s="93"/>
      <c r="W21" s="93"/>
    </row>
    <row r="22" spans="1:23" ht="18" customHeight="1" x14ac:dyDescent="0.35">
      <c r="A22" s="114" t="s">
        <v>55</v>
      </c>
      <c r="B22" s="115">
        <v>493014</v>
      </c>
      <c r="C22" s="208">
        <v>1.72</v>
      </c>
      <c r="D22" s="115">
        <v>370</v>
      </c>
      <c r="E22" s="115"/>
      <c r="F22" s="338"/>
      <c r="G22" s="115"/>
      <c r="H22" s="115"/>
      <c r="I22" s="338"/>
      <c r="J22" s="115"/>
      <c r="K22" s="115"/>
      <c r="L22" s="338"/>
      <c r="M22" s="115"/>
      <c r="N22" s="115"/>
      <c r="O22" s="338"/>
      <c r="P22" s="115"/>
      <c r="Q22" s="93"/>
      <c r="R22" s="93"/>
      <c r="S22" s="93"/>
      <c r="T22" s="93"/>
      <c r="U22" s="93"/>
      <c r="V22" s="93"/>
      <c r="W22" s="93"/>
    </row>
    <row r="23" spans="1:23" ht="18" customHeight="1" x14ac:dyDescent="0.35">
      <c r="A23" s="114" t="s">
        <v>41</v>
      </c>
      <c r="B23" s="115">
        <v>1005099</v>
      </c>
      <c r="C23" s="208">
        <v>1.75</v>
      </c>
      <c r="D23" s="115">
        <v>377</v>
      </c>
      <c r="E23" s="115"/>
      <c r="F23" s="338"/>
      <c r="G23" s="115"/>
      <c r="H23" s="115"/>
      <c r="I23" s="338"/>
      <c r="J23" s="115"/>
      <c r="K23" s="115"/>
      <c r="L23" s="338"/>
      <c r="M23" s="115"/>
      <c r="N23" s="115"/>
      <c r="O23" s="338"/>
      <c r="P23" s="115"/>
      <c r="Q23" s="93"/>
      <c r="R23" s="93"/>
      <c r="S23" s="93"/>
      <c r="T23" s="93"/>
      <c r="U23" s="93"/>
      <c r="V23" s="93"/>
      <c r="W23" s="93"/>
    </row>
    <row r="24" spans="1:23" ht="18" customHeight="1" x14ac:dyDescent="0.35">
      <c r="A24" s="114" t="s">
        <v>42</v>
      </c>
      <c r="B24" s="115">
        <v>847864</v>
      </c>
      <c r="C24" s="208">
        <v>1.6</v>
      </c>
      <c r="D24" s="115">
        <v>338</v>
      </c>
      <c r="E24" s="115"/>
      <c r="F24" s="338"/>
      <c r="G24" s="115"/>
      <c r="H24" s="115"/>
      <c r="I24" s="338"/>
      <c r="J24" s="115"/>
      <c r="K24" s="115"/>
      <c r="L24" s="338"/>
      <c r="M24" s="115"/>
      <c r="N24" s="115"/>
      <c r="O24" s="338"/>
      <c r="P24" s="115"/>
      <c r="Q24" s="93"/>
      <c r="R24" s="93"/>
      <c r="S24" s="93"/>
      <c r="T24" s="93"/>
      <c r="U24" s="93"/>
      <c r="V24" s="93"/>
      <c r="W24" s="93"/>
    </row>
    <row r="25" spans="1:23" ht="18" customHeight="1" x14ac:dyDescent="0.35">
      <c r="A25" s="58" t="s">
        <v>43</v>
      </c>
      <c r="B25" s="58">
        <v>639878</v>
      </c>
      <c r="C25" s="209">
        <v>1.55</v>
      </c>
      <c r="D25" s="58">
        <v>304</v>
      </c>
      <c r="E25" s="58"/>
      <c r="F25" s="339"/>
      <c r="G25" s="58"/>
      <c r="H25" s="58"/>
      <c r="I25" s="339"/>
      <c r="J25" s="58"/>
      <c r="K25" s="58"/>
      <c r="L25" s="339"/>
      <c r="M25" s="58"/>
      <c r="N25" s="58"/>
      <c r="O25" s="339"/>
      <c r="P25" s="58"/>
      <c r="Q25" s="93"/>
      <c r="R25" s="93"/>
      <c r="S25" s="93"/>
      <c r="T25" s="93"/>
      <c r="U25" s="93"/>
      <c r="V25" s="93"/>
      <c r="W25" s="93"/>
    </row>
    <row r="26" spans="1:23" ht="18" customHeight="1" x14ac:dyDescent="0.35">
      <c r="A26" s="58" t="s">
        <v>44</v>
      </c>
      <c r="B26" s="58">
        <v>441053</v>
      </c>
      <c r="C26" s="209">
        <v>1.52</v>
      </c>
      <c r="D26" s="58">
        <v>251</v>
      </c>
      <c r="E26" s="58"/>
      <c r="F26" s="339"/>
      <c r="G26" s="58"/>
      <c r="H26" s="58"/>
      <c r="I26" s="339"/>
      <c r="J26" s="58"/>
      <c r="K26" s="58"/>
      <c r="L26" s="339"/>
      <c r="M26" s="58"/>
      <c r="N26" s="58"/>
      <c r="O26" s="339"/>
      <c r="P26" s="58"/>
      <c r="Q26" s="93"/>
      <c r="R26" s="93"/>
      <c r="S26" s="93"/>
      <c r="T26" s="93"/>
      <c r="U26" s="93"/>
      <c r="V26" s="93"/>
      <c r="W26" s="93"/>
    </row>
    <row r="27" spans="1:23" ht="18" customHeight="1" x14ac:dyDescent="0.35">
      <c r="A27" s="58" t="s">
        <v>45</v>
      </c>
      <c r="B27" s="58">
        <v>282287</v>
      </c>
      <c r="C27" s="209">
        <v>1.51</v>
      </c>
      <c r="D27" s="58">
        <v>200</v>
      </c>
      <c r="E27" s="58"/>
      <c r="F27" s="339"/>
      <c r="G27" s="58"/>
      <c r="H27" s="58"/>
      <c r="I27" s="339"/>
      <c r="J27" s="58"/>
      <c r="K27" s="58"/>
      <c r="L27" s="339"/>
      <c r="M27" s="58"/>
      <c r="N27" s="58"/>
      <c r="O27" s="339"/>
      <c r="P27" s="58"/>
      <c r="Q27" s="93"/>
      <c r="R27" s="93"/>
      <c r="S27" s="93"/>
      <c r="T27" s="93"/>
      <c r="U27" s="93"/>
      <c r="V27" s="93"/>
      <c r="W27" s="93"/>
    </row>
    <row r="28" spans="1:23" ht="18" customHeight="1" x14ac:dyDescent="0.35">
      <c r="A28" s="58" t="s">
        <v>46</v>
      </c>
      <c r="B28" s="58">
        <v>172838</v>
      </c>
      <c r="C28" s="209">
        <v>1.51</v>
      </c>
      <c r="D28" s="58">
        <v>153</v>
      </c>
      <c r="E28" s="58"/>
      <c r="F28" s="339"/>
      <c r="G28" s="58"/>
      <c r="H28" s="58"/>
      <c r="I28" s="339"/>
      <c r="J28" s="58"/>
      <c r="K28" s="58"/>
      <c r="L28" s="339"/>
      <c r="M28" s="58"/>
      <c r="N28" s="58"/>
      <c r="O28" s="339"/>
      <c r="P28" s="58"/>
      <c r="Q28" s="93"/>
      <c r="R28" s="93"/>
      <c r="S28" s="93"/>
      <c r="T28" s="93"/>
      <c r="U28" s="93"/>
      <c r="V28" s="93"/>
      <c r="W28" s="93"/>
    </row>
    <row r="29" spans="1:23" ht="18" customHeight="1" x14ac:dyDescent="0.35">
      <c r="A29" s="58" t="s">
        <v>47</v>
      </c>
      <c r="B29" s="58">
        <v>96929</v>
      </c>
      <c r="C29" s="209">
        <v>1.5</v>
      </c>
      <c r="D29" s="58">
        <v>106</v>
      </c>
      <c r="E29" s="58"/>
      <c r="F29" s="339"/>
      <c r="G29" s="58"/>
      <c r="H29" s="58"/>
      <c r="I29" s="339"/>
      <c r="J29" s="58"/>
      <c r="K29" s="58"/>
      <c r="L29" s="339"/>
      <c r="M29" s="58"/>
      <c r="N29" s="58"/>
      <c r="O29" s="339"/>
      <c r="P29" s="58"/>
      <c r="Q29" s="93"/>
      <c r="R29" s="93"/>
      <c r="S29" s="93"/>
      <c r="T29" s="93"/>
      <c r="U29" s="93"/>
      <c r="V29" s="93"/>
      <c r="W29" s="93"/>
    </row>
    <row r="30" spans="1:23" ht="18" customHeight="1" x14ac:dyDescent="0.35">
      <c r="A30" s="58" t="s">
        <v>48</v>
      </c>
      <c r="B30" s="58">
        <v>133261</v>
      </c>
      <c r="C30" s="209">
        <v>1.46</v>
      </c>
      <c r="D30" s="58">
        <v>78</v>
      </c>
      <c r="E30" s="58"/>
      <c r="F30" s="339"/>
      <c r="G30" s="58"/>
      <c r="H30" s="58"/>
      <c r="I30" s="339"/>
      <c r="J30" s="58"/>
      <c r="K30" s="58"/>
      <c r="L30" s="339"/>
      <c r="M30" s="58"/>
      <c r="N30" s="58"/>
      <c r="O30" s="339"/>
      <c r="P30" s="58"/>
      <c r="Q30" s="93"/>
      <c r="R30" s="93"/>
      <c r="S30" s="93"/>
      <c r="T30" s="93"/>
      <c r="U30" s="93"/>
      <c r="V30" s="93"/>
      <c r="W30" s="93"/>
    </row>
    <row r="31" spans="1:23" ht="18" customHeight="1" x14ac:dyDescent="0.35">
      <c r="A31" s="58" t="s">
        <v>32</v>
      </c>
      <c r="B31" s="58">
        <v>1351448</v>
      </c>
      <c r="C31" s="209">
        <v>1.44</v>
      </c>
      <c r="D31" s="58">
        <v>78</v>
      </c>
      <c r="E31" s="58"/>
      <c r="F31" s="339"/>
      <c r="G31" s="58"/>
      <c r="H31" s="58"/>
      <c r="I31" s="339"/>
      <c r="J31" s="58"/>
      <c r="K31" s="58"/>
      <c r="L31" s="339"/>
      <c r="M31" s="58"/>
      <c r="N31" s="58"/>
      <c r="O31" s="339"/>
      <c r="P31" s="58"/>
      <c r="Q31" s="93"/>
      <c r="R31" s="93"/>
      <c r="S31" s="93"/>
      <c r="T31" s="93"/>
      <c r="U31" s="93"/>
      <c r="V31" s="93"/>
      <c r="W31" s="93"/>
    </row>
    <row r="32" spans="1:23" ht="18" customHeight="1" thickBot="1" x14ac:dyDescent="0.4">
      <c r="A32" s="113" t="s">
        <v>54</v>
      </c>
      <c r="B32" s="113">
        <v>5463671</v>
      </c>
      <c r="C32" s="210">
        <v>1.57</v>
      </c>
      <c r="D32" s="113">
        <v>249</v>
      </c>
      <c r="E32" s="79"/>
      <c r="F32" s="340"/>
      <c r="G32" s="79"/>
      <c r="H32" s="79"/>
      <c r="I32" s="340"/>
      <c r="J32" s="79"/>
      <c r="K32" s="79"/>
      <c r="L32" s="340"/>
      <c r="M32" s="79"/>
      <c r="N32" s="79"/>
      <c r="O32" s="340"/>
      <c r="P32" s="79"/>
      <c r="Q32" s="93"/>
      <c r="R32" s="93"/>
      <c r="S32" s="93"/>
      <c r="T32" s="93"/>
      <c r="U32" s="93"/>
      <c r="V32" s="93"/>
      <c r="W32" s="93"/>
    </row>
    <row r="33" spans="1:16" ht="16" customHeight="1" thickTop="1" x14ac:dyDescent="0.35"/>
    <row r="34" spans="1:16" ht="43" customHeight="1" x14ac:dyDescent="0.35">
      <c r="A34" s="406" t="s">
        <v>113</v>
      </c>
      <c r="B34" s="406"/>
      <c r="C34" s="406"/>
      <c r="D34" s="406"/>
      <c r="E34" s="406"/>
      <c r="F34" s="406"/>
      <c r="G34" s="406"/>
      <c r="H34" s="406"/>
      <c r="I34" s="406"/>
      <c r="J34" s="406"/>
      <c r="K34" s="406"/>
      <c r="L34" s="406"/>
      <c r="M34" s="406"/>
      <c r="N34" s="406"/>
      <c r="O34" s="406"/>
      <c r="P34" s="406"/>
    </row>
    <row r="35" spans="1:16" ht="55.5" customHeight="1" x14ac:dyDescent="0.35">
      <c r="A35" s="407" t="str">
        <f>+INDICE!B10</f>
        <v xml:space="preserve"> Lettura dati 31 agosto 2023</v>
      </c>
      <c r="B35" s="407"/>
      <c r="C35" s="2"/>
      <c r="D35" s="2"/>
      <c r="E35" s="2"/>
      <c r="F35" s="2"/>
      <c r="G35" s="2"/>
      <c r="H35" s="2"/>
      <c r="I35" s="2"/>
      <c r="J35" s="2"/>
    </row>
    <row r="36" spans="1:16" ht="7" customHeight="1" x14ac:dyDescent="0.35"/>
    <row r="37" spans="1:16" ht="7" customHeight="1" x14ac:dyDescent="0.35"/>
    <row r="38" spans="1:16" ht="7" customHeight="1" x14ac:dyDescent="0.35"/>
    <row r="39" spans="1:16" ht="7" customHeight="1" x14ac:dyDescent="0.35"/>
    <row r="40" spans="1:16" ht="7" customHeight="1" x14ac:dyDescent="0.35"/>
    <row r="41" spans="1:16" ht="7" customHeight="1" x14ac:dyDescent="0.35"/>
    <row r="42" spans="1:16" ht="7" customHeight="1" x14ac:dyDescent="0.35"/>
    <row r="43" spans="1:16" ht="7" customHeight="1" x14ac:dyDescent="0.35"/>
    <row r="44" spans="1:16" ht="7" customHeight="1" x14ac:dyDescent="0.35"/>
    <row r="45" spans="1:16" ht="7" customHeight="1" x14ac:dyDescent="0.35"/>
    <row r="46" spans="1:16" ht="7" customHeight="1" x14ac:dyDescent="0.35"/>
    <row r="47" spans="1:16" ht="7" customHeight="1" x14ac:dyDescent="0.35"/>
    <row r="48" spans="1:16" ht="7" customHeight="1" x14ac:dyDescent="0.35"/>
    <row r="49" ht="7" customHeight="1" x14ac:dyDescent="0.35"/>
    <row r="50" ht="7" customHeight="1" x14ac:dyDescent="0.35"/>
    <row r="51" ht="7" customHeight="1" x14ac:dyDescent="0.35"/>
    <row r="52" ht="7" customHeight="1" x14ac:dyDescent="0.35"/>
    <row r="53" ht="7" customHeight="1" x14ac:dyDescent="0.35"/>
    <row r="54" ht="7" customHeight="1" x14ac:dyDescent="0.35"/>
    <row r="55" ht="7" customHeight="1" x14ac:dyDescent="0.35"/>
    <row r="56" ht="7" customHeight="1" x14ac:dyDescent="0.35"/>
    <row r="57" ht="7" customHeight="1" x14ac:dyDescent="0.35"/>
    <row r="58" ht="7" customHeight="1" x14ac:dyDescent="0.35"/>
    <row r="59" ht="7" customHeight="1" x14ac:dyDescent="0.35"/>
    <row r="60" ht="7" customHeight="1" x14ac:dyDescent="0.35"/>
    <row r="61" ht="7" customHeight="1" x14ac:dyDescent="0.35"/>
    <row r="62" ht="7" customHeight="1" x14ac:dyDescent="0.35"/>
    <row r="63" ht="7" customHeight="1" x14ac:dyDescent="0.35"/>
    <row r="64" ht="7" customHeight="1" x14ac:dyDescent="0.35"/>
    <row r="65" ht="7" customHeight="1" x14ac:dyDescent="0.35"/>
    <row r="66" ht="7" customHeight="1" x14ac:dyDescent="0.35"/>
    <row r="67" ht="7" customHeight="1" x14ac:dyDescent="0.35"/>
    <row r="68" ht="7" customHeight="1" x14ac:dyDescent="0.35"/>
    <row r="69" ht="7" customHeight="1" x14ac:dyDescent="0.35"/>
    <row r="70" ht="7" customHeight="1" x14ac:dyDescent="0.35"/>
    <row r="71" ht="7" customHeight="1" x14ac:dyDescent="0.35"/>
    <row r="72" ht="7" customHeight="1" x14ac:dyDescent="0.35"/>
    <row r="73" ht="7" customHeight="1" x14ac:dyDescent="0.35"/>
    <row r="74" ht="7" customHeight="1" x14ac:dyDescent="0.35"/>
    <row r="75" ht="7" customHeight="1" x14ac:dyDescent="0.35"/>
    <row r="76" ht="7" customHeight="1" x14ac:dyDescent="0.35"/>
    <row r="77" ht="7" customHeight="1" x14ac:dyDescent="0.35"/>
  </sheetData>
  <mergeCells count="17">
    <mergeCell ref="Q3:S3"/>
    <mergeCell ref="B2:S2"/>
    <mergeCell ref="N3:P3"/>
    <mergeCell ref="A3:A4"/>
    <mergeCell ref="B3:D3"/>
    <mergeCell ref="K3:M3"/>
    <mergeCell ref="H3:J3"/>
    <mergeCell ref="E3:G3"/>
    <mergeCell ref="N19:P19"/>
    <mergeCell ref="A34:P34"/>
    <mergeCell ref="A35:B35"/>
    <mergeCell ref="B18:D18"/>
    <mergeCell ref="A19:A20"/>
    <mergeCell ref="B19:D19"/>
    <mergeCell ref="E19:G19"/>
    <mergeCell ref="H19:J19"/>
    <mergeCell ref="K19:M19"/>
  </mergeCells>
  <pageMargins left="0.25" right="0.25" top="0.75" bottom="0.75" header="0.3" footer="0.3"/>
  <pageSetup paperSize="9" scale="49" orientation="landscape" r:id="rId1"/>
  <headerFooter>
    <oddHeader>&amp;COSSERVATORIO ASSEGNO UNICO UNIVERSALE</oddHeader>
    <oddFooter>&amp;CINPS - COORDINAMENTO GENERALE STATISTICO ATTUARIALE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pageSetUpPr fitToPage="1"/>
  </sheetPr>
  <dimension ref="B1:U46"/>
  <sheetViews>
    <sheetView showGridLines="0" view="pageBreakPreview" topLeftCell="A27" zoomScale="60" zoomScaleNormal="100" workbookViewId="0">
      <selection activeCell="B1" sqref="B1"/>
    </sheetView>
  </sheetViews>
  <sheetFormatPr defaultRowHeight="14.5" x14ac:dyDescent="0.35"/>
  <cols>
    <col min="1" max="1" width="4.1796875" style="42" customWidth="1"/>
    <col min="2" max="2" width="13.08984375" style="42" customWidth="1"/>
    <col min="3" max="11" width="8.7265625" style="42"/>
    <col min="12" max="12" width="5" style="42" customWidth="1"/>
    <col min="13" max="13" width="7.26953125" style="42" customWidth="1"/>
    <col min="14" max="16384" width="8.7265625" style="42"/>
  </cols>
  <sheetData>
    <row r="1" spans="2:21" x14ac:dyDescent="0.35">
      <c r="B1" s="42" t="s">
        <v>85</v>
      </c>
    </row>
    <row r="4" spans="2:21" ht="25" x14ac:dyDescent="0.35">
      <c r="B4" s="356" t="s">
        <v>66</v>
      </c>
      <c r="C4" s="356"/>
      <c r="D4" s="356"/>
      <c r="E4" s="356"/>
      <c r="F4" s="356"/>
      <c r="G4" s="356"/>
      <c r="H4" s="356"/>
      <c r="I4" s="356"/>
      <c r="J4" s="356"/>
      <c r="K4" s="356"/>
    </row>
    <row r="7" spans="2:21" ht="15" x14ac:dyDescent="0.35">
      <c r="B7" s="357" t="s">
        <v>76</v>
      </c>
      <c r="C7" s="357"/>
      <c r="D7" s="357"/>
      <c r="E7" s="357"/>
      <c r="F7" s="357"/>
      <c r="G7" s="357"/>
      <c r="H7" s="357"/>
      <c r="I7" s="357"/>
      <c r="J7" s="357"/>
      <c r="K7" s="357"/>
    </row>
    <row r="9" spans="2:21" ht="15.5" x14ac:dyDescent="0.35">
      <c r="B9" s="94" t="s">
        <v>90</v>
      </c>
      <c r="C9" s="44"/>
      <c r="G9" s="107"/>
      <c r="M9" s="105"/>
      <c r="N9" s="105"/>
      <c r="O9" s="105"/>
      <c r="P9" s="105"/>
      <c r="Q9" s="105"/>
      <c r="R9" s="105"/>
      <c r="S9" s="105"/>
      <c r="T9" s="105"/>
      <c r="U9" s="106"/>
    </row>
    <row r="10" spans="2:21" ht="15.5" x14ac:dyDescent="0.35">
      <c r="B10" s="260" t="s">
        <v>228</v>
      </c>
      <c r="C10" s="261"/>
      <c r="D10" s="154"/>
      <c r="G10" s="107"/>
      <c r="I10" s="109"/>
      <c r="M10" s="105"/>
      <c r="N10" s="105"/>
      <c r="O10" s="105"/>
      <c r="P10" s="105"/>
      <c r="Q10" s="105"/>
      <c r="R10" s="105"/>
      <c r="S10" s="105"/>
      <c r="T10" s="105"/>
      <c r="U10" s="105"/>
    </row>
    <row r="11" spans="2:21" ht="27" customHeight="1" x14ac:dyDescent="0.35">
      <c r="B11" s="355" t="s">
        <v>188</v>
      </c>
      <c r="C11" s="355"/>
      <c r="D11" s="355"/>
      <c r="E11" s="355"/>
      <c r="F11" s="355"/>
      <c r="G11" s="355"/>
      <c r="H11" s="355"/>
      <c r="I11" s="355"/>
      <c r="J11" s="355"/>
      <c r="K11" s="355"/>
      <c r="L11" s="144"/>
      <c r="M11" s="144"/>
    </row>
    <row r="12" spans="2:21" ht="35" customHeight="1" x14ac:dyDescent="0.35">
      <c r="B12" s="355" t="s">
        <v>126</v>
      </c>
      <c r="C12" s="355"/>
      <c r="D12" s="355"/>
      <c r="E12" s="355"/>
      <c r="F12" s="355"/>
      <c r="G12" s="355"/>
      <c r="H12" s="355"/>
      <c r="I12" s="355"/>
      <c r="J12" s="355"/>
      <c r="K12" s="355"/>
      <c r="L12" s="144"/>
      <c r="M12" s="144"/>
    </row>
    <row r="13" spans="2:21" ht="19.5" customHeight="1" x14ac:dyDescent="0.35">
      <c r="B13" s="355" t="s">
        <v>164</v>
      </c>
      <c r="C13" s="355"/>
      <c r="D13" s="355"/>
      <c r="E13" s="355"/>
      <c r="F13" s="355"/>
      <c r="G13" s="355"/>
      <c r="H13" s="355"/>
      <c r="I13" s="355"/>
      <c r="J13" s="355"/>
      <c r="K13" s="355"/>
      <c r="L13" s="144"/>
      <c r="M13" s="144"/>
    </row>
    <row r="14" spans="2:21" ht="19.5" customHeight="1" x14ac:dyDescent="0.35">
      <c r="B14" s="144" t="s">
        <v>133</v>
      </c>
      <c r="C14" s="144"/>
      <c r="D14" s="144"/>
      <c r="E14" s="144"/>
      <c r="F14" s="144"/>
      <c r="G14" s="144"/>
      <c r="H14" s="144"/>
      <c r="I14" s="144"/>
      <c r="J14" s="144"/>
      <c r="K14" s="144"/>
      <c r="L14" s="144"/>
      <c r="M14" s="144"/>
    </row>
    <row r="15" spans="2:21" ht="19.5" customHeight="1" x14ac:dyDescent="0.35">
      <c r="B15" s="144" t="s">
        <v>185</v>
      </c>
      <c r="C15" s="144"/>
      <c r="D15" s="144"/>
      <c r="E15" s="144"/>
      <c r="F15" s="144"/>
      <c r="G15" s="144"/>
      <c r="H15" s="144"/>
      <c r="I15" s="144"/>
      <c r="J15" s="144"/>
      <c r="K15" s="144"/>
      <c r="L15" s="144"/>
      <c r="M15" s="144"/>
    </row>
    <row r="16" spans="2:21" ht="34.5" customHeight="1" x14ac:dyDescent="0.35">
      <c r="B16" s="355" t="s">
        <v>186</v>
      </c>
      <c r="C16" s="355"/>
      <c r="D16" s="355"/>
      <c r="E16" s="355"/>
      <c r="F16" s="355"/>
      <c r="G16" s="355"/>
      <c r="H16" s="355"/>
      <c r="I16" s="355"/>
      <c r="J16" s="355"/>
      <c r="K16" s="355"/>
      <c r="L16" s="355"/>
      <c r="M16" s="355"/>
    </row>
    <row r="17" spans="2:13" ht="34.5" customHeight="1" x14ac:dyDescent="0.35">
      <c r="B17" s="355" t="s">
        <v>134</v>
      </c>
      <c r="C17" s="355"/>
      <c r="D17" s="355"/>
      <c r="E17" s="355"/>
      <c r="F17" s="355"/>
      <c r="G17" s="355"/>
      <c r="H17" s="355"/>
      <c r="I17" s="355"/>
      <c r="J17" s="355"/>
      <c r="K17" s="355"/>
      <c r="L17" s="144"/>
      <c r="M17" s="144"/>
    </row>
    <row r="18" spans="2:13" ht="34.5" customHeight="1" x14ac:dyDescent="0.35">
      <c r="B18" s="355" t="s">
        <v>135</v>
      </c>
      <c r="C18" s="355"/>
      <c r="D18" s="355"/>
      <c r="E18" s="355"/>
      <c r="F18" s="355"/>
      <c r="G18" s="355"/>
      <c r="H18" s="355"/>
      <c r="I18" s="355"/>
      <c r="J18" s="355"/>
      <c r="K18" s="355"/>
      <c r="L18" s="144"/>
      <c r="M18" s="144"/>
    </row>
    <row r="19" spans="2:13" ht="22" customHeight="1" x14ac:dyDescent="0.35">
      <c r="B19" s="144" t="s">
        <v>136</v>
      </c>
      <c r="C19" s="144"/>
      <c r="D19" s="144"/>
      <c r="E19" s="144"/>
      <c r="F19" s="144"/>
      <c r="G19" s="144"/>
      <c r="H19" s="144"/>
      <c r="I19" s="144"/>
      <c r="J19" s="144"/>
      <c r="K19" s="144"/>
      <c r="L19" s="144"/>
      <c r="M19" s="144"/>
    </row>
    <row r="20" spans="2:13" ht="22" customHeight="1" x14ac:dyDescent="0.35">
      <c r="B20" s="144" t="s">
        <v>137</v>
      </c>
      <c r="C20" s="144"/>
      <c r="D20" s="144"/>
      <c r="E20" s="144"/>
      <c r="F20" s="144"/>
      <c r="G20" s="144"/>
      <c r="H20" s="144"/>
      <c r="I20" s="144"/>
      <c r="J20" s="144"/>
      <c r="K20" s="144"/>
      <c r="L20" s="144"/>
      <c r="M20" s="144"/>
    </row>
    <row r="21" spans="2:13" ht="22" customHeight="1" x14ac:dyDescent="0.35">
      <c r="B21" s="144" t="s">
        <v>138</v>
      </c>
      <c r="C21" s="144"/>
      <c r="D21" s="144"/>
      <c r="E21" s="144"/>
      <c r="F21" s="144"/>
      <c r="G21" s="144"/>
      <c r="H21" s="144"/>
      <c r="I21" s="144"/>
      <c r="J21" s="144"/>
      <c r="K21" s="144"/>
      <c r="L21" s="144"/>
      <c r="M21" s="144"/>
    </row>
    <row r="22" spans="2:13" ht="27" customHeight="1" x14ac:dyDescent="0.35">
      <c r="B22" s="144" t="s">
        <v>139</v>
      </c>
      <c r="C22" s="144"/>
      <c r="D22" s="144"/>
      <c r="E22" s="144"/>
      <c r="F22" s="144"/>
      <c r="G22" s="144"/>
      <c r="H22" s="144"/>
      <c r="I22" s="144"/>
      <c r="J22" s="144"/>
      <c r="K22" s="144"/>
      <c r="L22" s="144"/>
      <c r="M22" s="144"/>
    </row>
    <row r="23" spans="2:13" ht="28.5" customHeight="1" x14ac:dyDescent="0.35">
      <c r="B23" s="355" t="s">
        <v>140</v>
      </c>
      <c r="C23" s="355"/>
      <c r="D23" s="355"/>
      <c r="E23" s="355"/>
      <c r="F23" s="355"/>
      <c r="G23" s="355"/>
      <c r="H23" s="355"/>
      <c r="I23" s="355"/>
      <c r="J23" s="355"/>
      <c r="K23" s="355"/>
      <c r="L23" s="355"/>
      <c r="M23" s="355"/>
    </row>
    <row r="24" spans="2:13" ht="28.5" customHeight="1" x14ac:dyDescent="0.35">
      <c r="B24" s="355" t="s">
        <v>141</v>
      </c>
      <c r="C24" s="355"/>
      <c r="D24" s="355"/>
      <c r="E24" s="355"/>
      <c r="F24" s="355"/>
      <c r="G24" s="355"/>
      <c r="H24" s="355"/>
      <c r="I24" s="355"/>
      <c r="J24" s="355"/>
      <c r="K24" s="355"/>
      <c r="L24" s="355"/>
      <c r="M24" s="355"/>
    </row>
    <row r="25" spans="2:13" s="144" customFormat="1" ht="42.5" customHeight="1" x14ac:dyDescent="0.35">
      <c r="B25" s="355" t="s">
        <v>142</v>
      </c>
      <c r="C25" s="355"/>
      <c r="D25" s="355"/>
      <c r="E25" s="355"/>
      <c r="F25" s="355"/>
      <c r="G25" s="355"/>
      <c r="H25" s="355"/>
      <c r="I25" s="355"/>
      <c r="J25" s="355"/>
      <c r="K25" s="355"/>
    </row>
    <row r="26" spans="2:13" s="144" customFormat="1" ht="42.5" customHeight="1" x14ac:dyDescent="0.35">
      <c r="B26" s="355" t="s">
        <v>143</v>
      </c>
      <c r="C26" s="355"/>
      <c r="D26" s="355"/>
      <c r="E26" s="355"/>
      <c r="F26" s="355"/>
      <c r="G26" s="355"/>
      <c r="H26" s="355"/>
      <c r="I26" s="355"/>
      <c r="J26" s="355"/>
      <c r="K26" s="355"/>
    </row>
    <row r="27" spans="2:13" ht="27" customHeight="1" x14ac:dyDescent="0.35">
      <c r="B27" s="355" t="s">
        <v>212</v>
      </c>
      <c r="C27" s="355"/>
      <c r="D27" s="355"/>
      <c r="E27" s="355"/>
      <c r="F27" s="355"/>
      <c r="G27" s="355"/>
      <c r="H27" s="355"/>
      <c r="I27" s="355"/>
      <c r="J27" s="355"/>
      <c r="K27" s="355"/>
      <c r="L27" s="144"/>
      <c r="M27" s="144"/>
    </row>
    <row r="28" spans="2:13" ht="5.5" customHeight="1" x14ac:dyDescent="0.35">
      <c r="B28" s="144"/>
      <c r="C28" s="144"/>
      <c r="D28" s="144"/>
      <c r="E28" s="144"/>
      <c r="F28" s="144"/>
      <c r="G28" s="144"/>
      <c r="H28" s="144"/>
      <c r="I28" s="144"/>
      <c r="J28" s="144"/>
      <c r="K28" s="144"/>
      <c r="L28" s="144"/>
      <c r="M28" s="144"/>
    </row>
    <row r="29" spans="2:13" ht="25.5" customHeight="1" x14ac:dyDescent="0.35">
      <c r="B29" s="94" t="s">
        <v>112</v>
      </c>
      <c r="C29" s="144"/>
      <c r="D29" s="144"/>
      <c r="E29" s="144"/>
      <c r="F29" s="144"/>
      <c r="G29" s="144"/>
      <c r="H29" s="144"/>
      <c r="I29" s="144"/>
      <c r="J29" s="144"/>
      <c r="K29" s="144"/>
      <c r="L29" s="144"/>
      <c r="M29" s="144"/>
    </row>
    <row r="30" spans="2:13" ht="15.5" customHeight="1" x14ac:dyDescent="0.35">
      <c r="B30" s="325" t="s">
        <v>229</v>
      </c>
      <c r="C30" s="309"/>
      <c r="D30" s="309"/>
      <c r="E30" s="309"/>
      <c r="F30" s="144"/>
      <c r="G30" s="144"/>
      <c r="H30" s="144"/>
      <c r="I30" s="108"/>
      <c r="J30" s="144"/>
      <c r="K30" s="144"/>
      <c r="L30" s="144"/>
      <c r="M30" s="144"/>
    </row>
    <row r="31" spans="2:13" ht="28.5" customHeight="1" x14ac:dyDescent="0.35">
      <c r="B31" s="144" t="s">
        <v>183</v>
      </c>
      <c r="C31" s="144"/>
      <c r="D31" s="144"/>
      <c r="E31" s="144"/>
      <c r="F31" s="144"/>
      <c r="G31" s="144"/>
      <c r="H31" s="144"/>
      <c r="I31" s="144"/>
      <c r="J31" s="144"/>
      <c r="K31" s="144"/>
      <c r="L31" s="144"/>
      <c r="M31" s="144"/>
    </row>
    <row r="32" spans="2:13" ht="42" customHeight="1" x14ac:dyDescent="0.35">
      <c r="B32" s="355" t="s">
        <v>146</v>
      </c>
      <c r="C32" s="355"/>
      <c r="D32" s="355"/>
      <c r="E32" s="355"/>
      <c r="F32" s="355"/>
      <c r="G32" s="355"/>
      <c r="H32" s="355"/>
      <c r="I32" s="355"/>
      <c r="J32" s="355"/>
      <c r="K32" s="355"/>
      <c r="L32" s="144"/>
      <c r="M32" s="144"/>
    </row>
    <row r="33" spans="2:13" ht="42" customHeight="1" x14ac:dyDescent="0.35">
      <c r="B33" s="355" t="s">
        <v>144</v>
      </c>
      <c r="C33" s="355"/>
      <c r="D33" s="355"/>
      <c r="E33" s="355"/>
      <c r="F33" s="355"/>
      <c r="G33" s="355"/>
      <c r="H33" s="355"/>
      <c r="I33" s="355"/>
      <c r="J33" s="355"/>
      <c r="K33" s="355"/>
      <c r="L33" s="144"/>
      <c r="M33" s="144"/>
    </row>
    <row r="34" spans="2:13" ht="37" customHeight="1" x14ac:dyDescent="0.35">
      <c r="B34" s="355" t="s">
        <v>213</v>
      </c>
      <c r="C34" s="355"/>
      <c r="D34" s="355"/>
      <c r="E34" s="355"/>
      <c r="F34" s="355"/>
      <c r="G34" s="355"/>
      <c r="H34" s="355"/>
      <c r="I34" s="355"/>
      <c r="J34" s="355"/>
      <c r="K34" s="355"/>
      <c r="L34" s="144"/>
      <c r="M34" s="144"/>
    </row>
    <row r="35" spans="2:13" s="155" customFormat="1" ht="31" customHeight="1" x14ac:dyDescent="0.35">
      <c r="B35" s="94" t="s">
        <v>189</v>
      </c>
      <c r="C35" s="144"/>
      <c r="D35" s="144"/>
      <c r="E35" s="144"/>
      <c r="F35" s="144"/>
      <c r="G35" s="144"/>
      <c r="H35" s="144"/>
      <c r="I35" s="144"/>
      <c r="J35" s="144"/>
      <c r="K35" s="144"/>
      <c r="L35" s="144"/>
      <c r="M35" s="144"/>
    </row>
    <row r="36" spans="2:13" ht="29.5" customHeight="1" x14ac:dyDescent="0.35">
      <c r="B36" s="144" t="s">
        <v>194</v>
      </c>
      <c r="C36" s="144"/>
      <c r="D36" s="144"/>
      <c r="E36" s="144"/>
      <c r="F36" s="144"/>
      <c r="G36" s="144"/>
      <c r="H36" s="144"/>
      <c r="I36" s="144"/>
      <c r="J36" s="144"/>
      <c r="K36" s="144"/>
      <c r="L36" s="144"/>
      <c r="M36" s="144"/>
    </row>
    <row r="37" spans="2:13" ht="26.5" customHeight="1" x14ac:dyDescent="0.35">
      <c r="B37" s="355" t="s">
        <v>210</v>
      </c>
      <c r="C37" s="355"/>
      <c r="D37" s="355"/>
      <c r="E37" s="355"/>
      <c r="F37" s="355"/>
      <c r="G37" s="355"/>
      <c r="H37" s="355"/>
      <c r="I37" s="355"/>
      <c r="J37" s="355"/>
      <c r="K37" s="355"/>
      <c r="L37" s="144"/>
      <c r="M37" s="144"/>
    </row>
    <row r="38" spans="2:13" ht="26" customHeight="1" x14ac:dyDescent="0.35">
      <c r="B38" s="292" t="s">
        <v>75</v>
      </c>
      <c r="C38" s="144"/>
      <c r="D38" s="144"/>
      <c r="E38" s="144"/>
      <c r="F38" s="144"/>
      <c r="G38" s="144"/>
      <c r="H38" s="144"/>
      <c r="I38" s="144"/>
      <c r="J38" s="144"/>
      <c r="K38" s="144"/>
      <c r="L38" s="144"/>
      <c r="M38" s="144"/>
    </row>
    <row r="42" spans="2:13" x14ac:dyDescent="0.35">
      <c r="B42" s="84"/>
    </row>
    <row r="46" spans="2:13" ht="15.5" x14ac:dyDescent="0.35">
      <c r="B46" s="354"/>
      <c r="C46" s="354"/>
      <c r="D46" s="354"/>
      <c r="E46" s="354"/>
      <c r="F46" s="354"/>
      <c r="G46" s="354"/>
      <c r="H46" s="354"/>
      <c r="I46" s="354"/>
      <c r="J46" s="354"/>
      <c r="K46" s="354"/>
    </row>
  </sheetData>
  <mergeCells count="18">
    <mergeCell ref="B4:K4"/>
    <mergeCell ref="B7:K7"/>
    <mergeCell ref="B17:K17"/>
    <mergeCell ref="B46:K46"/>
    <mergeCell ref="B12:K12"/>
    <mergeCell ref="B13:K13"/>
    <mergeCell ref="B11:K11"/>
    <mergeCell ref="B25:K25"/>
    <mergeCell ref="B27:K27"/>
    <mergeCell ref="B32:K32"/>
    <mergeCell ref="B18:K18"/>
    <mergeCell ref="B26:K26"/>
    <mergeCell ref="B33:K33"/>
    <mergeCell ref="B37:K37"/>
    <mergeCell ref="B16:M16"/>
    <mergeCell ref="B23:M23"/>
    <mergeCell ref="B24:M24"/>
    <mergeCell ref="B34:K34"/>
  </mergeCells>
  <pageMargins left="0.70866141732283472" right="0.70866141732283472" top="0.94488188976377963" bottom="0.74803149606299213" header="0.31496062992125984" footer="0.31496062992125984"/>
  <pageSetup paperSize="9" scale="75" orientation="portrait" r:id="rId1"/>
  <headerFooter>
    <oddHeader>&amp;COSSERVATORIO ASSEGNO UNICO UNIVERSALE</oddHeader>
    <oddFooter>&amp;CINPS - COORDINAMENTO GENERALE STATISTICO ATTUARIALE</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pageSetUpPr fitToPage="1"/>
  </sheetPr>
  <dimension ref="A1:L53"/>
  <sheetViews>
    <sheetView showGridLines="0" view="pageBreakPreview" topLeftCell="A13" zoomScale="48" zoomScaleNormal="93" zoomScaleSheetLayoutView="48" workbookViewId="0">
      <selection activeCell="B1" sqref="B1"/>
    </sheetView>
  </sheetViews>
  <sheetFormatPr defaultColWidth="13.26953125" defaultRowHeight="15" x14ac:dyDescent="0.35"/>
  <cols>
    <col min="1" max="1" width="38.81640625" style="57" customWidth="1"/>
    <col min="2" max="2" width="23.1796875" style="57" customWidth="1"/>
    <col min="3" max="3" width="16.36328125" style="57" customWidth="1"/>
    <col min="4" max="4" width="18.1796875" style="256" customWidth="1"/>
    <col min="5" max="6" width="13.36328125" style="57" customWidth="1"/>
    <col min="7" max="8" width="16.7265625" style="57" bestFit="1" customWidth="1"/>
    <col min="9" max="9" width="18.81640625" style="57" customWidth="1"/>
    <col min="10" max="11" width="13.36328125" style="57" bestFit="1" customWidth="1"/>
    <col min="12" max="16384" width="13.26953125" style="57"/>
  </cols>
  <sheetData>
    <row r="1" spans="1:11" ht="57" customHeight="1" thickBot="1" x14ac:dyDescent="0.4">
      <c r="A1" s="75" t="s">
        <v>187</v>
      </c>
      <c r="B1" s="18"/>
      <c r="C1" s="18"/>
      <c r="D1" s="253"/>
      <c r="E1" s="254"/>
      <c r="F1" s="254"/>
      <c r="G1" s="206"/>
    </row>
    <row r="2" spans="1:11" ht="63.5" customHeight="1" thickTop="1" x14ac:dyDescent="0.35">
      <c r="A2" s="410" t="s">
        <v>80</v>
      </c>
      <c r="B2" s="359" t="s">
        <v>166</v>
      </c>
      <c r="C2" s="359"/>
      <c r="D2" s="359"/>
      <c r="E2" s="359"/>
      <c r="F2" s="412"/>
      <c r="G2" s="359" t="s">
        <v>232</v>
      </c>
      <c r="H2" s="359"/>
      <c r="I2" s="359"/>
      <c r="J2" s="359"/>
      <c r="K2" s="359"/>
    </row>
    <row r="3" spans="1:11" ht="78" customHeight="1" thickBot="1" x14ac:dyDescent="0.4">
      <c r="A3" s="411"/>
      <c r="B3" s="124" t="s">
        <v>102</v>
      </c>
      <c r="C3" s="124" t="s">
        <v>95</v>
      </c>
      <c r="D3" s="124" t="s">
        <v>98</v>
      </c>
      <c r="E3" s="124" t="s">
        <v>99</v>
      </c>
      <c r="F3" s="255" t="s">
        <v>84</v>
      </c>
      <c r="G3" s="124" t="s">
        <v>102</v>
      </c>
      <c r="H3" s="124" t="s">
        <v>95</v>
      </c>
      <c r="I3" s="124" t="s">
        <v>98</v>
      </c>
      <c r="J3" s="124" t="s">
        <v>99</v>
      </c>
      <c r="K3" s="124" t="s">
        <v>84</v>
      </c>
    </row>
    <row r="4" spans="1:11" s="277" customFormat="1" ht="21.5" customHeight="1" thickTop="1" x14ac:dyDescent="0.3">
      <c r="A4" s="321" t="s">
        <v>4</v>
      </c>
      <c r="B4" s="275">
        <v>386648</v>
      </c>
      <c r="C4" s="275">
        <v>617570</v>
      </c>
      <c r="D4" s="275">
        <v>221</v>
      </c>
      <c r="E4" s="275">
        <v>139</v>
      </c>
      <c r="F4" s="322">
        <v>9.4</v>
      </c>
      <c r="G4" s="275">
        <v>394415</v>
      </c>
      <c r="H4" s="275">
        <v>625075</v>
      </c>
      <c r="I4" s="275">
        <v>242</v>
      </c>
      <c r="J4" s="275">
        <v>153</v>
      </c>
      <c r="K4" s="276">
        <v>6.7</v>
      </c>
    </row>
    <row r="5" spans="1:11" ht="21.5" customHeight="1" x14ac:dyDescent="0.35">
      <c r="A5" s="79" t="s">
        <v>5</v>
      </c>
      <c r="B5" s="58">
        <v>11543</v>
      </c>
      <c r="C5" s="58">
        <v>18943</v>
      </c>
      <c r="D5" s="58">
        <v>221</v>
      </c>
      <c r="E5" s="58">
        <v>135</v>
      </c>
      <c r="F5" s="250">
        <v>9.4</v>
      </c>
      <c r="G5" s="58">
        <v>11777</v>
      </c>
      <c r="H5" s="58">
        <v>19149</v>
      </c>
      <c r="I5" s="58">
        <v>241</v>
      </c>
      <c r="J5" s="58">
        <v>148</v>
      </c>
      <c r="K5" s="96">
        <v>6.7</v>
      </c>
    </row>
    <row r="6" spans="1:11" ht="21.75" customHeight="1" x14ac:dyDescent="0.35">
      <c r="A6" s="79" t="s">
        <v>6</v>
      </c>
      <c r="B6" s="58">
        <v>972905</v>
      </c>
      <c r="C6" s="58">
        <v>1587661</v>
      </c>
      <c r="D6" s="58">
        <v>226</v>
      </c>
      <c r="E6" s="58">
        <v>139</v>
      </c>
      <c r="F6" s="250">
        <v>9.4</v>
      </c>
      <c r="G6" s="58">
        <v>993896</v>
      </c>
      <c r="H6" s="58">
        <v>1607750</v>
      </c>
      <c r="I6" s="58">
        <v>248</v>
      </c>
      <c r="J6" s="58">
        <v>154</v>
      </c>
      <c r="K6" s="96">
        <v>6.8</v>
      </c>
    </row>
    <row r="7" spans="1:11" ht="21.75" customHeight="1" x14ac:dyDescent="0.35">
      <c r="A7" s="79" t="s">
        <v>71</v>
      </c>
      <c r="B7" s="58">
        <v>55330</v>
      </c>
      <c r="C7" s="58">
        <v>94761</v>
      </c>
      <c r="D7" s="58">
        <v>245</v>
      </c>
      <c r="E7" s="58">
        <v>144</v>
      </c>
      <c r="F7" s="250">
        <v>9.5</v>
      </c>
      <c r="G7" s="58">
        <v>55979</v>
      </c>
      <c r="H7" s="58">
        <v>95283</v>
      </c>
      <c r="I7" s="58">
        <v>267</v>
      </c>
      <c r="J7" s="58">
        <v>158</v>
      </c>
      <c r="K7" s="96">
        <v>6.8</v>
      </c>
    </row>
    <row r="8" spans="1:11" ht="21.75" customHeight="1" x14ac:dyDescent="0.35">
      <c r="A8" s="79" t="s">
        <v>72</v>
      </c>
      <c r="B8" s="58">
        <v>55081</v>
      </c>
      <c r="C8" s="58">
        <v>99170</v>
      </c>
      <c r="D8" s="58">
        <v>241</v>
      </c>
      <c r="E8" s="58">
        <v>134</v>
      </c>
      <c r="F8" s="250">
        <v>9.5</v>
      </c>
      <c r="G8" s="58">
        <v>56585</v>
      </c>
      <c r="H8" s="58">
        <v>101010</v>
      </c>
      <c r="I8" s="58">
        <v>265</v>
      </c>
      <c r="J8" s="58">
        <v>149</v>
      </c>
      <c r="K8" s="96">
        <v>6.8</v>
      </c>
    </row>
    <row r="9" spans="1:11" ht="21.75" customHeight="1" x14ac:dyDescent="0.35">
      <c r="A9" s="79" t="s">
        <v>7</v>
      </c>
      <c r="B9" s="58">
        <v>468796</v>
      </c>
      <c r="C9" s="58">
        <v>761245</v>
      </c>
      <c r="D9" s="58">
        <v>228</v>
      </c>
      <c r="E9" s="58">
        <v>141</v>
      </c>
      <c r="F9" s="250">
        <v>9.5</v>
      </c>
      <c r="G9" s="58">
        <v>479080</v>
      </c>
      <c r="H9" s="58">
        <v>772120</v>
      </c>
      <c r="I9" s="58">
        <v>249</v>
      </c>
      <c r="J9" s="58">
        <v>155</v>
      </c>
      <c r="K9" s="96">
        <v>6.8</v>
      </c>
    </row>
    <row r="10" spans="1:11" ht="21.75" customHeight="1" x14ac:dyDescent="0.35">
      <c r="A10" s="79" t="s">
        <v>63</v>
      </c>
      <c r="B10" s="58">
        <v>109467</v>
      </c>
      <c r="C10" s="58">
        <v>174279</v>
      </c>
      <c r="D10" s="58">
        <v>230</v>
      </c>
      <c r="E10" s="58">
        <v>145</v>
      </c>
      <c r="F10" s="250">
        <v>9.5</v>
      </c>
      <c r="G10" s="58">
        <v>111504</v>
      </c>
      <c r="H10" s="58">
        <v>176440</v>
      </c>
      <c r="I10" s="58">
        <v>252</v>
      </c>
      <c r="J10" s="58">
        <v>159</v>
      </c>
      <c r="K10" s="96">
        <v>6.8</v>
      </c>
    </row>
    <row r="11" spans="1:11" ht="21.75" customHeight="1" x14ac:dyDescent="0.35">
      <c r="A11" s="79" t="s">
        <v>8</v>
      </c>
      <c r="B11" s="58">
        <v>126768</v>
      </c>
      <c r="C11" s="58">
        <v>195188</v>
      </c>
      <c r="D11" s="58">
        <v>211</v>
      </c>
      <c r="E11" s="58">
        <v>138</v>
      </c>
      <c r="F11" s="250">
        <v>9.3000000000000007</v>
      </c>
      <c r="G11" s="58">
        <v>130193</v>
      </c>
      <c r="H11" s="58">
        <v>199094</v>
      </c>
      <c r="I11" s="58">
        <v>231</v>
      </c>
      <c r="J11" s="58">
        <v>152</v>
      </c>
      <c r="K11" s="96">
        <v>6.7</v>
      </c>
    </row>
    <row r="12" spans="1:11" ht="21.75" customHeight="1" x14ac:dyDescent="0.35">
      <c r="A12" s="79" t="s">
        <v>9</v>
      </c>
      <c r="B12" s="58">
        <v>434283</v>
      </c>
      <c r="C12" s="58">
        <v>692977</v>
      </c>
      <c r="D12" s="58">
        <v>224</v>
      </c>
      <c r="E12" s="58">
        <v>141</v>
      </c>
      <c r="F12" s="250">
        <v>9.4</v>
      </c>
      <c r="G12" s="58">
        <v>442986</v>
      </c>
      <c r="H12" s="58">
        <v>702125</v>
      </c>
      <c r="I12" s="58">
        <v>246</v>
      </c>
      <c r="J12" s="58">
        <v>155</v>
      </c>
      <c r="K12" s="96">
        <v>6.8</v>
      </c>
    </row>
    <row r="13" spans="1:11" ht="21.75" customHeight="1" x14ac:dyDescent="0.35">
      <c r="A13" s="79" t="s">
        <v>10</v>
      </c>
      <c r="B13" s="58">
        <v>343442</v>
      </c>
      <c r="C13" s="58">
        <v>529105</v>
      </c>
      <c r="D13" s="58">
        <v>215</v>
      </c>
      <c r="E13" s="58">
        <v>140</v>
      </c>
      <c r="F13" s="250">
        <v>9.4</v>
      </c>
      <c r="G13" s="58">
        <v>350073</v>
      </c>
      <c r="H13" s="58">
        <v>535567</v>
      </c>
      <c r="I13" s="58">
        <v>234</v>
      </c>
      <c r="J13" s="58">
        <v>153</v>
      </c>
      <c r="K13" s="96">
        <v>6.8</v>
      </c>
    </row>
    <row r="14" spans="1:11" ht="21.75" customHeight="1" x14ac:dyDescent="0.35">
      <c r="A14" s="79" t="s">
        <v>11</v>
      </c>
      <c r="B14" s="58">
        <v>83390</v>
      </c>
      <c r="C14" s="58">
        <v>130206</v>
      </c>
      <c r="D14" s="58">
        <v>231</v>
      </c>
      <c r="E14" s="58">
        <v>148</v>
      </c>
      <c r="F14" s="250">
        <v>9.4</v>
      </c>
      <c r="G14" s="58">
        <v>84446</v>
      </c>
      <c r="H14" s="58">
        <v>130925</v>
      </c>
      <c r="I14" s="58">
        <v>251</v>
      </c>
      <c r="J14" s="58">
        <v>162</v>
      </c>
      <c r="K14" s="96">
        <v>6.8</v>
      </c>
    </row>
    <row r="15" spans="1:11" ht="21.75" customHeight="1" x14ac:dyDescent="0.35">
      <c r="A15" s="79" t="s">
        <v>12</v>
      </c>
      <c r="B15" s="58">
        <v>146305</v>
      </c>
      <c r="C15" s="58">
        <v>231742</v>
      </c>
      <c r="D15" s="58">
        <v>230</v>
      </c>
      <c r="E15" s="58">
        <v>146</v>
      </c>
      <c r="F15" s="250">
        <v>9.4</v>
      </c>
      <c r="G15" s="58">
        <v>148574</v>
      </c>
      <c r="H15" s="58">
        <v>233639</v>
      </c>
      <c r="I15" s="58">
        <v>250</v>
      </c>
      <c r="J15" s="58">
        <v>159</v>
      </c>
      <c r="K15" s="96">
        <v>6.8</v>
      </c>
    </row>
    <row r="16" spans="1:11" ht="21.75" customHeight="1" x14ac:dyDescent="0.35">
      <c r="A16" s="79" t="s">
        <v>13</v>
      </c>
      <c r="B16" s="58">
        <v>558626</v>
      </c>
      <c r="C16" s="58">
        <v>873196</v>
      </c>
      <c r="D16" s="58">
        <v>222</v>
      </c>
      <c r="E16" s="58">
        <v>143</v>
      </c>
      <c r="F16" s="250">
        <v>9.3000000000000007</v>
      </c>
      <c r="G16" s="58">
        <v>568110</v>
      </c>
      <c r="H16" s="58">
        <v>880609</v>
      </c>
      <c r="I16" s="58">
        <v>242</v>
      </c>
      <c r="J16" s="58">
        <v>156</v>
      </c>
      <c r="K16" s="96">
        <v>6.7</v>
      </c>
    </row>
    <row r="17" spans="1:12" ht="21.75" customHeight="1" x14ac:dyDescent="0.35">
      <c r="A17" s="79" t="s">
        <v>14</v>
      </c>
      <c r="B17" s="58">
        <v>122922</v>
      </c>
      <c r="C17" s="58">
        <v>196964</v>
      </c>
      <c r="D17" s="58">
        <v>239</v>
      </c>
      <c r="E17" s="58">
        <v>150</v>
      </c>
      <c r="F17" s="250">
        <v>9.3000000000000007</v>
      </c>
      <c r="G17" s="58">
        <v>124318</v>
      </c>
      <c r="H17" s="58">
        <v>197459</v>
      </c>
      <c r="I17" s="58">
        <v>260</v>
      </c>
      <c r="J17" s="58">
        <v>164</v>
      </c>
      <c r="K17" s="96">
        <v>6.7</v>
      </c>
    </row>
    <row r="18" spans="1:12" ht="21.75" customHeight="1" x14ac:dyDescent="0.35">
      <c r="A18" s="79" t="s">
        <v>15</v>
      </c>
      <c r="B18" s="58">
        <v>26284</v>
      </c>
      <c r="C18" s="58">
        <v>42242</v>
      </c>
      <c r="D18" s="58">
        <v>239</v>
      </c>
      <c r="E18" s="58">
        <v>149</v>
      </c>
      <c r="F18" s="250">
        <v>9.3000000000000007</v>
      </c>
      <c r="G18" s="58">
        <v>26522</v>
      </c>
      <c r="H18" s="58">
        <v>42139</v>
      </c>
      <c r="I18" s="58">
        <v>260</v>
      </c>
      <c r="J18" s="58">
        <v>164</v>
      </c>
      <c r="K18" s="96">
        <v>6.7</v>
      </c>
    </row>
    <row r="19" spans="1:12" ht="21.75" customHeight="1" x14ac:dyDescent="0.35">
      <c r="A19" s="79" t="s">
        <v>16</v>
      </c>
      <c r="B19" s="58">
        <v>573798</v>
      </c>
      <c r="C19" s="58">
        <v>949776</v>
      </c>
      <c r="D19" s="58">
        <v>258</v>
      </c>
      <c r="E19" s="58">
        <v>157</v>
      </c>
      <c r="F19" s="250">
        <v>8.8000000000000007</v>
      </c>
      <c r="G19" s="58">
        <v>568120</v>
      </c>
      <c r="H19" s="58">
        <v>928784</v>
      </c>
      <c r="I19" s="58">
        <v>281</v>
      </c>
      <c r="J19" s="58">
        <v>172</v>
      </c>
      <c r="K19" s="96">
        <v>6.6</v>
      </c>
    </row>
    <row r="20" spans="1:12" ht="21.75" customHeight="1" x14ac:dyDescent="0.35">
      <c r="A20" s="79" t="s">
        <v>17</v>
      </c>
      <c r="B20" s="58">
        <v>399930</v>
      </c>
      <c r="C20" s="58">
        <v>640333</v>
      </c>
      <c r="D20" s="58">
        <v>249</v>
      </c>
      <c r="E20" s="58">
        <v>156</v>
      </c>
      <c r="F20" s="250">
        <v>9.1999999999999993</v>
      </c>
      <c r="G20" s="58">
        <v>399334</v>
      </c>
      <c r="H20" s="58">
        <v>633044</v>
      </c>
      <c r="I20" s="58">
        <v>271</v>
      </c>
      <c r="J20" s="58">
        <v>171</v>
      </c>
      <c r="K20" s="96">
        <v>6.7</v>
      </c>
    </row>
    <row r="21" spans="1:12" ht="21.75" customHeight="1" x14ac:dyDescent="0.35">
      <c r="A21" s="79" t="s">
        <v>18</v>
      </c>
      <c r="B21" s="58">
        <v>52075</v>
      </c>
      <c r="C21" s="58">
        <v>84972</v>
      </c>
      <c r="D21" s="58">
        <v>254</v>
      </c>
      <c r="E21" s="58">
        <v>156</v>
      </c>
      <c r="F21" s="250">
        <v>9.3000000000000007</v>
      </c>
      <c r="G21" s="58">
        <v>51933</v>
      </c>
      <c r="H21" s="58">
        <v>83980</v>
      </c>
      <c r="I21" s="58">
        <v>274</v>
      </c>
      <c r="J21" s="58">
        <v>170</v>
      </c>
      <c r="K21" s="96">
        <v>6.7</v>
      </c>
    </row>
    <row r="22" spans="1:12" ht="21.75" customHeight="1" x14ac:dyDescent="0.35">
      <c r="A22" s="79" t="s">
        <v>19</v>
      </c>
      <c r="B22" s="58">
        <v>182057</v>
      </c>
      <c r="C22" s="58">
        <v>302778</v>
      </c>
      <c r="D22" s="58">
        <v>277</v>
      </c>
      <c r="E22" s="58">
        <v>168</v>
      </c>
      <c r="F22" s="250">
        <v>8.9</v>
      </c>
      <c r="G22" s="58">
        <v>179642</v>
      </c>
      <c r="H22" s="58">
        <v>295678</v>
      </c>
      <c r="I22" s="58">
        <v>301</v>
      </c>
      <c r="J22" s="58">
        <v>183</v>
      </c>
      <c r="K22" s="96">
        <v>6.6</v>
      </c>
    </row>
    <row r="23" spans="1:12" ht="21.75" customHeight="1" x14ac:dyDescent="0.35">
      <c r="A23" s="79" t="s">
        <v>20</v>
      </c>
      <c r="B23" s="58">
        <v>485166</v>
      </c>
      <c r="C23" s="58">
        <v>793420</v>
      </c>
      <c r="D23" s="58">
        <v>261</v>
      </c>
      <c r="E23" s="58">
        <v>161</v>
      </c>
      <c r="F23" s="250">
        <v>8.8000000000000007</v>
      </c>
      <c r="G23" s="58">
        <v>478257</v>
      </c>
      <c r="H23" s="58">
        <v>772299</v>
      </c>
      <c r="I23" s="58">
        <v>284</v>
      </c>
      <c r="J23" s="58">
        <v>176</v>
      </c>
      <c r="K23" s="96">
        <v>6.6</v>
      </c>
    </row>
    <row r="24" spans="1:12" ht="21.75" customHeight="1" x14ac:dyDescent="0.35">
      <c r="A24" s="79" t="s">
        <v>21</v>
      </c>
      <c r="B24" s="58">
        <v>142197</v>
      </c>
      <c r="C24" s="58">
        <v>214964</v>
      </c>
      <c r="D24" s="58">
        <v>243</v>
      </c>
      <c r="E24" s="58">
        <v>161</v>
      </c>
      <c r="F24" s="250">
        <v>9.1999999999999993</v>
      </c>
      <c r="G24" s="58">
        <v>142839</v>
      </c>
      <c r="H24" s="58">
        <v>213956</v>
      </c>
      <c r="I24" s="58">
        <v>262</v>
      </c>
      <c r="J24" s="58">
        <v>175</v>
      </c>
      <c r="K24" s="96">
        <v>6.7</v>
      </c>
    </row>
    <row r="25" spans="1:12" ht="26.5" customHeight="1" thickBot="1" x14ac:dyDescent="0.4">
      <c r="A25" s="113" t="s">
        <v>33</v>
      </c>
      <c r="B25" s="113">
        <v>5737013</v>
      </c>
      <c r="C25" s="113">
        <v>9231492</v>
      </c>
      <c r="D25" s="113">
        <v>235</v>
      </c>
      <c r="E25" s="113">
        <v>147</v>
      </c>
      <c r="F25" s="251">
        <v>9.3000000000000007</v>
      </c>
      <c r="G25" s="113">
        <v>5798583</v>
      </c>
      <c r="H25" s="113">
        <v>9246125</v>
      </c>
      <c r="I25" s="113">
        <v>256</v>
      </c>
      <c r="J25" s="113">
        <v>161</v>
      </c>
      <c r="K25" s="252">
        <v>6.7</v>
      </c>
      <c r="L25" s="271"/>
    </row>
    <row r="26" spans="1:12" ht="26.5" customHeight="1" thickTop="1" x14ac:dyDescent="0.3">
      <c r="A26" s="257" t="str">
        <f>+INDICE!B10</f>
        <v xml:space="preserve"> Lettura dati 31 agosto 2023</v>
      </c>
      <c r="B26" s="89"/>
      <c r="C26" s="7"/>
      <c r="D26" s="258"/>
    </row>
    <row r="27" spans="1:12" x14ac:dyDescent="0.3">
      <c r="A27" s="257"/>
      <c r="B27" s="89"/>
    </row>
    <row r="28" spans="1:12" x14ac:dyDescent="0.3">
      <c r="A28" s="257"/>
      <c r="B28" s="89"/>
    </row>
    <row r="31" spans="1:12" x14ac:dyDescent="0.35">
      <c r="C31" s="280"/>
    </row>
    <row r="33" spans="2:4" x14ac:dyDescent="0.35">
      <c r="B33" s="259"/>
      <c r="C33" s="259"/>
    </row>
    <row r="34" spans="2:4" x14ac:dyDescent="0.35">
      <c r="B34" s="259"/>
      <c r="C34" s="259"/>
    </row>
    <row r="35" spans="2:4" x14ac:dyDescent="0.35">
      <c r="B35" s="259"/>
      <c r="C35" s="259"/>
    </row>
    <row r="36" spans="2:4" x14ac:dyDescent="0.35">
      <c r="B36" s="259"/>
      <c r="C36" s="259"/>
      <c r="D36" s="258"/>
    </row>
    <row r="37" spans="2:4" x14ac:dyDescent="0.35">
      <c r="B37" s="259"/>
      <c r="C37" s="259"/>
    </row>
    <row r="38" spans="2:4" x14ac:dyDescent="0.35">
      <c r="B38" s="259"/>
      <c r="C38" s="259"/>
    </row>
    <row r="39" spans="2:4" x14ac:dyDescent="0.35">
      <c r="B39" s="259"/>
      <c r="C39" s="259"/>
    </row>
    <row r="40" spans="2:4" x14ac:dyDescent="0.35">
      <c r="B40" s="259"/>
      <c r="C40" s="259"/>
    </row>
    <row r="41" spans="2:4" x14ac:dyDescent="0.35">
      <c r="B41" s="259"/>
      <c r="C41" s="259"/>
    </row>
    <row r="42" spans="2:4" s="256" customFormat="1" x14ac:dyDescent="0.35">
      <c r="B42" s="259"/>
      <c r="C42" s="259"/>
    </row>
    <row r="43" spans="2:4" s="256" customFormat="1" x14ac:dyDescent="0.35">
      <c r="B43" s="259"/>
      <c r="C43" s="259"/>
    </row>
    <row r="44" spans="2:4" s="256" customFormat="1" x14ac:dyDescent="0.35">
      <c r="B44" s="259"/>
      <c r="C44" s="259"/>
    </row>
    <row r="45" spans="2:4" s="256" customFormat="1" x14ac:dyDescent="0.35">
      <c r="B45" s="259"/>
      <c r="C45" s="259"/>
    </row>
    <row r="46" spans="2:4" s="256" customFormat="1" x14ac:dyDescent="0.35">
      <c r="B46" s="259"/>
      <c r="C46" s="259"/>
    </row>
    <row r="47" spans="2:4" s="256" customFormat="1" x14ac:dyDescent="0.35">
      <c r="B47" s="259"/>
      <c r="C47" s="259"/>
    </row>
    <row r="48" spans="2:4" s="256" customFormat="1" x14ac:dyDescent="0.35">
      <c r="B48" s="259"/>
      <c r="C48" s="259"/>
    </row>
    <row r="49" spans="2:3" s="256" customFormat="1" x14ac:dyDescent="0.35">
      <c r="B49" s="259"/>
      <c r="C49" s="259"/>
    </row>
    <row r="50" spans="2:3" s="256" customFormat="1" x14ac:dyDescent="0.35">
      <c r="B50" s="259"/>
      <c r="C50" s="259"/>
    </row>
    <row r="51" spans="2:3" s="256" customFormat="1" x14ac:dyDescent="0.35">
      <c r="B51" s="259"/>
      <c r="C51" s="259"/>
    </row>
    <row r="52" spans="2:3" s="256" customFormat="1" x14ac:dyDescent="0.35">
      <c r="B52" s="259"/>
      <c r="C52" s="259"/>
    </row>
    <row r="53" spans="2:3" s="256" customFormat="1" x14ac:dyDescent="0.35">
      <c r="B53" s="259"/>
      <c r="C53" s="259"/>
    </row>
  </sheetData>
  <mergeCells count="3">
    <mergeCell ref="A2:A3"/>
    <mergeCell ref="B2:F2"/>
    <mergeCell ref="G2:K2"/>
  </mergeCells>
  <pageMargins left="0.70866141732283472" right="0.70866141732283472" top="0.94488188976377963" bottom="0.74803149606299213" header="0.31496062992125984" footer="0.31496062992125984"/>
  <pageSetup paperSize="9" scale="43" orientation="portrait" r:id="rId1"/>
  <headerFooter>
    <oddHeader>&amp;COSSERVATORIO ASSEGNO UNICO UNIVERSALE</oddHeader>
    <oddFooter>&amp;CINPS - COORDINAMENTO GENERALE STATISTICO ATTUARIALE</oddFooter>
  </headerFooter>
  <rowBreaks count="1" manualBreakCount="1">
    <brk id="17" max="10"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pageSetUpPr fitToPage="1"/>
  </sheetPr>
  <dimension ref="B1:I19"/>
  <sheetViews>
    <sheetView topLeftCell="A2" workbookViewId="0">
      <selection activeCell="B1" sqref="B1"/>
    </sheetView>
  </sheetViews>
  <sheetFormatPr defaultRowHeight="14.5" x14ac:dyDescent="0.35"/>
  <cols>
    <col min="1" max="1" width="4" customWidth="1"/>
    <col min="4" max="4" width="10.08984375" customWidth="1"/>
    <col min="9" max="9" width="9.81640625" customWidth="1"/>
  </cols>
  <sheetData>
    <row r="1" spans="2:9" x14ac:dyDescent="0.35">
      <c r="B1" t="s">
        <v>85</v>
      </c>
    </row>
    <row r="12" spans="2:9" ht="18.5" x14ac:dyDescent="0.35">
      <c r="B12" s="125" t="s">
        <v>112</v>
      </c>
    </row>
    <row r="15" spans="2:9" ht="14.5" customHeight="1" x14ac:dyDescent="0.35">
      <c r="B15" s="358" t="s">
        <v>101</v>
      </c>
      <c r="C15" s="358"/>
      <c r="D15" s="358"/>
      <c r="E15" s="358"/>
      <c r="F15" s="358"/>
      <c r="G15" s="358"/>
      <c r="H15" s="358"/>
      <c r="I15" s="358"/>
    </row>
    <row r="16" spans="2:9" x14ac:dyDescent="0.35">
      <c r="B16" s="358"/>
      <c r="C16" s="358"/>
      <c r="D16" s="358"/>
      <c r="E16" s="358"/>
      <c r="F16" s="358"/>
      <c r="G16" s="358"/>
      <c r="H16" s="358"/>
      <c r="I16" s="358"/>
    </row>
    <row r="17" spans="2:9" ht="25.5" customHeight="1" x14ac:dyDescent="0.35">
      <c r="B17" s="358"/>
      <c r="C17" s="358"/>
      <c r="D17" s="358"/>
      <c r="E17" s="358"/>
      <c r="F17" s="358"/>
      <c r="G17" s="358"/>
      <c r="H17" s="358"/>
      <c r="I17" s="358"/>
    </row>
    <row r="18" spans="2:9" ht="28" customHeight="1" x14ac:dyDescent="0.35">
      <c r="B18" s="358"/>
      <c r="C18" s="358"/>
      <c r="D18" s="358"/>
      <c r="E18" s="358"/>
      <c r="F18" s="358"/>
      <c r="G18" s="358"/>
      <c r="H18" s="358"/>
      <c r="I18" s="358"/>
    </row>
    <row r="19" spans="2:9" x14ac:dyDescent="0.35">
      <c r="B19" s="358"/>
      <c r="C19" s="358"/>
      <c r="D19" s="358"/>
      <c r="E19" s="358"/>
      <c r="F19" s="358"/>
      <c r="G19" s="358"/>
      <c r="H19" s="358"/>
      <c r="I19" s="358"/>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E300E-057C-4800-B4C9-5FFF72EF62A7}">
  <sheetPr>
    <pageSetUpPr fitToPage="1"/>
  </sheetPr>
  <dimension ref="A1:P45"/>
  <sheetViews>
    <sheetView showGridLines="0" view="pageBreakPreview" topLeftCell="A13" zoomScale="59" zoomScaleNormal="53" zoomScaleSheetLayoutView="59" workbookViewId="0">
      <selection activeCell="B1" sqref="B1"/>
    </sheetView>
  </sheetViews>
  <sheetFormatPr defaultColWidth="13.36328125" defaultRowHeight="10" x14ac:dyDescent="0.35"/>
  <cols>
    <col min="1" max="1" width="34.26953125" style="1" customWidth="1"/>
    <col min="2" max="2" width="23.90625" style="1" customWidth="1"/>
    <col min="3" max="3" width="20.90625" style="1" customWidth="1"/>
    <col min="4" max="4" width="21.36328125" style="1" customWidth="1"/>
    <col min="5" max="5" width="21.6328125" style="1" customWidth="1"/>
    <col min="6" max="6" width="20.08984375" style="1" customWidth="1"/>
    <col min="7" max="7" width="18.6328125" style="1" customWidth="1"/>
    <col min="8" max="8" width="15.6328125" style="1" customWidth="1"/>
    <col min="9" max="10" width="11.453125" style="1" customWidth="1"/>
    <col min="11" max="16384" width="13.36328125" style="1"/>
  </cols>
  <sheetData>
    <row r="1" spans="1:16" ht="57.5" customHeight="1" thickBot="1" x14ac:dyDescent="0.4">
      <c r="A1" s="413" t="s">
        <v>183</v>
      </c>
      <c r="B1" s="413"/>
      <c r="C1" s="413"/>
      <c r="D1" s="413"/>
      <c r="E1" s="413"/>
      <c r="F1" s="413"/>
    </row>
    <row r="2" spans="1:16" ht="82.25" customHeight="1" thickTop="1" thickBot="1" x14ac:dyDescent="0.4">
      <c r="A2" s="55" t="s">
        <v>108</v>
      </c>
      <c r="B2" s="56" t="s">
        <v>92</v>
      </c>
      <c r="C2" s="56" t="s">
        <v>93</v>
      </c>
      <c r="D2" s="56" t="s">
        <v>167</v>
      </c>
      <c r="E2" s="56" t="s">
        <v>168</v>
      </c>
      <c r="F2" s="56" t="s">
        <v>169</v>
      </c>
      <c r="G2" s="57"/>
    </row>
    <row r="3" spans="1:16" ht="38.5" customHeight="1" thickTop="1" x14ac:dyDescent="0.3">
      <c r="A3" s="219"/>
      <c r="B3" s="416" t="s">
        <v>170</v>
      </c>
      <c r="C3" s="416"/>
      <c r="D3" s="416"/>
      <c r="E3" s="416"/>
      <c r="F3" s="416"/>
      <c r="G3" s="57"/>
    </row>
    <row r="4" spans="1:16" ht="32.75" customHeight="1" x14ac:dyDescent="0.35">
      <c r="A4" s="90" t="s">
        <v>172</v>
      </c>
      <c r="B4" s="58">
        <v>416080</v>
      </c>
      <c r="C4" s="58">
        <v>689004</v>
      </c>
      <c r="D4" s="96">
        <v>70.099999999999994</v>
      </c>
      <c r="E4" s="58">
        <v>169</v>
      </c>
      <c r="F4" s="58">
        <v>102</v>
      </c>
      <c r="G4" s="57"/>
      <c r="H4" s="24"/>
      <c r="I4" s="24"/>
      <c r="J4" s="8"/>
      <c r="N4" s="24"/>
      <c r="O4" s="24"/>
      <c r="P4" s="24"/>
    </row>
    <row r="5" spans="1:16" ht="28" customHeight="1" x14ac:dyDescent="0.35">
      <c r="A5" s="90" t="s">
        <v>173</v>
      </c>
      <c r="B5" s="58">
        <v>424763</v>
      </c>
      <c r="C5" s="58">
        <v>715317</v>
      </c>
      <c r="D5" s="96">
        <v>74.2</v>
      </c>
      <c r="E5" s="58">
        <v>175</v>
      </c>
      <c r="F5" s="58">
        <v>104</v>
      </c>
      <c r="G5" s="57"/>
      <c r="H5" s="24"/>
      <c r="I5" s="24"/>
      <c r="J5" s="8"/>
      <c r="N5" s="24"/>
      <c r="O5" s="24"/>
      <c r="P5" s="24"/>
    </row>
    <row r="6" spans="1:16" ht="28" customHeight="1" x14ac:dyDescent="0.35">
      <c r="A6" s="90" t="s">
        <v>174</v>
      </c>
      <c r="B6" s="58">
        <v>328077</v>
      </c>
      <c r="C6" s="58">
        <v>548921</v>
      </c>
      <c r="D6" s="96">
        <v>61.9</v>
      </c>
      <c r="E6" s="58">
        <v>189</v>
      </c>
      <c r="F6" s="58">
        <v>113</v>
      </c>
      <c r="G6" s="57"/>
      <c r="H6" s="24"/>
      <c r="I6" s="24"/>
      <c r="J6" s="8"/>
      <c r="N6" s="24"/>
      <c r="O6" s="24"/>
      <c r="P6" s="24"/>
    </row>
    <row r="7" spans="1:16" ht="28" customHeight="1" x14ac:dyDescent="0.35">
      <c r="A7" s="90" t="s">
        <v>175</v>
      </c>
      <c r="B7" s="58">
        <v>346031</v>
      </c>
      <c r="C7" s="58">
        <v>569741</v>
      </c>
      <c r="D7" s="96">
        <v>62.8</v>
      </c>
      <c r="E7" s="58">
        <v>181</v>
      </c>
      <c r="F7" s="58">
        <v>110</v>
      </c>
      <c r="G7" s="57"/>
      <c r="H7" s="24"/>
      <c r="I7" s="24"/>
      <c r="J7" s="8"/>
      <c r="N7" s="24"/>
      <c r="O7" s="24"/>
      <c r="P7" s="24"/>
    </row>
    <row r="8" spans="1:16" ht="28" customHeight="1" x14ac:dyDescent="0.35">
      <c r="A8" s="90" t="s">
        <v>176</v>
      </c>
      <c r="B8" s="58">
        <v>365574</v>
      </c>
      <c r="C8" s="58">
        <v>603548</v>
      </c>
      <c r="D8" s="96">
        <v>66</v>
      </c>
      <c r="E8" s="58">
        <v>180</v>
      </c>
      <c r="F8" s="58">
        <v>109</v>
      </c>
      <c r="G8" s="57"/>
      <c r="H8" s="24"/>
      <c r="I8" s="24"/>
      <c r="J8" s="8"/>
      <c r="N8" s="24"/>
      <c r="O8" s="24"/>
      <c r="P8" s="24"/>
    </row>
    <row r="9" spans="1:16" ht="28" customHeight="1" x14ac:dyDescent="0.35">
      <c r="A9" s="90" t="s">
        <v>177</v>
      </c>
      <c r="B9" s="58">
        <v>362564</v>
      </c>
      <c r="C9" s="58">
        <v>598359</v>
      </c>
      <c r="D9" s="96">
        <v>64.599999999999994</v>
      </c>
      <c r="E9" s="58">
        <v>178</v>
      </c>
      <c r="F9" s="58">
        <v>108</v>
      </c>
      <c r="G9" s="57"/>
      <c r="H9" s="24"/>
      <c r="I9" s="24"/>
      <c r="J9" s="8"/>
      <c r="N9" s="24"/>
      <c r="O9" s="24"/>
      <c r="P9" s="24"/>
    </row>
    <row r="10" spans="1:16" ht="28" customHeight="1" x14ac:dyDescent="0.35">
      <c r="A10" s="90" t="s">
        <v>178</v>
      </c>
      <c r="B10" s="58">
        <v>357446</v>
      </c>
      <c r="C10" s="58">
        <v>590567</v>
      </c>
      <c r="D10" s="96">
        <v>60.4</v>
      </c>
      <c r="E10" s="58">
        <v>169</v>
      </c>
      <c r="F10" s="58">
        <v>102</v>
      </c>
      <c r="G10" s="57"/>
      <c r="H10" s="24"/>
      <c r="I10" s="24"/>
      <c r="J10" s="8"/>
      <c r="N10" s="24"/>
      <c r="O10" s="24"/>
      <c r="P10" s="24"/>
    </row>
    <row r="11" spans="1:16" ht="28" customHeight="1" x14ac:dyDescent="0.35">
      <c r="A11" s="90" t="s">
        <v>179</v>
      </c>
      <c r="B11" s="58">
        <v>370672</v>
      </c>
      <c r="C11" s="58">
        <v>614820</v>
      </c>
      <c r="D11" s="96">
        <v>63</v>
      </c>
      <c r="E11" s="58">
        <v>170</v>
      </c>
      <c r="F11" s="58">
        <v>102</v>
      </c>
      <c r="G11" s="57"/>
      <c r="H11" s="24"/>
      <c r="I11" s="24"/>
      <c r="J11" s="8"/>
      <c r="N11" s="24"/>
      <c r="O11" s="24"/>
      <c r="P11" s="24"/>
    </row>
    <row r="12" spans="1:16" ht="28" customHeight="1" x14ac:dyDescent="0.35">
      <c r="A12" s="90" t="s">
        <v>180</v>
      </c>
      <c r="B12" s="58">
        <v>372092</v>
      </c>
      <c r="C12" s="58">
        <v>617782</v>
      </c>
      <c r="D12" s="96">
        <v>62.5</v>
      </c>
      <c r="E12" s="58">
        <v>168</v>
      </c>
      <c r="F12" s="58">
        <v>101</v>
      </c>
      <c r="G12" s="57"/>
      <c r="H12" s="24"/>
      <c r="I12" s="24"/>
      <c r="J12" s="8"/>
      <c r="N12" s="24"/>
      <c r="O12" s="24"/>
      <c r="P12" s="24"/>
    </row>
    <row r="13" spans="1:16" ht="28" customHeight="1" thickBot="1" x14ac:dyDescent="0.4">
      <c r="A13" s="173" t="s">
        <v>181</v>
      </c>
      <c r="B13" s="174">
        <v>369353</v>
      </c>
      <c r="C13" s="174">
        <v>613915</v>
      </c>
      <c r="D13" s="175">
        <v>62.2</v>
      </c>
      <c r="E13" s="174">
        <v>168</v>
      </c>
      <c r="F13" s="174">
        <v>101</v>
      </c>
      <c r="G13" s="57"/>
      <c r="H13" s="24"/>
      <c r="I13" s="24"/>
      <c r="J13" s="8"/>
      <c r="N13" s="24"/>
      <c r="O13" s="24"/>
      <c r="P13" s="24"/>
    </row>
    <row r="14" spans="1:16" s="139" customFormat="1" ht="25.5" customHeight="1" thickTop="1" x14ac:dyDescent="0.35">
      <c r="A14" s="220" t="s">
        <v>196</v>
      </c>
      <c r="B14" s="220"/>
      <c r="C14" s="310"/>
      <c r="D14" s="284">
        <v>647.70000000000005</v>
      </c>
      <c r="E14" s="310"/>
      <c r="F14" s="310"/>
      <c r="H14" s="224"/>
      <c r="I14" s="224"/>
      <c r="J14" s="225"/>
      <c r="N14" s="224"/>
      <c r="O14" s="224"/>
      <c r="P14" s="224"/>
    </row>
    <row r="15" spans="1:16" s="139" customFormat="1" ht="20.5" customHeight="1" x14ac:dyDescent="0.35">
      <c r="A15" s="311" t="s">
        <v>216</v>
      </c>
      <c r="B15" s="283">
        <v>371265</v>
      </c>
      <c r="C15" s="283">
        <v>616197</v>
      </c>
      <c r="D15" s="284"/>
      <c r="E15" s="1"/>
      <c r="F15" s="1"/>
      <c r="H15" s="224"/>
      <c r="I15" s="224"/>
      <c r="J15" s="225"/>
      <c r="N15" s="224"/>
      <c r="O15" s="224"/>
      <c r="P15" s="224"/>
    </row>
    <row r="16" spans="1:16" s="139" customFormat="1" ht="20.5" customHeight="1" thickBot="1" x14ac:dyDescent="0.4">
      <c r="A16" s="312" t="s">
        <v>40</v>
      </c>
      <c r="B16" s="313"/>
      <c r="C16" s="314"/>
      <c r="D16" s="315"/>
      <c r="E16" s="316">
        <v>174</v>
      </c>
      <c r="F16" s="316">
        <v>105</v>
      </c>
      <c r="H16" s="224"/>
      <c r="I16" s="224"/>
      <c r="J16" s="225"/>
      <c r="N16" s="224"/>
      <c r="O16" s="224"/>
      <c r="P16" s="224"/>
    </row>
    <row r="17" spans="1:16" ht="38.5" customHeight="1" thickTop="1" thickBot="1" x14ac:dyDescent="0.35">
      <c r="A17" s="219"/>
      <c r="B17" s="416" t="s">
        <v>171</v>
      </c>
      <c r="C17" s="416"/>
      <c r="D17" s="416"/>
      <c r="E17" s="416"/>
      <c r="F17" s="416"/>
      <c r="G17" s="57"/>
    </row>
    <row r="18" spans="1:16" s="151" customFormat="1" ht="27" customHeight="1" thickTop="1" x14ac:dyDescent="0.3">
      <c r="A18" s="272" t="s">
        <v>182</v>
      </c>
      <c r="B18" s="328">
        <v>365842</v>
      </c>
      <c r="C18" s="328">
        <v>607907</v>
      </c>
      <c r="D18" s="317">
        <v>64.099999999999994</v>
      </c>
      <c r="E18" s="328">
        <v>175</v>
      </c>
      <c r="F18" s="328">
        <v>105</v>
      </c>
      <c r="G18" s="277"/>
    </row>
    <row r="19" spans="1:16" ht="24.5" customHeight="1" x14ac:dyDescent="0.3">
      <c r="A19" s="272" t="s">
        <v>184</v>
      </c>
      <c r="B19" s="58">
        <v>324350</v>
      </c>
      <c r="C19" s="58">
        <v>543726</v>
      </c>
      <c r="D19" s="96">
        <v>62.2</v>
      </c>
      <c r="E19" s="58">
        <v>192</v>
      </c>
      <c r="F19" s="58">
        <v>114</v>
      </c>
      <c r="G19" s="57"/>
      <c r="H19" s="24"/>
      <c r="I19" s="24"/>
      <c r="J19" s="8"/>
      <c r="N19" s="24"/>
      <c r="O19" s="24"/>
      <c r="P19" s="24"/>
    </row>
    <row r="20" spans="1:16" ht="24.5" customHeight="1" x14ac:dyDescent="0.3">
      <c r="A20" s="272" t="s">
        <v>172</v>
      </c>
      <c r="B20" s="58">
        <v>325231</v>
      </c>
      <c r="C20" s="58">
        <v>544943</v>
      </c>
      <c r="D20" s="96">
        <v>63.3</v>
      </c>
      <c r="E20" s="58">
        <v>195</v>
      </c>
      <c r="F20" s="58">
        <v>116</v>
      </c>
      <c r="G20" s="57"/>
      <c r="H20" s="24"/>
      <c r="I20" s="24"/>
      <c r="J20" s="8"/>
      <c r="N20" s="24"/>
      <c r="O20" s="24"/>
      <c r="P20" s="24"/>
    </row>
    <row r="21" spans="1:16" ht="24.5" customHeight="1" x14ac:dyDescent="0.3">
      <c r="A21" s="272" t="s">
        <v>221</v>
      </c>
      <c r="B21" s="58">
        <v>307363</v>
      </c>
      <c r="C21" s="58">
        <v>513097</v>
      </c>
      <c r="D21" s="96">
        <v>59.1</v>
      </c>
      <c r="E21" s="58">
        <v>192</v>
      </c>
      <c r="F21" s="58">
        <v>115</v>
      </c>
      <c r="G21" s="57"/>
      <c r="H21" s="24"/>
      <c r="I21" s="24"/>
      <c r="J21" s="8"/>
      <c r="N21" s="24"/>
      <c r="O21" s="24"/>
      <c r="P21" s="24"/>
    </row>
    <row r="22" spans="1:16" ht="24.5" customHeight="1" x14ac:dyDescent="0.3">
      <c r="A22" s="272" t="s">
        <v>174</v>
      </c>
      <c r="B22" s="58">
        <v>302746</v>
      </c>
      <c r="C22" s="58">
        <v>505157</v>
      </c>
      <c r="D22" s="96">
        <v>58.1</v>
      </c>
      <c r="E22" s="58">
        <v>192</v>
      </c>
      <c r="F22" s="58">
        <v>115</v>
      </c>
      <c r="G22" s="57"/>
      <c r="H22" s="24"/>
      <c r="I22" s="24"/>
      <c r="J22" s="8"/>
      <c r="N22" s="24"/>
      <c r="O22" s="24"/>
      <c r="P22" s="24"/>
    </row>
    <row r="23" spans="1:16" ht="24.5" customHeight="1" x14ac:dyDescent="0.3">
      <c r="A23" s="272" t="s">
        <v>175</v>
      </c>
      <c r="B23" s="58">
        <v>299978</v>
      </c>
      <c r="C23" s="58">
        <v>501399</v>
      </c>
      <c r="D23" s="96">
        <v>57.8</v>
      </c>
      <c r="E23" s="58">
        <v>193</v>
      </c>
      <c r="F23" s="58">
        <v>115</v>
      </c>
      <c r="G23" s="57"/>
      <c r="H23" s="24"/>
      <c r="I23" s="24"/>
      <c r="J23" s="8"/>
      <c r="N23" s="24"/>
      <c r="O23" s="24"/>
      <c r="P23" s="24"/>
    </row>
    <row r="24" spans="1:16" ht="32.75" customHeight="1" thickBot="1" x14ac:dyDescent="0.4">
      <c r="A24" s="173" t="s">
        <v>176</v>
      </c>
      <c r="B24" s="174">
        <v>291813</v>
      </c>
      <c r="C24" s="174">
        <v>490355</v>
      </c>
      <c r="D24" s="175">
        <v>56.9</v>
      </c>
      <c r="E24" s="174">
        <v>195</v>
      </c>
      <c r="F24" s="174">
        <v>116</v>
      </c>
      <c r="G24" s="57"/>
      <c r="H24" s="24"/>
      <c r="I24" s="24"/>
      <c r="J24" s="8"/>
      <c r="N24" s="24"/>
      <c r="O24" s="24"/>
      <c r="P24" s="24"/>
    </row>
    <row r="25" spans="1:16" s="139" customFormat="1" ht="20.5" customHeight="1" thickTop="1" x14ac:dyDescent="0.35">
      <c r="A25" s="220" t="s">
        <v>197</v>
      </c>
      <c r="B25" s="283"/>
      <c r="C25" s="283"/>
      <c r="D25" s="284">
        <v>421.5</v>
      </c>
      <c r="E25" s="310"/>
      <c r="F25" s="310"/>
      <c r="H25" s="224"/>
      <c r="I25" s="224"/>
      <c r="J25" s="225"/>
      <c r="N25" s="224"/>
      <c r="O25" s="224"/>
      <c r="P25" s="224"/>
    </row>
    <row r="26" spans="1:16" s="139" customFormat="1" ht="20.5" customHeight="1" x14ac:dyDescent="0.35">
      <c r="A26" s="220" t="s">
        <v>160</v>
      </c>
      <c r="B26" s="283">
        <v>316760</v>
      </c>
      <c r="C26" s="283">
        <v>529512</v>
      </c>
      <c r="D26" s="284"/>
      <c r="E26" s="1"/>
      <c r="F26" s="1"/>
      <c r="H26" s="224"/>
      <c r="I26" s="224"/>
      <c r="J26" s="225"/>
      <c r="N26" s="224"/>
      <c r="O26" s="224"/>
      <c r="P26" s="224"/>
    </row>
    <row r="27" spans="1:16" s="139" customFormat="1" ht="20.5" customHeight="1" thickBot="1" x14ac:dyDescent="0.4">
      <c r="A27" s="226" t="s">
        <v>161</v>
      </c>
      <c r="B27" s="329"/>
      <c r="C27" s="330"/>
      <c r="D27" s="331"/>
      <c r="E27" s="332">
        <v>190</v>
      </c>
      <c r="F27" s="332">
        <v>113</v>
      </c>
      <c r="H27" s="224"/>
      <c r="I27" s="224"/>
      <c r="J27" s="225"/>
      <c r="N27" s="224"/>
      <c r="O27" s="224"/>
      <c r="P27" s="224"/>
    </row>
    <row r="28" spans="1:16" ht="77.75" customHeight="1" thickTop="1" x14ac:dyDescent="0.35">
      <c r="A28" s="414" t="s">
        <v>203</v>
      </c>
      <c r="B28" s="414"/>
      <c r="C28" s="414"/>
      <c r="D28" s="414"/>
      <c r="E28" s="414"/>
      <c r="F28" s="414"/>
      <c r="I28" s="415"/>
      <c r="J28" s="415"/>
      <c r="K28" s="415"/>
      <c r="L28" s="415"/>
      <c r="M28" s="415"/>
      <c r="N28" s="415"/>
      <c r="O28" s="415"/>
      <c r="P28" s="415"/>
    </row>
    <row r="29" spans="1:16" ht="20.399999999999999" customHeight="1" x14ac:dyDescent="0.3">
      <c r="A29" s="218" t="str">
        <f>+INDICE!B30</f>
        <v xml:space="preserve"> Lettura dati 1° settembre 2023</v>
      </c>
      <c r="B29" s="6"/>
      <c r="E29" s="53"/>
    </row>
    <row r="30" spans="1:16" x14ac:dyDescent="0.35">
      <c r="B30" s="4"/>
      <c r="C30" s="25"/>
    </row>
    <row r="31" spans="1:16" x14ac:dyDescent="0.35">
      <c r="B31" s="4"/>
    </row>
    <row r="32" spans="1:16"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row r="44" spans="2:2" x14ac:dyDescent="0.35">
      <c r="B44" s="4"/>
    </row>
    <row r="45" spans="2:2" x14ac:dyDescent="0.35">
      <c r="B45" s="4"/>
    </row>
  </sheetData>
  <mergeCells count="5">
    <mergeCell ref="A1:F1"/>
    <mergeCell ref="A28:F28"/>
    <mergeCell ref="I28:P28"/>
    <mergeCell ref="B3:F3"/>
    <mergeCell ref="B17:F17"/>
  </mergeCells>
  <phoneticPr fontId="10" type="noConversion"/>
  <pageMargins left="0.70866141732283472" right="0.70866141732283472" top="0.94488188976377963" bottom="0.74803149606299213" header="0.31496062992125984" footer="0.31496062992125984"/>
  <pageSetup paperSize="9" scale="61" orientation="portrait" r:id="rId1"/>
  <headerFooter>
    <oddHeader>&amp;C&amp;"Verdana,Normale"OSSERVATORIO ASSEGNO UNICO UNIVERSALE</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743A-80BA-4649-9196-E5AA1C44886E}">
  <sheetPr>
    <pageSetUpPr fitToPage="1"/>
  </sheetPr>
  <dimension ref="A1:U59"/>
  <sheetViews>
    <sheetView showGridLines="0" view="pageBreakPreview" topLeftCell="A12" zoomScale="60" zoomScaleNormal="70" workbookViewId="0">
      <selection activeCell="B1" sqref="B1"/>
    </sheetView>
  </sheetViews>
  <sheetFormatPr defaultRowHeight="14.5" x14ac:dyDescent="0.35"/>
  <cols>
    <col min="1" max="1" width="26" style="1" customWidth="1"/>
    <col min="2" max="2" width="11.54296875" style="1" customWidth="1"/>
    <col min="3" max="3" width="11.54296875" style="66" customWidth="1"/>
    <col min="4" max="4" width="11.54296875" style="1" customWidth="1"/>
    <col min="5" max="5" width="11.54296875" style="66" customWidth="1"/>
    <col min="6" max="6" width="11.54296875" style="1" customWidth="1"/>
    <col min="7" max="7" width="11.54296875" style="66" customWidth="1"/>
    <col min="8" max="8" width="11.54296875" style="1" customWidth="1"/>
    <col min="9" max="9" width="11.54296875" style="66" customWidth="1"/>
    <col min="10" max="13" width="11.54296875" style="1" customWidth="1"/>
    <col min="14" max="21" width="11.54296875" customWidth="1"/>
  </cols>
  <sheetData>
    <row r="1" spans="1:21" ht="59.75" customHeight="1" thickBot="1" x14ac:dyDescent="0.4">
      <c r="A1" s="118" t="s">
        <v>146</v>
      </c>
      <c r="B1" s="118"/>
      <c r="C1" s="118"/>
      <c r="D1" s="118"/>
      <c r="E1" s="118"/>
      <c r="F1" s="118"/>
      <c r="G1" s="118"/>
      <c r="H1" s="118"/>
      <c r="I1" s="118"/>
      <c r="J1" s="118"/>
      <c r="K1" s="118"/>
      <c r="L1" s="118"/>
      <c r="M1" s="118"/>
    </row>
    <row r="2" spans="1:21" ht="43.25" customHeight="1" thickTop="1" x14ac:dyDescent="0.35">
      <c r="A2" s="418" t="s">
        <v>79</v>
      </c>
      <c r="B2" s="419" t="s">
        <v>3</v>
      </c>
      <c r="C2" s="420"/>
      <c r="D2" s="419" t="s">
        <v>22</v>
      </c>
      <c r="E2" s="420"/>
      <c r="F2" s="419" t="s">
        <v>23</v>
      </c>
      <c r="G2" s="420"/>
      <c r="H2" s="419" t="s">
        <v>70</v>
      </c>
      <c r="I2" s="420"/>
      <c r="J2" s="419" t="s">
        <v>86</v>
      </c>
      <c r="K2" s="420"/>
      <c r="L2" s="419" t="s">
        <v>88</v>
      </c>
      <c r="M2" s="420"/>
      <c r="N2" s="419" t="s">
        <v>116</v>
      </c>
      <c r="O2" s="420"/>
      <c r="P2" s="419" t="s">
        <v>119</v>
      </c>
      <c r="Q2" s="420"/>
      <c r="R2" s="419" t="s">
        <v>120</v>
      </c>
      <c r="S2" s="420"/>
      <c r="T2" s="419" t="s">
        <v>123</v>
      </c>
      <c r="U2" s="420"/>
    </row>
    <row r="3" spans="1:21" ht="93.5" customHeight="1" thickBot="1" x14ac:dyDescent="0.4">
      <c r="A3" s="394"/>
      <c r="B3" s="30" t="s">
        <v>93</v>
      </c>
      <c r="C3" s="64" t="s">
        <v>109</v>
      </c>
      <c r="D3" s="30" t="s">
        <v>93</v>
      </c>
      <c r="E3" s="64" t="s">
        <v>109</v>
      </c>
      <c r="F3" s="30" t="s">
        <v>93</v>
      </c>
      <c r="G3" s="64" t="s">
        <v>109</v>
      </c>
      <c r="H3" s="30" t="s">
        <v>93</v>
      </c>
      <c r="I3" s="64" t="s">
        <v>109</v>
      </c>
      <c r="J3" s="30" t="s">
        <v>93</v>
      </c>
      <c r="K3" s="64" t="s">
        <v>109</v>
      </c>
      <c r="L3" s="30" t="s">
        <v>93</v>
      </c>
      <c r="M3" s="64" t="s">
        <v>109</v>
      </c>
      <c r="N3" s="30" t="s">
        <v>93</v>
      </c>
      <c r="O3" s="64" t="s">
        <v>109</v>
      </c>
      <c r="P3" s="30" t="s">
        <v>93</v>
      </c>
      <c r="Q3" s="64" t="s">
        <v>109</v>
      </c>
      <c r="R3" s="30" t="s">
        <v>93</v>
      </c>
      <c r="S3" s="64" t="s">
        <v>109</v>
      </c>
      <c r="T3" s="30" t="s">
        <v>93</v>
      </c>
      <c r="U3" s="64" t="s">
        <v>109</v>
      </c>
    </row>
    <row r="4" spans="1:21" s="78" customFormat="1" ht="25" customHeight="1" thickTop="1" x14ac:dyDescent="0.35">
      <c r="A4" s="230" t="s">
        <v>4</v>
      </c>
      <c r="B4" s="230">
        <v>27725</v>
      </c>
      <c r="C4" s="230">
        <v>105</v>
      </c>
      <c r="D4" s="230">
        <v>29179</v>
      </c>
      <c r="E4" s="230">
        <v>108</v>
      </c>
      <c r="F4" s="230">
        <v>22970</v>
      </c>
      <c r="G4" s="230">
        <v>120</v>
      </c>
      <c r="H4" s="230">
        <v>22909</v>
      </c>
      <c r="I4" s="230">
        <v>119</v>
      </c>
      <c r="J4" s="230">
        <v>23964</v>
      </c>
      <c r="K4" s="230">
        <v>116</v>
      </c>
      <c r="L4" s="230">
        <v>23861</v>
      </c>
      <c r="M4" s="230">
        <v>114</v>
      </c>
      <c r="N4" s="230">
        <v>23163</v>
      </c>
      <c r="O4" s="230">
        <v>107</v>
      </c>
      <c r="P4" s="230">
        <v>23676</v>
      </c>
      <c r="Q4" s="230">
        <v>107</v>
      </c>
      <c r="R4" s="230">
        <v>23821</v>
      </c>
      <c r="S4" s="230">
        <v>106</v>
      </c>
      <c r="T4" s="230">
        <v>23657</v>
      </c>
      <c r="U4" s="230">
        <v>106</v>
      </c>
    </row>
    <row r="5" spans="1:21" x14ac:dyDescent="0.35">
      <c r="A5" s="2" t="s">
        <v>5</v>
      </c>
      <c r="B5" s="2">
        <v>366</v>
      </c>
      <c r="C5" s="2">
        <v>130</v>
      </c>
      <c r="D5" s="2">
        <v>376</v>
      </c>
      <c r="E5" s="2">
        <v>128</v>
      </c>
      <c r="F5" s="2">
        <v>304</v>
      </c>
      <c r="G5" s="2">
        <v>135</v>
      </c>
      <c r="H5" s="2">
        <v>303</v>
      </c>
      <c r="I5" s="2">
        <v>138</v>
      </c>
      <c r="J5" s="2">
        <v>325</v>
      </c>
      <c r="K5" s="2">
        <v>136</v>
      </c>
      <c r="L5" s="2">
        <v>317</v>
      </c>
      <c r="M5" s="2">
        <v>128</v>
      </c>
      <c r="N5" s="2">
        <v>279</v>
      </c>
      <c r="O5" s="2">
        <v>120</v>
      </c>
      <c r="P5" s="2">
        <v>299</v>
      </c>
      <c r="Q5" s="2">
        <v>119</v>
      </c>
      <c r="R5" s="2">
        <v>302</v>
      </c>
      <c r="S5" s="2">
        <v>115</v>
      </c>
      <c r="T5" s="2">
        <v>299</v>
      </c>
      <c r="U5" s="2">
        <v>114</v>
      </c>
    </row>
    <row r="6" spans="1:21" x14ac:dyDescent="0.35">
      <c r="A6" s="2" t="s">
        <v>6</v>
      </c>
      <c r="B6" s="2">
        <v>44892</v>
      </c>
      <c r="C6" s="2">
        <v>115</v>
      </c>
      <c r="D6" s="2">
        <v>46980</v>
      </c>
      <c r="E6" s="2">
        <v>116</v>
      </c>
      <c r="F6" s="2">
        <v>37233</v>
      </c>
      <c r="G6" s="2">
        <v>129</v>
      </c>
      <c r="H6" s="2">
        <v>37049</v>
      </c>
      <c r="I6" s="2">
        <v>128</v>
      </c>
      <c r="J6" s="2">
        <v>37803</v>
      </c>
      <c r="K6" s="2">
        <v>125</v>
      </c>
      <c r="L6" s="2">
        <v>37339</v>
      </c>
      <c r="M6" s="2">
        <v>124</v>
      </c>
      <c r="N6" s="2">
        <v>35395</v>
      </c>
      <c r="O6" s="2">
        <v>115</v>
      </c>
      <c r="P6" s="2">
        <v>35711</v>
      </c>
      <c r="Q6" s="2">
        <v>114</v>
      </c>
      <c r="R6" s="2">
        <v>35685</v>
      </c>
      <c r="S6" s="2">
        <v>114</v>
      </c>
      <c r="T6" s="2">
        <v>34947</v>
      </c>
      <c r="U6" s="2">
        <v>114</v>
      </c>
    </row>
    <row r="7" spans="1:21" ht="14.5" customHeight="1" x14ac:dyDescent="0.35">
      <c r="A7" s="2" t="s">
        <v>71</v>
      </c>
      <c r="B7" s="2">
        <v>2289</v>
      </c>
      <c r="C7" s="2">
        <v>136</v>
      </c>
      <c r="D7" s="2">
        <v>2379</v>
      </c>
      <c r="E7" s="2">
        <v>137</v>
      </c>
      <c r="F7" s="2">
        <v>2101</v>
      </c>
      <c r="G7" s="2">
        <v>151</v>
      </c>
      <c r="H7" s="2">
        <v>2022</v>
      </c>
      <c r="I7" s="2">
        <v>151</v>
      </c>
      <c r="J7" s="2">
        <v>2063</v>
      </c>
      <c r="K7" s="2">
        <v>149</v>
      </c>
      <c r="L7" s="2">
        <v>2111</v>
      </c>
      <c r="M7" s="2">
        <v>147</v>
      </c>
      <c r="N7" s="2">
        <v>2028</v>
      </c>
      <c r="O7" s="2">
        <v>137</v>
      </c>
      <c r="P7" s="2">
        <v>2065</v>
      </c>
      <c r="Q7" s="2">
        <v>137</v>
      </c>
      <c r="R7" s="2">
        <v>2030</v>
      </c>
      <c r="S7" s="2">
        <v>138</v>
      </c>
      <c r="T7" s="2">
        <v>1987</v>
      </c>
      <c r="U7" s="2">
        <v>139</v>
      </c>
    </row>
    <row r="8" spans="1:21" ht="14.5" customHeight="1" x14ac:dyDescent="0.35">
      <c r="A8" s="2" t="s">
        <v>72</v>
      </c>
      <c r="B8" s="2">
        <v>227</v>
      </c>
      <c r="C8" s="2">
        <v>124</v>
      </c>
      <c r="D8" s="2">
        <v>243</v>
      </c>
      <c r="E8" s="2">
        <v>128</v>
      </c>
      <c r="F8" s="2">
        <v>226</v>
      </c>
      <c r="G8" s="2">
        <v>144</v>
      </c>
      <c r="H8" s="2">
        <v>207</v>
      </c>
      <c r="I8" s="2">
        <v>142</v>
      </c>
      <c r="J8" s="2">
        <v>218</v>
      </c>
      <c r="K8" s="2">
        <v>138</v>
      </c>
      <c r="L8" s="2">
        <v>217</v>
      </c>
      <c r="M8" s="2">
        <v>134</v>
      </c>
      <c r="N8" s="2">
        <v>196</v>
      </c>
      <c r="O8" s="2">
        <v>128</v>
      </c>
      <c r="P8" s="2">
        <v>205</v>
      </c>
      <c r="Q8" s="2">
        <v>125</v>
      </c>
      <c r="R8" s="2">
        <v>198</v>
      </c>
      <c r="S8" s="2">
        <v>122</v>
      </c>
      <c r="T8" s="2">
        <v>182</v>
      </c>
      <c r="U8" s="2">
        <v>125</v>
      </c>
    </row>
    <row r="9" spans="1:21" x14ac:dyDescent="0.35">
      <c r="A9" s="2" t="s">
        <v>7</v>
      </c>
      <c r="B9" s="2">
        <v>12436</v>
      </c>
      <c r="C9" s="2">
        <v>113</v>
      </c>
      <c r="D9" s="2">
        <v>12968</v>
      </c>
      <c r="E9" s="2">
        <v>114</v>
      </c>
      <c r="F9" s="2">
        <v>10525</v>
      </c>
      <c r="G9" s="2">
        <v>130</v>
      </c>
      <c r="H9" s="2">
        <v>10499</v>
      </c>
      <c r="I9" s="2">
        <v>128</v>
      </c>
      <c r="J9" s="2">
        <v>10691</v>
      </c>
      <c r="K9" s="2">
        <v>127</v>
      </c>
      <c r="L9" s="2">
        <v>10630</v>
      </c>
      <c r="M9" s="2">
        <v>125</v>
      </c>
      <c r="N9" s="2">
        <v>9944</v>
      </c>
      <c r="O9" s="2">
        <v>115</v>
      </c>
      <c r="P9" s="2">
        <v>10036</v>
      </c>
      <c r="Q9" s="2">
        <v>114</v>
      </c>
      <c r="R9" s="2">
        <v>9956</v>
      </c>
      <c r="S9" s="2">
        <v>113</v>
      </c>
      <c r="T9" s="2">
        <v>9747</v>
      </c>
      <c r="U9" s="2">
        <v>113</v>
      </c>
    </row>
    <row r="10" spans="1:21" x14ac:dyDescent="0.35">
      <c r="A10" s="2" t="s">
        <v>63</v>
      </c>
      <c r="B10" s="2">
        <v>3294</v>
      </c>
      <c r="C10" s="2">
        <v>111</v>
      </c>
      <c r="D10" s="2">
        <v>3478</v>
      </c>
      <c r="E10" s="2">
        <v>114</v>
      </c>
      <c r="F10" s="2">
        <v>2790</v>
      </c>
      <c r="G10" s="2">
        <v>132</v>
      </c>
      <c r="H10" s="2">
        <v>2776</v>
      </c>
      <c r="I10" s="2">
        <v>129</v>
      </c>
      <c r="J10" s="2">
        <v>2765</v>
      </c>
      <c r="K10" s="2">
        <v>125</v>
      </c>
      <c r="L10" s="2">
        <v>2828</v>
      </c>
      <c r="M10" s="2">
        <v>121</v>
      </c>
      <c r="N10" s="2">
        <v>2673</v>
      </c>
      <c r="O10" s="2">
        <v>110</v>
      </c>
      <c r="P10" s="2">
        <v>2635</v>
      </c>
      <c r="Q10" s="2">
        <v>110</v>
      </c>
      <c r="R10" s="2">
        <v>2639</v>
      </c>
      <c r="S10" s="2">
        <v>110</v>
      </c>
      <c r="T10" s="2">
        <v>2609</v>
      </c>
      <c r="U10" s="2">
        <v>110</v>
      </c>
    </row>
    <row r="11" spans="1:21" x14ac:dyDescent="0.35">
      <c r="A11" s="2" t="s">
        <v>8</v>
      </c>
      <c r="B11" s="2">
        <v>9090</v>
      </c>
      <c r="C11" s="2">
        <v>104</v>
      </c>
      <c r="D11" s="2">
        <v>9351</v>
      </c>
      <c r="E11" s="2">
        <v>105</v>
      </c>
      <c r="F11" s="2">
        <v>7499</v>
      </c>
      <c r="G11" s="2">
        <v>120</v>
      </c>
      <c r="H11" s="2">
        <v>7448</v>
      </c>
      <c r="I11" s="2">
        <v>118</v>
      </c>
      <c r="J11" s="2">
        <v>7613</v>
      </c>
      <c r="K11" s="2">
        <v>116</v>
      </c>
      <c r="L11" s="2">
        <v>7522</v>
      </c>
      <c r="M11" s="2">
        <v>114</v>
      </c>
      <c r="N11" s="2">
        <v>7177</v>
      </c>
      <c r="O11" s="2">
        <v>106</v>
      </c>
      <c r="P11" s="2">
        <v>7286</v>
      </c>
      <c r="Q11" s="2">
        <v>106</v>
      </c>
      <c r="R11" s="2">
        <v>7382</v>
      </c>
      <c r="S11" s="2">
        <v>106</v>
      </c>
      <c r="T11" s="2">
        <v>7322</v>
      </c>
      <c r="U11" s="2">
        <v>105</v>
      </c>
    </row>
    <row r="12" spans="1:21" x14ac:dyDescent="0.35">
      <c r="A12" s="2" t="s">
        <v>9</v>
      </c>
      <c r="B12" s="2">
        <v>16471</v>
      </c>
      <c r="C12" s="2">
        <v>116</v>
      </c>
      <c r="D12" s="2">
        <v>17189</v>
      </c>
      <c r="E12" s="2">
        <v>118</v>
      </c>
      <c r="F12" s="2">
        <v>14098</v>
      </c>
      <c r="G12" s="2">
        <v>133</v>
      </c>
      <c r="H12" s="2">
        <v>13555</v>
      </c>
      <c r="I12" s="2">
        <v>130</v>
      </c>
      <c r="J12" s="2">
        <v>13852</v>
      </c>
      <c r="K12" s="2">
        <v>128</v>
      </c>
      <c r="L12" s="2">
        <v>13798</v>
      </c>
      <c r="M12" s="2">
        <v>126</v>
      </c>
      <c r="N12" s="2">
        <v>13154</v>
      </c>
      <c r="O12" s="2">
        <v>116</v>
      </c>
      <c r="P12" s="2">
        <v>13234</v>
      </c>
      <c r="Q12" s="2">
        <v>115</v>
      </c>
      <c r="R12" s="2">
        <v>13324</v>
      </c>
      <c r="S12" s="2">
        <v>116</v>
      </c>
      <c r="T12" s="2">
        <v>13099</v>
      </c>
      <c r="U12" s="2">
        <v>116</v>
      </c>
    </row>
    <row r="13" spans="1:21" x14ac:dyDescent="0.35">
      <c r="A13" s="2" t="s">
        <v>10</v>
      </c>
      <c r="B13" s="2">
        <v>16099</v>
      </c>
      <c r="C13" s="2">
        <v>109</v>
      </c>
      <c r="D13" s="2">
        <v>16853</v>
      </c>
      <c r="E13" s="2">
        <v>111</v>
      </c>
      <c r="F13" s="2">
        <v>12826</v>
      </c>
      <c r="G13" s="2">
        <v>124</v>
      </c>
      <c r="H13" s="2">
        <v>12894</v>
      </c>
      <c r="I13" s="2">
        <v>121</v>
      </c>
      <c r="J13" s="2">
        <v>13303</v>
      </c>
      <c r="K13" s="2">
        <v>120</v>
      </c>
      <c r="L13" s="2">
        <v>13316</v>
      </c>
      <c r="M13" s="2">
        <v>117</v>
      </c>
      <c r="N13" s="2">
        <v>12695</v>
      </c>
      <c r="O13" s="2">
        <v>109</v>
      </c>
      <c r="P13" s="2">
        <v>12721</v>
      </c>
      <c r="Q13" s="2">
        <v>109</v>
      </c>
      <c r="R13" s="2">
        <v>12698</v>
      </c>
      <c r="S13" s="2">
        <v>107</v>
      </c>
      <c r="T13" s="2">
        <v>12447</v>
      </c>
      <c r="U13" s="2">
        <v>108</v>
      </c>
    </row>
    <row r="14" spans="1:21" x14ac:dyDescent="0.35">
      <c r="A14" s="2" t="s">
        <v>11</v>
      </c>
      <c r="B14" s="2">
        <v>5133</v>
      </c>
      <c r="C14" s="2">
        <v>108</v>
      </c>
      <c r="D14" s="2">
        <v>5310</v>
      </c>
      <c r="E14" s="2">
        <v>109</v>
      </c>
      <c r="F14" s="2">
        <v>3993</v>
      </c>
      <c r="G14" s="2">
        <v>122</v>
      </c>
      <c r="H14" s="2">
        <v>4122</v>
      </c>
      <c r="I14" s="2">
        <v>120</v>
      </c>
      <c r="J14" s="2">
        <v>4228</v>
      </c>
      <c r="K14" s="2">
        <v>119</v>
      </c>
      <c r="L14" s="2">
        <v>4232</v>
      </c>
      <c r="M14" s="2">
        <v>116</v>
      </c>
      <c r="N14" s="2">
        <v>4097</v>
      </c>
      <c r="O14" s="2">
        <v>108</v>
      </c>
      <c r="P14" s="2">
        <v>4256</v>
      </c>
      <c r="Q14" s="2">
        <v>107</v>
      </c>
      <c r="R14" s="2">
        <v>4274</v>
      </c>
      <c r="S14" s="2">
        <v>107</v>
      </c>
      <c r="T14" s="2">
        <v>4273</v>
      </c>
      <c r="U14" s="2">
        <v>107</v>
      </c>
    </row>
    <row r="15" spans="1:21" x14ac:dyDescent="0.35">
      <c r="A15" s="2" t="s">
        <v>12</v>
      </c>
      <c r="B15" s="2">
        <v>6594</v>
      </c>
      <c r="C15" s="2">
        <v>117</v>
      </c>
      <c r="D15" s="2">
        <v>6930</v>
      </c>
      <c r="E15" s="2">
        <v>119</v>
      </c>
      <c r="F15" s="2">
        <v>5188</v>
      </c>
      <c r="G15" s="2">
        <v>132</v>
      </c>
      <c r="H15" s="2">
        <v>5218</v>
      </c>
      <c r="I15" s="2">
        <v>128</v>
      </c>
      <c r="J15" s="2">
        <v>5521</v>
      </c>
      <c r="K15" s="2">
        <v>127</v>
      </c>
      <c r="L15" s="2">
        <v>5409</v>
      </c>
      <c r="M15" s="2">
        <v>124</v>
      </c>
      <c r="N15" s="2">
        <v>5239</v>
      </c>
      <c r="O15" s="2">
        <v>117</v>
      </c>
      <c r="P15" s="2">
        <v>5352</v>
      </c>
      <c r="Q15" s="2">
        <v>117</v>
      </c>
      <c r="R15" s="2">
        <v>5405</v>
      </c>
      <c r="S15" s="2">
        <v>116</v>
      </c>
      <c r="T15" s="2">
        <v>5352</v>
      </c>
      <c r="U15" s="2">
        <v>117</v>
      </c>
    </row>
    <row r="16" spans="1:21" x14ac:dyDescent="0.35">
      <c r="A16" s="2" t="s">
        <v>13</v>
      </c>
      <c r="B16" s="2">
        <v>57746</v>
      </c>
      <c r="C16" s="2">
        <v>98</v>
      </c>
      <c r="D16" s="2">
        <v>60251</v>
      </c>
      <c r="E16" s="2">
        <v>100</v>
      </c>
      <c r="F16" s="2">
        <v>47413</v>
      </c>
      <c r="G16" s="2">
        <v>113</v>
      </c>
      <c r="H16" s="2">
        <v>48846</v>
      </c>
      <c r="I16" s="2">
        <v>111</v>
      </c>
      <c r="J16" s="2">
        <v>50701</v>
      </c>
      <c r="K16" s="2">
        <v>110</v>
      </c>
      <c r="L16" s="2">
        <v>50060</v>
      </c>
      <c r="M16" s="2">
        <v>108</v>
      </c>
      <c r="N16" s="2">
        <v>48164</v>
      </c>
      <c r="O16" s="2">
        <v>101</v>
      </c>
      <c r="P16" s="2">
        <v>49690</v>
      </c>
      <c r="Q16" s="2">
        <v>101</v>
      </c>
      <c r="R16" s="2">
        <v>49722</v>
      </c>
      <c r="S16" s="2">
        <v>100</v>
      </c>
      <c r="T16" s="2">
        <v>49446</v>
      </c>
      <c r="U16" s="2">
        <v>101</v>
      </c>
    </row>
    <row r="17" spans="1:21" x14ac:dyDescent="0.35">
      <c r="A17" s="2" t="s">
        <v>14</v>
      </c>
      <c r="B17" s="2">
        <v>10768</v>
      </c>
      <c r="C17" s="2">
        <v>102</v>
      </c>
      <c r="D17" s="2">
        <v>11298</v>
      </c>
      <c r="E17" s="2">
        <v>105</v>
      </c>
      <c r="F17" s="2">
        <v>8392</v>
      </c>
      <c r="G17" s="2">
        <v>117</v>
      </c>
      <c r="H17" s="2">
        <v>8870</v>
      </c>
      <c r="I17" s="2">
        <v>114</v>
      </c>
      <c r="J17" s="2">
        <v>9399</v>
      </c>
      <c r="K17" s="2">
        <v>113</v>
      </c>
      <c r="L17" s="2">
        <v>9183</v>
      </c>
      <c r="M17" s="2">
        <v>111</v>
      </c>
      <c r="N17" s="2">
        <v>9062</v>
      </c>
      <c r="O17" s="2">
        <v>103</v>
      </c>
      <c r="P17" s="2">
        <v>9333</v>
      </c>
      <c r="Q17" s="2">
        <v>104</v>
      </c>
      <c r="R17" s="2">
        <v>9389</v>
      </c>
      <c r="S17" s="2">
        <v>103</v>
      </c>
      <c r="T17" s="2">
        <v>9329</v>
      </c>
      <c r="U17" s="2">
        <v>103</v>
      </c>
    </row>
    <row r="18" spans="1:21" x14ac:dyDescent="0.35">
      <c r="A18" s="2" t="s">
        <v>15</v>
      </c>
      <c r="B18" s="2">
        <v>2890</v>
      </c>
      <c r="C18" s="2">
        <v>96</v>
      </c>
      <c r="D18" s="2">
        <v>3007</v>
      </c>
      <c r="E18" s="2">
        <v>99</v>
      </c>
      <c r="F18" s="2">
        <v>2119</v>
      </c>
      <c r="G18" s="2">
        <v>111</v>
      </c>
      <c r="H18" s="2">
        <v>2340</v>
      </c>
      <c r="I18" s="2">
        <v>108</v>
      </c>
      <c r="J18" s="2">
        <v>2477</v>
      </c>
      <c r="K18" s="2">
        <v>107</v>
      </c>
      <c r="L18" s="2">
        <v>2407</v>
      </c>
      <c r="M18" s="2">
        <v>105</v>
      </c>
      <c r="N18" s="2">
        <v>2431</v>
      </c>
      <c r="O18" s="2">
        <v>98</v>
      </c>
      <c r="P18" s="2">
        <v>2544</v>
      </c>
      <c r="Q18" s="2">
        <v>98</v>
      </c>
      <c r="R18" s="2">
        <v>2555</v>
      </c>
      <c r="S18" s="2">
        <v>95</v>
      </c>
      <c r="T18" s="2">
        <v>2510</v>
      </c>
      <c r="U18" s="2">
        <v>95</v>
      </c>
    </row>
    <row r="19" spans="1:21" x14ac:dyDescent="0.35">
      <c r="A19" s="2" t="s">
        <v>16</v>
      </c>
      <c r="B19" s="2">
        <v>181828</v>
      </c>
      <c r="C19" s="2">
        <v>99</v>
      </c>
      <c r="D19" s="2">
        <v>187251</v>
      </c>
      <c r="E19" s="2">
        <v>100</v>
      </c>
      <c r="F19" s="2">
        <v>145554</v>
      </c>
      <c r="G19" s="2">
        <v>106</v>
      </c>
      <c r="H19" s="2">
        <v>152109</v>
      </c>
      <c r="I19" s="2">
        <v>104</v>
      </c>
      <c r="J19" s="2">
        <v>161153</v>
      </c>
      <c r="K19" s="2">
        <v>103</v>
      </c>
      <c r="L19" s="2">
        <v>159434</v>
      </c>
      <c r="M19" s="2">
        <v>102</v>
      </c>
      <c r="N19" s="2">
        <v>159321</v>
      </c>
      <c r="O19" s="2">
        <v>99</v>
      </c>
      <c r="P19" s="2">
        <v>167957</v>
      </c>
      <c r="Q19" s="2">
        <v>99</v>
      </c>
      <c r="R19" s="2">
        <v>168198</v>
      </c>
      <c r="S19" s="2">
        <v>97</v>
      </c>
      <c r="T19" s="2">
        <v>167566</v>
      </c>
      <c r="U19" s="2">
        <v>98</v>
      </c>
    </row>
    <row r="20" spans="1:21" x14ac:dyDescent="0.35">
      <c r="A20" s="2" t="s">
        <v>17</v>
      </c>
      <c r="B20" s="2">
        <v>66530</v>
      </c>
      <c r="C20" s="2">
        <v>99</v>
      </c>
      <c r="D20" s="2">
        <v>69476</v>
      </c>
      <c r="E20" s="2">
        <v>101</v>
      </c>
      <c r="F20" s="2">
        <v>52921</v>
      </c>
      <c r="G20" s="2">
        <v>110</v>
      </c>
      <c r="H20" s="2">
        <v>56098</v>
      </c>
      <c r="I20" s="2">
        <v>107</v>
      </c>
      <c r="J20" s="2">
        <v>59671</v>
      </c>
      <c r="K20" s="2">
        <v>107</v>
      </c>
      <c r="L20" s="2">
        <v>59162</v>
      </c>
      <c r="M20" s="2">
        <v>106</v>
      </c>
      <c r="N20" s="2">
        <v>58251</v>
      </c>
      <c r="O20" s="2">
        <v>100</v>
      </c>
      <c r="P20" s="2">
        <v>60794</v>
      </c>
      <c r="Q20" s="2">
        <v>100</v>
      </c>
      <c r="R20" s="2">
        <v>61452</v>
      </c>
      <c r="S20" s="2">
        <v>99</v>
      </c>
      <c r="T20" s="2">
        <v>61030</v>
      </c>
      <c r="U20" s="2">
        <v>99</v>
      </c>
    </row>
    <row r="21" spans="1:21" x14ac:dyDescent="0.35">
      <c r="A21" s="2" t="s">
        <v>18</v>
      </c>
      <c r="B21" s="2">
        <v>4630</v>
      </c>
      <c r="C21" s="2">
        <v>99</v>
      </c>
      <c r="D21" s="2">
        <v>4875</v>
      </c>
      <c r="E21" s="2">
        <v>101</v>
      </c>
      <c r="F21" s="2">
        <v>3513</v>
      </c>
      <c r="G21" s="2">
        <v>111</v>
      </c>
      <c r="H21" s="2">
        <v>3762</v>
      </c>
      <c r="I21" s="2">
        <v>107</v>
      </c>
      <c r="J21" s="2">
        <v>4124</v>
      </c>
      <c r="K21" s="2">
        <v>107</v>
      </c>
      <c r="L21" s="2">
        <v>4183</v>
      </c>
      <c r="M21" s="2">
        <v>105</v>
      </c>
      <c r="N21" s="2">
        <v>4135</v>
      </c>
      <c r="O21" s="2">
        <v>98</v>
      </c>
      <c r="P21" s="2">
        <v>4364</v>
      </c>
      <c r="Q21" s="2">
        <v>99</v>
      </c>
      <c r="R21" s="2">
        <v>4393</v>
      </c>
      <c r="S21" s="2">
        <v>98</v>
      </c>
      <c r="T21" s="2">
        <v>4345</v>
      </c>
      <c r="U21" s="2">
        <v>97</v>
      </c>
    </row>
    <row r="22" spans="1:21" x14ac:dyDescent="0.35">
      <c r="A22" s="2" t="s">
        <v>19</v>
      </c>
      <c r="B22" s="2">
        <v>47910</v>
      </c>
      <c r="C22" s="2">
        <v>104</v>
      </c>
      <c r="D22" s="2">
        <v>49419</v>
      </c>
      <c r="E22" s="2">
        <v>106</v>
      </c>
      <c r="F22" s="2">
        <v>34820</v>
      </c>
      <c r="G22" s="2">
        <v>115</v>
      </c>
      <c r="H22" s="2">
        <v>38305</v>
      </c>
      <c r="I22" s="2">
        <v>111</v>
      </c>
      <c r="J22" s="2">
        <v>42458</v>
      </c>
      <c r="K22" s="2">
        <v>110</v>
      </c>
      <c r="L22" s="2">
        <v>42151</v>
      </c>
      <c r="M22" s="2">
        <v>109</v>
      </c>
      <c r="N22" s="2">
        <v>42161</v>
      </c>
      <c r="O22" s="2">
        <v>104</v>
      </c>
      <c r="P22" s="2">
        <v>44122</v>
      </c>
      <c r="Q22" s="2">
        <v>105</v>
      </c>
      <c r="R22" s="2">
        <v>44612</v>
      </c>
      <c r="S22" s="2">
        <v>104</v>
      </c>
      <c r="T22" s="2">
        <v>44396</v>
      </c>
      <c r="U22" s="2">
        <v>104</v>
      </c>
    </row>
    <row r="23" spans="1:21" x14ac:dyDescent="0.35">
      <c r="A23" s="2" t="s">
        <v>20</v>
      </c>
      <c r="B23" s="2">
        <v>153406</v>
      </c>
      <c r="C23" s="2">
        <v>99</v>
      </c>
      <c r="D23" s="2">
        <v>158938</v>
      </c>
      <c r="E23" s="2">
        <v>101</v>
      </c>
      <c r="F23" s="2">
        <v>120182</v>
      </c>
      <c r="G23" s="2">
        <v>108</v>
      </c>
      <c r="H23" s="2">
        <v>125357</v>
      </c>
      <c r="I23" s="2">
        <v>105</v>
      </c>
      <c r="J23" s="2">
        <v>135177</v>
      </c>
      <c r="K23" s="2">
        <v>104</v>
      </c>
      <c r="L23" s="2">
        <v>134107</v>
      </c>
      <c r="M23" s="2">
        <v>103</v>
      </c>
      <c r="N23" s="2">
        <v>135086</v>
      </c>
      <c r="O23" s="2">
        <v>99</v>
      </c>
      <c r="P23" s="2">
        <v>142174</v>
      </c>
      <c r="Q23" s="2">
        <v>100</v>
      </c>
      <c r="R23" s="2">
        <v>143278</v>
      </c>
      <c r="S23" s="2">
        <v>98</v>
      </c>
      <c r="T23" s="2">
        <v>143033</v>
      </c>
      <c r="U23" s="2">
        <v>98</v>
      </c>
    </row>
    <row r="24" spans="1:21" x14ac:dyDescent="0.35">
      <c r="A24" s="2" t="s">
        <v>21</v>
      </c>
      <c r="B24" s="2">
        <v>18680</v>
      </c>
      <c r="C24" s="2">
        <v>96</v>
      </c>
      <c r="D24" s="2">
        <v>19566</v>
      </c>
      <c r="E24" s="2">
        <v>98</v>
      </c>
      <c r="F24" s="2">
        <v>14254</v>
      </c>
      <c r="G24" s="2">
        <v>112</v>
      </c>
      <c r="H24" s="2">
        <v>15052</v>
      </c>
      <c r="I24" s="2">
        <v>108</v>
      </c>
      <c r="J24" s="2">
        <v>16042</v>
      </c>
      <c r="K24" s="2">
        <v>107</v>
      </c>
      <c r="L24" s="2">
        <v>16092</v>
      </c>
      <c r="M24" s="2">
        <v>106</v>
      </c>
      <c r="N24" s="2">
        <v>15916</v>
      </c>
      <c r="O24" s="2">
        <v>99</v>
      </c>
      <c r="P24" s="2">
        <v>16366</v>
      </c>
      <c r="Q24" s="2">
        <v>99</v>
      </c>
      <c r="R24" s="2">
        <v>16469</v>
      </c>
      <c r="S24" s="2">
        <v>98</v>
      </c>
      <c r="T24" s="2">
        <v>16339</v>
      </c>
      <c r="U24" s="2">
        <v>98</v>
      </c>
    </row>
    <row r="25" spans="1:21" ht="25.25" customHeight="1" thickBot="1" x14ac:dyDescent="0.4">
      <c r="A25" s="17" t="s">
        <v>33</v>
      </c>
      <c r="B25" s="17">
        <v>689004</v>
      </c>
      <c r="C25" s="17">
        <v>102</v>
      </c>
      <c r="D25" s="17">
        <v>715317</v>
      </c>
      <c r="E25" s="17">
        <v>104</v>
      </c>
      <c r="F25" s="17">
        <v>548921</v>
      </c>
      <c r="G25" s="17">
        <v>113</v>
      </c>
      <c r="H25" s="17">
        <v>569741</v>
      </c>
      <c r="I25" s="17">
        <v>110</v>
      </c>
      <c r="J25" s="17">
        <v>603548</v>
      </c>
      <c r="K25" s="17">
        <v>109</v>
      </c>
      <c r="L25" s="17">
        <v>598359</v>
      </c>
      <c r="M25" s="17">
        <v>108</v>
      </c>
      <c r="N25" s="17">
        <v>590567</v>
      </c>
      <c r="O25" s="17">
        <v>102</v>
      </c>
      <c r="P25" s="17">
        <v>614820</v>
      </c>
      <c r="Q25" s="17">
        <v>102</v>
      </c>
      <c r="R25" s="17">
        <v>617782</v>
      </c>
      <c r="S25" s="17">
        <v>101</v>
      </c>
      <c r="T25" s="17">
        <v>613915</v>
      </c>
      <c r="U25" s="17">
        <v>101</v>
      </c>
    </row>
    <row r="26" spans="1:21" ht="25.25" customHeight="1" thickTop="1" x14ac:dyDescent="0.35">
      <c r="A26" s="13" t="s">
        <v>0</v>
      </c>
      <c r="B26" s="14">
        <v>116790</v>
      </c>
      <c r="C26" s="14">
        <v>112</v>
      </c>
      <c r="D26" s="14">
        <v>122143</v>
      </c>
      <c r="E26" s="14">
        <v>114</v>
      </c>
      <c r="F26" s="14">
        <v>97746</v>
      </c>
      <c r="G26" s="14">
        <v>127</v>
      </c>
      <c r="H26" s="14">
        <v>96768</v>
      </c>
      <c r="I26" s="14">
        <v>126</v>
      </c>
      <c r="J26" s="14">
        <v>99294</v>
      </c>
      <c r="K26" s="14">
        <v>124</v>
      </c>
      <c r="L26" s="14">
        <v>98623</v>
      </c>
      <c r="M26" s="14">
        <v>121</v>
      </c>
      <c r="N26" s="14">
        <v>94009</v>
      </c>
      <c r="O26" s="14">
        <v>113</v>
      </c>
      <c r="P26" s="14">
        <v>95147</v>
      </c>
      <c r="Q26" s="14">
        <v>112</v>
      </c>
      <c r="R26" s="14">
        <v>95337</v>
      </c>
      <c r="S26" s="14">
        <v>112</v>
      </c>
      <c r="T26" s="14">
        <v>93849</v>
      </c>
      <c r="U26" s="14">
        <v>112</v>
      </c>
    </row>
    <row r="27" spans="1:21" ht="25.25" customHeight="1" x14ac:dyDescent="0.35">
      <c r="A27" s="13" t="s">
        <v>1</v>
      </c>
      <c r="B27" s="14">
        <v>85572</v>
      </c>
      <c r="C27" s="14">
        <v>102</v>
      </c>
      <c r="D27" s="14">
        <v>89344</v>
      </c>
      <c r="E27" s="14">
        <v>104</v>
      </c>
      <c r="F27" s="14">
        <v>69420</v>
      </c>
      <c r="G27" s="14">
        <v>117</v>
      </c>
      <c r="H27" s="14">
        <v>71080</v>
      </c>
      <c r="I27" s="14">
        <v>115</v>
      </c>
      <c r="J27" s="14">
        <v>73753</v>
      </c>
      <c r="K27" s="14">
        <v>114</v>
      </c>
      <c r="L27" s="14">
        <v>73017</v>
      </c>
      <c r="M27" s="14">
        <v>111</v>
      </c>
      <c r="N27" s="14">
        <v>70195</v>
      </c>
      <c r="O27" s="14">
        <v>104</v>
      </c>
      <c r="P27" s="14">
        <v>72019</v>
      </c>
      <c r="Q27" s="14">
        <v>104</v>
      </c>
      <c r="R27" s="14">
        <v>72099</v>
      </c>
      <c r="S27" s="14">
        <v>103</v>
      </c>
      <c r="T27" s="14">
        <v>71518</v>
      </c>
      <c r="U27" s="14">
        <v>103</v>
      </c>
    </row>
    <row r="28" spans="1:21" ht="25.25" customHeight="1" thickBot="1" x14ac:dyDescent="0.4">
      <c r="A28" s="15" t="s">
        <v>2</v>
      </c>
      <c r="B28" s="16">
        <v>486642</v>
      </c>
      <c r="C28" s="16">
        <v>99</v>
      </c>
      <c r="D28" s="16">
        <v>503830</v>
      </c>
      <c r="E28" s="16">
        <v>101</v>
      </c>
      <c r="F28" s="16">
        <v>381755</v>
      </c>
      <c r="G28" s="16">
        <v>108</v>
      </c>
      <c r="H28" s="16">
        <v>401893</v>
      </c>
      <c r="I28" s="16">
        <v>106</v>
      </c>
      <c r="J28" s="16">
        <v>430501</v>
      </c>
      <c r="K28" s="16">
        <v>105</v>
      </c>
      <c r="L28" s="16">
        <v>426719</v>
      </c>
      <c r="M28" s="16">
        <v>104</v>
      </c>
      <c r="N28" s="16">
        <v>426363</v>
      </c>
      <c r="O28" s="16">
        <v>100</v>
      </c>
      <c r="P28" s="16">
        <v>447654</v>
      </c>
      <c r="Q28" s="16">
        <v>100</v>
      </c>
      <c r="R28" s="16">
        <v>450346</v>
      </c>
      <c r="S28" s="16">
        <v>99</v>
      </c>
      <c r="T28" s="16">
        <v>448548</v>
      </c>
      <c r="U28" s="16">
        <v>99</v>
      </c>
    </row>
    <row r="29" spans="1:21" ht="5" customHeight="1" thickTop="1" x14ac:dyDescent="0.35">
      <c r="A29" s="54"/>
      <c r="J29" s="24"/>
    </row>
    <row r="30" spans="1:21" ht="46.25" customHeight="1" x14ac:dyDescent="0.35">
      <c r="A30" s="417" t="s">
        <v>118</v>
      </c>
      <c r="B30" s="417"/>
      <c r="C30" s="417"/>
      <c r="D30" s="417"/>
      <c r="E30" s="417"/>
      <c r="F30" s="417"/>
      <c r="G30" s="417"/>
      <c r="H30" s="417"/>
      <c r="I30" s="417"/>
      <c r="J30" s="417"/>
      <c r="K30" s="417"/>
      <c r="L30" s="417"/>
      <c r="M30" s="417"/>
      <c r="N30" s="417"/>
      <c r="O30" s="417"/>
      <c r="P30" s="417"/>
      <c r="Q30" s="417"/>
      <c r="R30" s="417"/>
      <c r="S30" s="417"/>
      <c r="T30" s="417"/>
      <c r="U30" s="417"/>
    </row>
    <row r="31" spans="1:21" x14ac:dyDescent="0.35">
      <c r="A31" s="54" t="str">
        <f>+INDICE!B30</f>
        <v xml:space="preserve"> Lettura dati 1° settembre 2023</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2">
    <mergeCell ref="A30:U30"/>
    <mergeCell ref="A2:A3"/>
    <mergeCell ref="B2:C2"/>
    <mergeCell ref="D2:E2"/>
    <mergeCell ref="F2:G2"/>
    <mergeCell ref="H2:I2"/>
    <mergeCell ref="J2:K2"/>
    <mergeCell ref="L2:M2"/>
    <mergeCell ref="N2:O2"/>
    <mergeCell ref="P2:Q2"/>
    <mergeCell ref="R2:S2"/>
    <mergeCell ref="T2:U2"/>
  </mergeCells>
  <pageMargins left="0.70866141732283472" right="0.70866141732283472" top="0.74803149606299213" bottom="0.74803149606299213" header="0.31496062992125984" footer="0.31496062992125984"/>
  <pageSetup paperSize="9" scale="5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F48BA-6687-4FE7-9D6A-7F337B51E3FA}">
  <sheetPr>
    <pageSetUpPr fitToPage="1"/>
  </sheetPr>
  <dimension ref="A1:U59"/>
  <sheetViews>
    <sheetView showGridLines="0" view="pageBreakPreview" topLeftCell="A24" zoomScale="60" zoomScaleNormal="70" workbookViewId="0">
      <selection activeCell="B1" sqref="B1"/>
    </sheetView>
  </sheetViews>
  <sheetFormatPr defaultRowHeight="14.5" x14ac:dyDescent="0.35"/>
  <cols>
    <col min="1" max="1" width="30.26953125" style="1" customWidth="1"/>
    <col min="2" max="2" width="17.453125" style="1" customWidth="1"/>
    <col min="3" max="3" width="17.453125" style="66" customWidth="1"/>
    <col min="4" max="4" width="17.453125" style="1" customWidth="1"/>
    <col min="5" max="5" width="17.453125" style="66" customWidth="1"/>
    <col min="6" max="6" width="17.453125" style="1" customWidth="1"/>
    <col min="7" max="7" width="17.453125" style="66" customWidth="1"/>
    <col min="8" max="8" width="17.453125" style="1" customWidth="1"/>
    <col min="9" max="9" width="17.453125" style="66" customWidth="1"/>
    <col min="10" max="13" width="17.453125" style="1" customWidth="1"/>
    <col min="14" max="15" width="17.453125" customWidth="1"/>
    <col min="16" max="21" width="11.54296875" customWidth="1"/>
  </cols>
  <sheetData>
    <row r="1" spans="1:15" ht="59.75" customHeight="1" thickBot="1" x14ac:dyDescent="0.4">
      <c r="A1" s="423" t="s">
        <v>144</v>
      </c>
      <c r="B1" s="423"/>
      <c r="C1" s="423"/>
      <c r="D1" s="423"/>
      <c r="E1" s="423"/>
      <c r="F1" s="423"/>
      <c r="G1" s="423"/>
      <c r="H1" s="118"/>
      <c r="I1" s="118"/>
      <c r="J1" s="118"/>
      <c r="K1" s="118"/>
      <c r="L1" s="165"/>
      <c r="M1" s="165"/>
      <c r="N1" s="42"/>
      <c r="O1" s="42"/>
    </row>
    <row r="2" spans="1:15" ht="43.25" customHeight="1" thickTop="1" x14ac:dyDescent="0.35">
      <c r="A2" s="418" t="s">
        <v>79</v>
      </c>
      <c r="B2" s="421" t="s">
        <v>131</v>
      </c>
      <c r="C2" s="422"/>
      <c r="D2" s="421" t="s">
        <v>198</v>
      </c>
      <c r="E2" s="422"/>
      <c r="F2" s="421" t="s">
        <v>207</v>
      </c>
      <c r="G2" s="422"/>
      <c r="H2" s="421" t="s">
        <v>214</v>
      </c>
      <c r="I2" s="422"/>
      <c r="J2" s="421" t="s">
        <v>219</v>
      </c>
      <c r="K2" s="422"/>
      <c r="L2" s="421" t="s">
        <v>222</v>
      </c>
      <c r="M2" s="422"/>
      <c r="N2" s="421" t="s">
        <v>230</v>
      </c>
      <c r="O2" s="422"/>
    </row>
    <row r="3" spans="1:15" ht="93.5" customHeight="1" thickBot="1" x14ac:dyDescent="0.4">
      <c r="A3" s="394"/>
      <c r="B3" s="231" t="s">
        <v>93</v>
      </c>
      <c r="C3" s="232" t="s">
        <v>109</v>
      </c>
      <c r="D3" s="231" t="s">
        <v>93</v>
      </c>
      <c r="E3" s="232" t="s">
        <v>109</v>
      </c>
      <c r="F3" s="231" t="s">
        <v>93</v>
      </c>
      <c r="G3" s="232" t="s">
        <v>109</v>
      </c>
      <c r="H3" s="231" t="s">
        <v>93</v>
      </c>
      <c r="I3" s="232" t="s">
        <v>109</v>
      </c>
      <c r="J3" s="231" t="s">
        <v>93</v>
      </c>
      <c r="K3" s="232" t="s">
        <v>109</v>
      </c>
      <c r="L3" s="231" t="s">
        <v>93</v>
      </c>
      <c r="M3" s="232" t="s">
        <v>109</v>
      </c>
      <c r="N3" s="231" t="s">
        <v>93</v>
      </c>
      <c r="O3" s="232" t="s">
        <v>109</v>
      </c>
    </row>
    <row r="4" spans="1:15" s="78" customFormat="1" ht="25" customHeight="1" thickTop="1" x14ac:dyDescent="0.35">
      <c r="A4" s="230" t="s">
        <v>4</v>
      </c>
      <c r="B4" s="230">
        <v>23132</v>
      </c>
      <c r="C4" s="230">
        <v>110</v>
      </c>
      <c r="D4" s="230">
        <v>19635</v>
      </c>
      <c r="E4" s="230">
        <v>118</v>
      </c>
      <c r="F4" s="230">
        <v>20000</v>
      </c>
      <c r="G4" s="230">
        <v>122</v>
      </c>
      <c r="H4" s="230">
        <v>18966</v>
      </c>
      <c r="I4" s="230">
        <v>121</v>
      </c>
      <c r="J4" s="230">
        <v>18720</v>
      </c>
      <c r="K4" s="230">
        <v>121</v>
      </c>
      <c r="L4" s="230">
        <v>18721</v>
      </c>
      <c r="M4" s="230">
        <v>120</v>
      </c>
      <c r="N4" s="230">
        <v>18168</v>
      </c>
      <c r="O4" s="230">
        <v>121</v>
      </c>
    </row>
    <row r="5" spans="1:15" x14ac:dyDescent="0.35">
      <c r="A5" s="2" t="s">
        <v>5</v>
      </c>
      <c r="B5" s="2">
        <v>300</v>
      </c>
      <c r="C5" s="2">
        <v>114</v>
      </c>
      <c r="D5" s="2">
        <v>248</v>
      </c>
      <c r="E5" s="2">
        <v>123</v>
      </c>
      <c r="F5" s="2">
        <v>237</v>
      </c>
      <c r="G5" s="2">
        <v>133</v>
      </c>
      <c r="H5" s="2">
        <v>219</v>
      </c>
      <c r="I5" s="2">
        <v>126</v>
      </c>
      <c r="J5" s="2">
        <v>219</v>
      </c>
      <c r="K5" s="2">
        <v>120</v>
      </c>
      <c r="L5" s="2">
        <v>205</v>
      </c>
      <c r="M5" s="2">
        <v>123</v>
      </c>
      <c r="N5" s="2">
        <v>199</v>
      </c>
      <c r="O5" s="2">
        <v>121</v>
      </c>
    </row>
    <row r="6" spans="1:15" x14ac:dyDescent="0.35">
      <c r="A6" s="2" t="s">
        <v>6</v>
      </c>
      <c r="B6" s="2">
        <v>33931</v>
      </c>
      <c r="C6" s="2">
        <v>117</v>
      </c>
      <c r="D6" s="2">
        <v>28225</v>
      </c>
      <c r="E6" s="2">
        <v>123</v>
      </c>
      <c r="F6" s="2">
        <v>28151</v>
      </c>
      <c r="G6" s="2">
        <v>128</v>
      </c>
      <c r="H6" s="2">
        <v>25844</v>
      </c>
      <c r="I6" s="2">
        <v>127</v>
      </c>
      <c r="J6" s="2">
        <v>25272</v>
      </c>
      <c r="K6" s="2">
        <v>126</v>
      </c>
      <c r="L6" s="2">
        <v>24987</v>
      </c>
      <c r="M6" s="2">
        <v>127</v>
      </c>
      <c r="N6" s="2">
        <v>24363</v>
      </c>
      <c r="O6" s="2">
        <v>127</v>
      </c>
    </row>
    <row r="7" spans="1:15" x14ac:dyDescent="0.35">
      <c r="A7" s="2" t="s">
        <v>71</v>
      </c>
      <c r="B7" s="2">
        <v>1927</v>
      </c>
      <c r="C7" s="2">
        <v>146</v>
      </c>
      <c r="D7" s="2">
        <v>1418</v>
      </c>
      <c r="E7" s="2">
        <v>152</v>
      </c>
      <c r="F7" s="2">
        <v>1436</v>
      </c>
      <c r="G7" s="2">
        <v>154</v>
      </c>
      <c r="H7" s="2">
        <v>1392</v>
      </c>
      <c r="I7" s="2">
        <v>151</v>
      </c>
      <c r="J7" s="2">
        <v>1352</v>
      </c>
      <c r="K7" s="2">
        <v>153</v>
      </c>
      <c r="L7" s="2">
        <v>1364</v>
      </c>
      <c r="M7" s="2">
        <v>155</v>
      </c>
      <c r="N7" s="2">
        <v>1371</v>
      </c>
      <c r="O7" s="2">
        <v>158</v>
      </c>
    </row>
    <row r="8" spans="1:15" x14ac:dyDescent="0.35">
      <c r="A8" s="2" t="s">
        <v>72</v>
      </c>
      <c r="B8" s="2">
        <v>188</v>
      </c>
      <c r="C8" s="2">
        <v>141</v>
      </c>
      <c r="D8" s="2">
        <v>142</v>
      </c>
      <c r="E8" s="2">
        <v>137</v>
      </c>
      <c r="F8" s="2">
        <v>153</v>
      </c>
      <c r="G8" s="2">
        <v>138</v>
      </c>
      <c r="H8" s="2">
        <v>133</v>
      </c>
      <c r="I8" s="2">
        <v>136</v>
      </c>
      <c r="J8" s="2">
        <v>136</v>
      </c>
      <c r="K8" s="2">
        <v>149</v>
      </c>
      <c r="L8" s="2">
        <v>130</v>
      </c>
      <c r="M8" s="2">
        <v>149</v>
      </c>
      <c r="N8" s="2">
        <v>106</v>
      </c>
      <c r="O8" s="2">
        <v>148</v>
      </c>
    </row>
    <row r="9" spans="1:15" x14ac:dyDescent="0.35">
      <c r="A9" s="2" t="s">
        <v>7</v>
      </c>
      <c r="B9" s="2">
        <v>9613</v>
      </c>
      <c r="C9" s="2">
        <v>118</v>
      </c>
      <c r="D9" s="2">
        <v>7720</v>
      </c>
      <c r="E9" s="2">
        <v>125</v>
      </c>
      <c r="F9" s="2">
        <v>7746</v>
      </c>
      <c r="G9" s="2">
        <v>127</v>
      </c>
      <c r="H9" s="2">
        <v>7117</v>
      </c>
      <c r="I9" s="2">
        <v>126</v>
      </c>
      <c r="J9" s="2">
        <v>6983</v>
      </c>
      <c r="K9" s="2">
        <v>126</v>
      </c>
      <c r="L9" s="2">
        <v>6892</v>
      </c>
      <c r="M9" s="2">
        <v>127</v>
      </c>
      <c r="N9" s="2">
        <v>6713</v>
      </c>
      <c r="O9" s="2">
        <v>127</v>
      </c>
    </row>
    <row r="10" spans="1:15" x14ac:dyDescent="0.35">
      <c r="A10" s="2" t="s">
        <v>63</v>
      </c>
      <c r="B10" s="2">
        <v>2563</v>
      </c>
      <c r="C10" s="2">
        <v>113</v>
      </c>
      <c r="D10" s="2">
        <v>2045</v>
      </c>
      <c r="E10" s="2">
        <v>123</v>
      </c>
      <c r="F10" s="2">
        <v>2060</v>
      </c>
      <c r="G10" s="2">
        <v>125</v>
      </c>
      <c r="H10" s="2">
        <v>1889</v>
      </c>
      <c r="I10" s="2">
        <v>124</v>
      </c>
      <c r="J10" s="2">
        <v>1819</v>
      </c>
      <c r="K10" s="2">
        <v>122</v>
      </c>
      <c r="L10" s="2">
        <v>1785</v>
      </c>
      <c r="M10" s="2">
        <v>122</v>
      </c>
      <c r="N10" s="2">
        <v>1714</v>
      </c>
      <c r="O10" s="2">
        <v>121</v>
      </c>
    </row>
    <row r="11" spans="1:15" x14ac:dyDescent="0.35">
      <c r="A11" s="2" t="s">
        <v>8</v>
      </c>
      <c r="B11" s="2">
        <v>7166</v>
      </c>
      <c r="C11" s="2">
        <v>109</v>
      </c>
      <c r="D11" s="2">
        <v>5980</v>
      </c>
      <c r="E11" s="2">
        <v>114</v>
      </c>
      <c r="F11" s="2">
        <v>6017</v>
      </c>
      <c r="G11" s="2">
        <v>119</v>
      </c>
      <c r="H11" s="2">
        <v>5560</v>
      </c>
      <c r="I11" s="2">
        <v>116</v>
      </c>
      <c r="J11" s="2">
        <v>5469</v>
      </c>
      <c r="K11" s="2">
        <v>116</v>
      </c>
      <c r="L11" s="2">
        <v>5402</v>
      </c>
      <c r="M11" s="2">
        <v>117</v>
      </c>
      <c r="N11" s="2">
        <v>5272</v>
      </c>
      <c r="O11" s="2">
        <v>116</v>
      </c>
    </row>
    <row r="12" spans="1:15" x14ac:dyDescent="0.35">
      <c r="A12" s="2" t="s">
        <v>9</v>
      </c>
      <c r="B12" s="2">
        <v>12786</v>
      </c>
      <c r="C12" s="2">
        <v>120</v>
      </c>
      <c r="D12" s="2">
        <v>10421</v>
      </c>
      <c r="E12" s="2">
        <v>128</v>
      </c>
      <c r="F12" s="2">
        <v>10400</v>
      </c>
      <c r="G12" s="2">
        <v>131</v>
      </c>
      <c r="H12" s="2">
        <v>9580</v>
      </c>
      <c r="I12" s="2">
        <v>130</v>
      </c>
      <c r="J12" s="2">
        <v>9379</v>
      </c>
      <c r="K12" s="2">
        <v>130</v>
      </c>
      <c r="L12" s="2">
        <v>9262</v>
      </c>
      <c r="M12" s="2">
        <v>130</v>
      </c>
      <c r="N12" s="2">
        <v>9063</v>
      </c>
      <c r="O12" s="2">
        <v>129</v>
      </c>
    </row>
    <row r="13" spans="1:15" x14ac:dyDescent="0.35">
      <c r="A13" s="2" t="s">
        <v>10</v>
      </c>
      <c r="B13" s="2">
        <v>12104</v>
      </c>
      <c r="C13" s="2">
        <v>111</v>
      </c>
      <c r="D13" s="2">
        <v>9985</v>
      </c>
      <c r="E13" s="2">
        <v>118</v>
      </c>
      <c r="F13" s="2">
        <v>9923</v>
      </c>
      <c r="G13" s="2">
        <v>121</v>
      </c>
      <c r="H13" s="2">
        <v>9200</v>
      </c>
      <c r="I13" s="2">
        <v>120</v>
      </c>
      <c r="J13" s="2">
        <v>9056</v>
      </c>
      <c r="K13" s="2">
        <v>120</v>
      </c>
      <c r="L13" s="2">
        <v>8881</v>
      </c>
      <c r="M13" s="2">
        <v>120</v>
      </c>
      <c r="N13" s="2">
        <v>8587</v>
      </c>
      <c r="O13" s="2">
        <v>122</v>
      </c>
    </row>
    <row r="14" spans="1:15" x14ac:dyDescent="0.35">
      <c r="A14" s="2" t="s">
        <v>11</v>
      </c>
      <c r="B14" s="2">
        <v>4243</v>
      </c>
      <c r="C14" s="2">
        <v>111</v>
      </c>
      <c r="D14" s="2">
        <v>3490</v>
      </c>
      <c r="E14" s="2">
        <v>120</v>
      </c>
      <c r="F14" s="2">
        <v>3503</v>
      </c>
      <c r="G14" s="2">
        <v>123</v>
      </c>
      <c r="H14" s="2">
        <v>3233</v>
      </c>
      <c r="I14" s="2">
        <v>122</v>
      </c>
      <c r="J14" s="2">
        <v>3142</v>
      </c>
      <c r="K14" s="2">
        <v>122</v>
      </c>
      <c r="L14" s="2">
        <v>3125</v>
      </c>
      <c r="M14" s="2">
        <v>123</v>
      </c>
      <c r="N14" s="2">
        <v>3027</v>
      </c>
      <c r="O14" s="2">
        <v>124</v>
      </c>
    </row>
    <row r="15" spans="1:15" x14ac:dyDescent="0.35">
      <c r="A15" s="2" t="s">
        <v>12</v>
      </c>
      <c r="B15" s="2">
        <v>5288</v>
      </c>
      <c r="C15" s="2">
        <v>120</v>
      </c>
      <c r="D15" s="2">
        <v>4380</v>
      </c>
      <c r="E15" s="2">
        <v>130</v>
      </c>
      <c r="F15" s="2">
        <v>4405</v>
      </c>
      <c r="G15" s="2">
        <v>132</v>
      </c>
      <c r="H15" s="2">
        <v>4070</v>
      </c>
      <c r="I15" s="2">
        <v>130</v>
      </c>
      <c r="J15" s="2">
        <v>3935</v>
      </c>
      <c r="K15" s="2">
        <v>129</v>
      </c>
      <c r="L15" s="2">
        <v>3912</v>
      </c>
      <c r="M15" s="2">
        <v>130</v>
      </c>
      <c r="N15" s="2">
        <v>3761</v>
      </c>
      <c r="O15" s="2">
        <v>131</v>
      </c>
    </row>
    <row r="16" spans="1:15" x14ac:dyDescent="0.35">
      <c r="A16" s="2" t="s">
        <v>13</v>
      </c>
      <c r="B16" s="2">
        <v>48491</v>
      </c>
      <c r="C16" s="2">
        <v>105</v>
      </c>
      <c r="D16" s="2">
        <v>41778</v>
      </c>
      <c r="E16" s="2">
        <v>113</v>
      </c>
      <c r="F16" s="2">
        <v>41984</v>
      </c>
      <c r="G16" s="2">
        <v>116</v>
      </c>
      <c r="H16" s="2">
        <v>38880</v>
      </c>
      <c r="I16" s="2">
        <v>115</v>
      </c>
      <c r="J16" s="2">
        <v>38015</v>
      </c>
      <c r="K16" s="2">
        <v>114</v>
      </c>
      <c r="L16" s="2">
        <v>37611</v>
      </c>
      <c r="M16" s="2">
        <v>115</v>
      </c>
      <c r="N16" s="2">
        <v>36680</v>
      </c>
      <c r="O16" s="2">
        <v>115</v>
      </c>
    </row>
    <row r="17" spans="1:21" x14ac:dyDescent="0.35">
      <c r="A17" s="2" t="s">
        <v>14</v>
      </c>
      <c r="B17" s="2">
        <v>9191</v>
      </c>
      <c r="C17" s="2">
        <v>107</v>
      </c>
      <c r="D17" s="2">
        <v>8032</v>
      </c>
      <c r="E17" s="2">
        <v>117</v>
      </c>
      <c r="F17" s="2">
        <v>8128</v>
      </c>
      <c r="G17" s="2">
        <v>119</v>
      </c>
      <c r="H17" s="2">
        <v>7676</v>
      </c>
      <c r="I17" s="2">
        <v>118</v>
      </c>
      <c r="J17" s="2">
        <v>7496</v>
      </c>
      <c r="K17" s="2">
        <v>117</v>
      </c>
      <c r="L17" s="2">
        <v>7407</v>
      </c>
      <c r="M17" s="2">
        <v>118</v>
      </c>
      <c r="N17" s="2">
        <v>7226</v>
      </c>
      <c r="O17" s="2">
        <v>118</v>
      </c>
    </row>
    <row r="18" spans="1:21" x14ac:dyDescent="0.35">
      <c r="A18" s="2" t="s">
        <v>15</v>
      </c>
      <c r="B18" s="2">
        <v>2505</v>
      </c>
      <c r="C18" s="2">
        <v>100</v>
      </c>
      <c r="D18" s="2">
        <v>2260</v>
      </c>
      <c r="E18" s="2">
        <v>108</v>
      </c>
      <c r="F18" s="2">
        <v>2256</v>
      </c>
      <c r="G18" s="2">
        <v>111</v>
      </c>
      <c r="H18" s="2">
        <v>2096</v>
      </c>
      <c r="I18" s="2">
        <v>109</v>
      </c>
      <c r="J18" s="2">
        <v>2106</v>
      </c>
      <c r="K18" s="2">
        <v>111</v>
      </c>
      <c r="L18" s="2">
        <v>2104</v>
      </c>
      <c r="M18" s="2">
        <v>110</v>
      </c>
      <c r="N18" s="2">
        <v>2009</v>
      </c>
      <c r="O18" s="2">
        <v>112</v>
      </c>
    </row>
    <row r="19" spans="1:21" x14ac:dyDescent="0.35">
      <c r="A19" s="2" t="s">
        <v>16</v>
      </c>
      <c r="B19" s="2">
        <v>166871</v>
      </c>
      <c r="C19" s="2">
        <v>102</v>
      </c>
      <c r="D19" s="2">
        <v>152844</v>
      </c>
      <c r="E19" s="2">
        <v>111</v>
      </c>
      <c r="F19" s="2">
        <v>152760</v>
      </c>
      <c r="G19" s="2">
        <v>112</v>
      </c>
      <c r="H19" s="2">
        <v>144338</v>
      </c>
      <c r="I19" s="2">
        <v>111</v>
      </c>
      <c r="J19" s="2">
        <v>142990</v>
      </c>
      <c r="K19" s="2">
        <v>111</v>
      </c>
      <c r="L19" s="2">
        <v>142191</v>
      </c>
      <c r="M19" s="2">
        <v>111</v>
      </c>
      <c r="N19" s="2">
        <v>138829</v>
      </c>
      <c r="O19" s="2">
        <v>113</v>
      </c>
    </row>
    <row r="20" spans="1:21" x14ac:dyDescent="0.35">
      <c r="A20" s="2" t="s">
        <v>17</v>
      </c>
      <c r="B20" s="2">
        <v>60533</v>
      </c>
      <c r="C20" s="2">
        <v>103</v>
      </c>
      <c r="D20" s="2">
        <v>53828</v>
      </c>
      <c r="E20" s="2">
        <v>112</v>
      </c>
      <c r="F20" s="2">
        <v>54188</v>
      </c>
      <c r="G20" s="2">
        <v>113</v>
      </c>
      <c r="H20" s="2">
        <v>50258</v>
      </c>
      <c r="I20" s="2">
        <v>112</v>
      </c>
      <c r="J20" s="2">
        <v>49691</v>
      </c>
      <c r="K20" s="2">
        <v>112</v>
      </c>
      <c r="L20" s="2">
        <v>49379</v>
      </c>
      <c r="M20" s="2">
        <v>112</v>
      </c>
      <c r="N20" s="2">
        <v>48409</v>
      </c>
      <c r="O20" s="2">
        <v>113</v>
      </c>
    </row>
    <row r="21" spans="1:21" x14ac:dyDescent="0.35">
      <c r="A21" s="2" t="s">
        <v>18</v>
      </c>
      <c r="B21" s="2">
        <v>4336</v>
      </c>
      <c r="C21" s="2">
        <v>100</v>
      </c>
      <c r="D21" s="2">
        <v>3893</v>
      </c>
      <c r="E21" s="2">
        <v>111</v>
      </c>
      <c r="F21" s="2">
        <v>3949</v>
      </c>
      <c r="G21" s="2">
        <v>114</v>
      </c>
      <c r="H21" s="2">
        <v>3743</v>
      </c>
      <c r="I21" s="2">
        <v>111</v>
      </c>
      <c r="J21" s="2">
        <v>3628</v>
      </c>
      <c r="K21" s="2">
        <v>111</v>
      </c>
      <c r="L21" s="2">
        <v>3572</v>
      </c>
      <c r="M21" s="2">
        <v>111</v>
      </c>
      <c r="N21" s="2">
        <v>3467</v>
      </c>
      <c r="O21" s="2">
        <v>113</v>
      </c>
    </row>
    <row r="22" spans="1:21" x14ac:dyDescent="0.35">
      <c r="A22" s="2" t="s">
        <v>19</v>
      </c>
      <c r="B22" s="2">
        <v>44077</v>
      </c>
      <c r="C22" s="2">
        <v>108</v>
      </c>
      <c r="D22" s="2">
        <v>40253</v>
      </c>
      <c r="E22" s="2">
        <v>118</v>
      </c>
      <c r="F22" s="2">
        <v>40415</v>
      </c>
      <c r="G22" s="2">
        <v>120</v>
      </c>
      <c r="H22" s="2">
        <v>38442</v>
      </c>
      <c r="I22" s="2">
        <v>119</v>
      </c>
      <c r="J22" s="2">
        <v>38096</v>
      </c>
      <c r="K22" s="2">
        <v>119</v>
      </c>
      <c r="L22" s="2">
        <v>37858</v>
      </c>
      <c r="M22" s="2">
        <v>120</v>
      </c>
      <c r="N22" s="2">
        <v>37077</v>
      </c>
      <c r="O22" s="2">
        <v>121</v>
      </c>
    </row>
    <row r="23" spans="1:21" x14ac:dyDescent="0.35">
      <c r="A23" s="2" t="s">
        <v>20</v>
      </c>
      <c r="B23" s="2">
        <v>142549</v>
      </c>
      <c r="C23" s="2">
        <v>103</v>
      </c>
      <c r="D23" s="2">
        <v>132867</v>
      </c>
      <c r="E23" s="2">
        <v>113</v>
      </c>
      <c r="F23" s="2">
        <v>132845</v>
      </c>
      <c r="G23" s="2">
        <v>114</v>
      </c>
      <c r="H23" s="2">
        <v>126982</v>
      </c>
      <c r="I23" s="2">
        <v>113</v>
      </c>
      <c r="J23" s="2">
        <v>124586</v>
      </c>
      <c r="K23" s="2">
        <v>113</v>
      </c>
      <c r="L23" s="2">
        <v>123767</v>
      </c>
      <c r="M23" s="2">
        <v>114</v>
      </c>
      <c r="N23" s="2">
        <v>121741</v>
      </c>
      <c r="O23" s="2">
        <v>115</v>
      </c>
    </row>
    <row r="24" spans="1:21" x14ac:dyDescent="0.35">
      <c r="A24" s="2" t="s">
        <v>21</v>
      </c>
      <c r="B24" s="2">
        <v>16113</v>
      </c>
      <c r="C24" s="2">
        <v>101</v>
      </c>
      <c r="D24" s="2">
        <v>14282</v>
      </c>
      <c r="E24" s="2">
        <v>110</v>
      </c>
      <c r="F24" s="2">
        <v>14387</v>
      </c>
      <c r="G24" s="2">
        <v>113</v>
      </c>
      <c r="H24" s="2">
        <v>13479</v>
      </c>
      <c r="I24" s="2">
        <v>112</v>
      </c>
      <c r="J24" s="2">
        <v>13067</v>
      </c>
      <c r="K24" s="2">
        <v>112</v>
      </c>
      <c r="L24" s="2">
        <v>12844</v>
      </c>
      <c r="M24" s="2">
        <v>112</v>
      </c>
      <c r="N24" s="2">
        <v>12573</v>
      </c>
      <c r="O24" s="2">
        <v>113</v>
      </c>
    </row>
    <row r="25" spans="1:21" ht="25.25" customHeight="1" thickBot="1" x14ac:dyDescent="0.4">
      <c r="A25" s="17" t="s">
        <v>33</v>
      </c>
      <c r="B25" s="17">
        <v>607907</v>
      </c>
      <c r="C25" s="17">
        <v>105</v>
      </c>
      <c r="D25" s="17">
        <v>543726</v>
      </c>
      <c r="E25" s="17">
        <v>114</v>
      </c>
      <c r="F25" s="17">
        <v>544943</v>
      </c>
      <c r="G25" s="17">
        <v>116</v>
      </c>
      <c r="H25" s="17">
        <v>513097</v>
      </c>
      <c r="I25" s="17">
        <v>115</v>
      </c>
      <c r="J25" s="17">
        <v>505157</v>
      </c>
      <c r="K25" s="17">
        <v>115</v>
      </c>
      <c r="L25" s="17">
        <v>501399</v>
      </c>
      <c r="M25" s="17">
        <v>115</v>
      </c>
      <c r="N25" s="17">
        <v>490355</v>
      </c>
      <c r="O25" s="17">
        <v>116</v>
      </c>
    </row>
    <row r="26" spans="1:21" ht="25.25" customHeight="1" thickTop="1" x14ac:dyDescent="0.35">
      <c r="A26" s="13" t="s">
        <v>0</v>
      </c>
      <c r="B26" s="233">
        <v>91606</v>
      </c>
      <c r="C26" s="233">
        <v>116</v>
      </c>
      <c r="D26" s="233">
        <v>75834</v>
      </c>
      <c r="E26" s="233">
        <v>123</v>
      </c>
      <c r="F26" s="233">
        <v>76200</v>
      </c>
      <c r="G26" s="233">
        <v>126</v>
      </c>
      <c r="H26" s="233">
        <v>70700</v>
      </c>
      <c r="I26" s="233">
        <v>125</v>
      </c>
      <c r="J26" s="233">
        <v>69349</v>
      </c>
      <c r="K26" s="233">
        <v>125</v>
      </c>
      <c r="L26" s="233">
        <v>68748</v>
      </c>
      <c r="M26" s="233">
        <v>125</v>
      </c>
      <c r="N26" s="233">
        <v>66969</v>
      </c>
      <c r="O26" s="233">
        <v>125</v>
      </c>
    </row>
    <row r="27" spans="1:21" ht="25.25" customHeight="1" x14ac:dyDescent="0.35">
      <c r="A27" s="13" t="s">
        <v>1</v>
      </c>
      <c r="B27" s="233">
        <v>70126</v>
      </c>
      <c r="C27" s="233">
        <v>108</v>
      </c>
      <c r="D27" s="233">
        <v>59633</v>
      </c>
      <c r="E27" s="233">
        <v>115</v>
      </c>
      <c r="F27" s="233">
        <v>59815</v>
      </c>
      <c r="G27" s="233">
        <v>118</v>
      </c>
      <c r="H27" s="233">
        <v>55383</v>
      </c>
      <c r="I27" s="233">
        <v>117</v>
      </c>
      <c r="J27" s="233">
        <v>54148</v>
      </c>
      <c r="K27" s="233">
        <v>117</v>
      </c>
      <c r="L27" s="233">
        <v>53529</v>
      </c>
      <c r="M27" s="233">
        <v>117</v>
      </c>
      <c r="N27" s="233">
        <v>52055</v>
      </c>
      <c r="O27" s="233">
        <v>118</v>
      </c>
    </row>
    <row r="28" spans="1:21" ht="25.25" customHeight="1" thickBot="1" x14ac:dyDescent="0.4">
      <c r="A28" s="15" t="s">
        <v>2</v>
      </c>
      <c r="B28" s="234">
        <v>446175</v>
      </c>
      <c r="C28" s="234">
        <v>103</v>
      </c>
      <c r="D28" s="234">
        <v>408259</v>
      </c>
      <c r="E28" s="234">
        <v>113</v>
      </c>
      <c r="F28" s="234">
        <v>408928</v>
      </c>
      <c r="G28" s="234">
        <v>114</v>
      </c>
      <c r="H28" s="234">
        <v>387014</v>
      </c>
      <c r="I28" s="234">
        <v>113</v>
      </c>
      <c r="J28" s="234">
        <v>381660</v>
      </c>
      <c r="K28" s="234">
        <v>113</v>
      </c>
      <c r="L28" s="234">
        <v>379122</v>
      </c>
      <c r="M28" s="234">
        <v>113</v>
      </c>
      <c r="N28" s="234">
        <v>371331</v>
      </c>
      <c r="O28" s="234">
        <v>114</v>
      </c>
    </row>
    <row r="29" spans="1:21" ht="5" customHeight="1" thickTop="1" x14ac:dyDescent="0.35">
      <c r="A29" s="54"/>
      <c r="J29" s="24"/>
    </row>
    <row r="30" spans="1:21" ht="107.5" customHeight="1" x14ac:dyDescent="0.35">
      <c r="A30" s="417" t="s">
        <v>118</v>
      </c>
      <c r="B30" s="417"/>
      <c r="C30" s="417"/>
      <c r="D30" s="417"/>
      <c r="E30" s="417"/>
      <c r="F30" s="417"/>
      <c r="G30" s="417"/>
      <c r="H30" s="417"/>
      <c r="I30" s="417"/>
      <c r="J30" s="417"/>
      <c r="K30" s="417"/>
      <c r="L30" s="417"/>
      <c r="M30" s="417"/>
      <c r="N30" s="166"/>
      <c r="O30" s="166"/>
      <c r="P30" s="166"/>
      <c r="Q30" s="166"/>
      <c r="R30" s="166"/>
      <c r="S30" s="166"/>
      <c r="T30" s="166"/>
      <c r="U30" s="166"/>
    </row>
    <row r="31" spans="1:21" x14ac:dyDescent="0.35">
      <c r="A31" s="54" t="str">
        <f>+INDICE!B30</f>
        <v xml:space="preserve"> Lettura dati 1° settembre 2023</v>
      </c>
      <c r="B31" s="100"/>
      <c r="C31" s="100"/>
      <c r="D31" s="100"/>
      <c r="E31" s="100"/>
      <c r="F31" s="100"/>
      <c r="G31" s="100"/>
      <c r="H31" s="100"/>
      <c r="I31" s="68"/>
      <c r="J31" s="3"/>
      <c r="K31" s="3"/>
      <c r="L31" s="3"/>
      <c r="M31" s="3"/>
    </row>
    <row r="32" spans="1:21" ht="15" x14ac:dyDescent="0.35">
      <c r="B32" s="7"/>
      <c r="C32" s="65"/>
    </row>
    <row r="36" spans="2:6" x14ac:dyDescent="0.35">
      <c r="F36" s="24"/>
    </row>
    <row r="39" spans="2:6" x14ac:dyDescent="0.35">
      <c r="B39" s="4"/>
    </row>
    <row r="40" spans="2:6" x14ac:dyDescent="0.35">
      <c r="B40" s="4"/>
    </row>
    <row r="41" spans="2:6" x14ac:dyDescent="0.35">
      <c r="B41" s="4"/>
    </row>
    <row r="42" spans="2:6" x14ac:dyDescent="0.35">
      <c r="B42" s="4"/>
      <c r="C42" s="65"/>
    </row>
    <row r="43" spans="2:6" x14ac:dyDescent="0.35">
      <c r="B43" s="4"/>
    </row>
    <row r="44" spans="2:6" x14ac:dyDescent="0.35">
      <c r="B44" s="4"/>
    </row>
    <row r="45" spans="2:6" x14ac:dyDescent="0.35">
      <c r="B45" s="4"/>
    </row>
    <row r="46" spans="2:6" x14ac:dyDescent="0.35">
      <c r="B46" s="4"/>
    </row>
    <row r="47" spans="2:6" x14ac:dyDescent="0.35">
      <c r="B47" s="4"/>
    </row>
    <row r="48" spans="2:6" x14ac:dyDescent="0.35">
      <c r="B48" s="4"/>
    </row>
    <row r="49" spans="2:2" x14ac:dyDescent="0.35">
      <c r="B49" s="4"/>
    </row>
    <row r="50" spans="2:2" x14ac:dyDescent="0.35">
      <c r="B50" s="4"/>
    </row>
    <row r="51" spans="2:2" x14ac:dyDescent="0.35">
      <c r="B51" s="4"/>
    </row>
    <row r="52" spans="2:2" x14ac:dyDescent="0.35">
      <c r="B52" s="4"/>
    </row>
    <row r="53" spans="2:2" x14ac:dyDescent="0.35">
      <c r="B53" s="4"/>
    </row>
    <row r="54" spans="2:2" x14ac:dyDescent="0.35">
      <c r="B54" s="4"/>
    </row>
    <row r="55" spans="2:2" x14ac:dyDescent="0.35">
      <c r="B55" s="4"/>
    </row>
    <row r="56" spans="2:2" x14ac:dyDescent="0.35">
      <c r="B56" s="4"/>
    </row>
    <row r="57" spans="2:2" x14ac:dyDescent="0.35">
      <c r="B57" s="4"/>
    </row>
    <row r="58" spans="2:2" x14ac:dyDescent="0.35">
      <c r="B58" s="4"/>
    </row>
    <row r="59" spans="2:2" x14ac:dyDescent="0.35">
      <c r="B59" s="4"/>
    </row>
  </sheetData>
  <mergeCells count="10">
    <mergeCell ref="A30:M30"/>
    <mergeCell ref="L2:M2"/>
    <mergeCell ref="J2:K2"/>
    <mergeCell ref="H2:I2"/>
    <mergeCell ref="F2:G2"/>
    <mergeCell ref="N2:O2"/>
    <mergeCell ref="A1:G1"/>
    <mergeCell ref="A2:A3"/>
    <mergeCell ref="B2:C2"/>
    <mergeCell ref="D2:E2"/>
  </mergeCells>
  <phoneticPr fontId="10" type="noConversion"/>
  <pageMargins left="0.70866141732283472" right="0.70866141732283472" top="0.74803149606299213" bottom="0.74803149606299213" header="0.31496062992125984" footer="0.31496062992125984"/>
  <pageSetup paperSize="9" scale="4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CDC06-F00D-42C6-A4D2-877180F7F4CC}">
  <sheetPr>
    <pageSetUpPr fitToPage="1"/>
  </sheetPr>
  <dimension ref="A1:L56"/>
  <sheetViews>
    <sheetView showGridLines="0" topLeftCell="A17" zoomScale="75" zoomScaleNormal="75" workbookViewId="0">
      <selection activeCell="B1" sqref="B1"/>
    </sheetView>
  </sheetViews>
  <sheetFormatPr defaultColWidth="13.36328125" defaultRowHeight="10" x14ac:dyDescent="0.35"/>
  <cols>
    <col min="1" max="1" width="29" style="1" customWidth="1"/>
    <col min="2" max="2" width="16.6328125" style="1" customWidth="1"/>
    <col min="3" max="3" width="13.26953125" style="1" customWidth="1"/>
    <col min="4" max="4" width="18.6328125" style="66" customWidth="1"/>
    <col min="5" max="5" width="18" style="1" customWidth="1"/>
    <col min="6" max="6" width="13.36328125" style="1"/>
    <col min="7" max="7" width="13.36328125" style="262"/>
    <col min="8" max="8" width="14.1796875" style="262" customWidth="1"/>
    <col min="9" max="9" width="18.453125" style="262" customWidth="1"/>
    <col min="10" max="10" width="19.08984375" style="262" customWidth="1"/>
    <col min="11" max="12" width="13.36328125" style="262"/>
    <col min="13" max="16384" width="13.36328125" style="1"/>
  </cols>
  <sheetData>
    <row r="1" spans="1:11" ht="57" customHeight="1" thickBot="1" x14ac:dyDescent="0.4">
      <c r="A1" s="429" t="s">
        <v>145</v>
      </c>
      <c r="B1" s="429"/>
      <c r="C1" s="429"/>
      <c r="D1" s="429"/>
      <c r="E1" s="429"/>
      <c r="F1" s="429"/>
      <c r="G1" s="429"/>
      <c r="H1" s="429"/>
      <c r="I1" s="429"/>
      <c r="J1" s="429"/>
      <c r="K1" s="429"/>
    </row>
    <row r="2" spans="1:11" ht="44" customHeight="1" thickTop="1" x14ac:dyDescent="0.35">
      <c r="A2" s="424" t="s">
        <v>80</v>
      </c>
      <c r="B2" s="426" t="s">
        <v>225</v>
      </c>
      <c r="C2" s="426"/>
      <c r="D2" s="426"/>
      <c r="E2" s="426"/>
      <c r="F2" s="426"/>
      <c r="G2" s="427" t="s">
        <v>231</v>
      </c>
      <c r="H2" s="428"/>
      <c r="I2" s="428"/>
      <c r="J2" s="428"/>
      <c r="K2" s="428"/>
    </row>
    <row r="3" spans="1:11" ht="82.5" customHeight="1" thickBot="1" x14ac:dyDescent="0.4">
      <c r="A3" s="425"/>
      <c r="B3" s="59" t="s">
        <v>94</v>
      </c>
      <c r="C3" s="59" t="s">
        <v>95</v>
      </c>
      <c r="D3" s="59" t="s">
        <v>110</v>
      </c>
      <c r="E3" s="59" t="s">
        <v>111</v>
      </c>
      <c r="F3" s="59" t="s">
        <v>91</v>
      </c>
      <c r="G3" s="293" t="s">
        <v>94</v>
      </c>
      <c r="H3" s="294" t="s">
        <v>95</v>
      </c>
      <c r="I3" s="294" t="s">
        <v>110</v>
      </c>
      <c r="J3" s="294" t="s">
        <v>111</v>
      </c>
      <c r="K3" s="294" t="s">
        <v>91</v>
      </c>
    </row>
    <row r="4" spans="1:11" ht="25.25" customHeight="1" thickTop="1" x14ac:dyDescent="0.35">
      <c r="A4" s="60" t="s">
        <v>4</v>
      </c>
      <c r="B4" s="60">
        <v>20642</v>
      </c>
      <c r="C4" s="60">
        <v>35942</v>
      </c>
      <c r="D4" s="60">
        <v>188</v>
      </c>
      <c r="E4" s="60">
        <v>110</v>
      </c>
      <c r="F4" s="295">
        <v>7</v>
      </c>
      <c r="G4" s="296">
        <v>16101</v>
      </c>
      <c r="H4" s="60">
        <v>27343</v>
      </c>
      <c r="I4" s="60">
        <v>201</v>
      </c>
      <c r="J4" s="60">
        <v>119</v>
      </c>
      <c r="K4" s="295">
        <v>5</v>
      </c>
    </row>
    <row r="5" spans="1:11" ht="21.75" customHeight="1" x14ac:dyDescent="0.35">
      <c r="A5" s="60" t="s">
        <v>5</v>
      </c>
      <c r="B5" s="60">
        <v>274</v>
      </c>
      <c r="C5" s="60">
        <v>510</v>
      </c>
      <c r="D5" s="60">
        <v>230</v>
      </c>
      <c r="E5" s="60">
        <v>127</v>
      </c>
      <c r="F5" s="295">
        <v>6.4</v>
      </c>
      <c r="G5" s="296">
        <v>201</v>
      </c>
      <c r="H5" s="60">
        <v>358</v>
      </c>
      <c r="I5" s="60">
        <v>219</v>
      </c>
      <c r="J5" s="60">
        <v>123</v>
      </c>
      <c r="K5" s="295">
        <v>4.5</v>
      </c>
    </row>
    <row r="6" spans="1:11" ht="21.75" customHeight="1" x14ac:dyDescent="0.35">
      <c r="A6" s="60" t="s">
        <v>6</v>
      </c>
      <c r="B6" s="60">
        <v>32272</v>
      </c>
      <c r="C6" s="60">
        <v>58592</v>
      </c>
      <c r="D6" s="60">
        <v>211</v>
      </c>
      <c r="E6" s="60">
        <v>119</v>
      </c>
      <c r="F6" s="295">
        <v>6.7</v>
      </c>
      <c r="G6" s="296">
        <v>23018</v>
      </c>
      <c r="H6" s="60">
        <v>40438</v>
      </c>
      <c r="I6" s="60">
        <v>218</v>
      </c>
      <c r="J6" s="60">
        <v>125</v>
      </c>
      <c r="K6" s="295">
        <v>4.7</v>
      </c>
    </row>
    <row r="7" spans="1:11" ht="21.75" customHeight="1" x14ac:dyDescent="0.35">
      <c r="A7" s="60" t="s">
        <v>71</v>
      </c>
      <c r="B7" s="60">
        <v>1498</v>
      </c>
      <c r="C7" s="60">
        <v>3050</v>
      </c>
      <c r="D7" s="60">
        <v>288</v>
      </c>
      <c r="E7" s="60">
        <v>142</v>
      </c>
      <c r="F7" s="295">
        <v>6.9</v>
      </c>
      <c r="G7" s="296">
        <v>1205</v>
      </c>
      <c r="H7" s="60">
        <v>2368</v>
      </c>
      <c r="I7" s="60">
        <v>302</v>
      </c>
      <c r="J7" s="60">
        <v>152</v>
      </c>
      <c r="K7" s="295">
        <v>4.3</v>
      </c>
    </row>
    <row r="8" spans="1:11" ht="21.75" customHeight="1" x14ac:dyDescent="0.35">
      <c r="A8" s="60" t="s">
        <v>72</v>
      </c>
      <c r="B8" s="60">
        <v>166</v>
      </c>
      <c r="C8" s="60">
        <v>374</v>
      </c>
      <c r="D8" s="60">
        <v>293</v>
      </c>
      <c r="E8" s="60">
        <v>131</v>
      </c>
      <c r="F8" s="295">
        <v>5.7</v>
      </c>
      <c r="G8" s="296">
        <v>107</v>
      </c>
      <c r="H8" s="60">
        <v>228</v>
      </c>
      <c r="I8" s="60">
        <v>309</v>
      </c>
      <c r="J8" s="60">
        <v>142</v>
      </c>
      <c r="K8" s="295">
        <v>4.2</v>
      </c>
    </row>
    <row r="9" spans="1:11" ht="21.75" customHeight="1" x14ac:dyDescent="0.35">
      <c r="A9" s="60" t="s">
        <v>7</v>
      </c>
      <c r="B9" s="60">
        <v>9158</v>
      </c>
      <c r="C9" s="60">
        <v>16543</v>
      </c>
      <c r="D9" s="60">
        <v>211</v>
      </c>
      <c r="E9" s="60">
        <v>119</v>
      </c>
      <c r="F9" s="295">
        <v>6.6</v>
      </c>
      <c r="G9" s="296">
        <v>6486</v>
      </c>
      <c r="H9" s="60">
        <v>11410</v>
      </c>
      <c r="I9" s="60">
        <v>218</v>
      </c>
      <c r="J9" s="60">
        <v>125</v>
      </c>
      <c r="K9" s="295">
        <v>4.7</v>
      </c>
    </row>
    <row r="10" spans="1:11" ht="21.75" customHeight="1" x14ac:dyDescent="0.35">
      <c r="A10" s="60" t="s">
        <v>63</v>
      </c>
      <c r="B10" s="60">
        <v>2549</v>
      </c>
      <c r="C10" s="60">
        <v>4391</v>
      </c>
      <c r="D10" s="60">
        <v>197</v>
      </c>
      <c r="E10" s="60">
        <v>117</v>
      </c>
      <c r="F10" s="295">
        <v>6.7</v>
      </c>
      <c r="G10" s="296">
        <v>1824</v>
      </c>
      <c r="H10" s="60">
        <v>2996</v>
      </c>
      <c r="I10" s="60">
        <v>200</v>
      </c>
      <c r="J10" s="60">
        <v>121</v>
      </c>
      <c r="K10" s="295">
        <v>4.5999999999999996</v>
      </c>
    </row>
    <row r="11" spans="1:11" ht="21.75" customHeight="1" x14ac:dyDescent="0.35">
      <c r="A11" s="60" t="s">
        <v>8</v>
      </c>
      <c r="B11" s="60">
        <v>6911</v>
      </c>
      <c r="C11" s="60">
        <v>11589</v>
      </c>
      <c r="D11" s="60">
        <v>181</v>
      </c>
      <c r="E11" s="60">
        <v>110</v>
      </c>
      <c r="F11" s="295">
        <v>6.8</v>
      </c>
      <c r="G11" s="296">
        <v>5190</v>
      </c>
      <c r="H11" s="60">
        <v>8483</v>
      </c>
      <c r="I11" s="60">
        <v>186</v>
      </c>
      <c r="J11" s="60">
        <v>115</v>
      </c>
      <c r="K11" s="295">
        <v>4.9000000000000004</v>
      </c>
    </row>
    <row r="12" spans="1:11" ht="21.75" customHeight="1" x14ac:dyDescent="0.35">
      <c r="A12" s="60" t="s">
        <v>9</v>
      </c>
      <c r="B12" s="60">
        <v>12222</v>
      </c>
      <c r="C12" s="60">
        <v>21754</v>
      </c>
      <c r="D12" s="60">
        <v>211</v>
      </c>
      <c r="E12" s="60">
        <v>121</v>
      </c>
      <c r="F12" s="295">
        <v>6.7</v>
      </c>
      <c r="G12" s="296">
        <v>8879</v>
      </c>
      <c r="H12" s="60">
        <v>15213</v>
      </c>
      <c r="I12" s="60">
        <v>218</v>
      </c>
      <c r="J12" s="60">
        <v>128</v>
      </c>
      <c r="K12" s="295">
        <v>4.7</v>
      </c>
    </row>
    <row r="13" spans="1:11" ht="21.75" customHeight="1" x14ac:dyDescent="0.35">
      <c r="A13" s="60" t="s">
        <v>10</v>
      </c>
      <c r="B13" s="60">
        <v>12325</v>
      </c>
      <c r="C13" s="60">
        <v>20903</v>
      </c>
      <c r="D13" s="60">
        <v>187</v>
      </c>
      <c r="E13" s="60">
        <v>113</v>
      </c>
      <c r="F13" s="295">
        <v>6.7</v>
      </c>
      <c r="G13" s="296">
        <v>8722</v>
      </c>
      <c r="H13" s="60">
        <v>14306</v>
      </c>
      <c r="I13" s="60">
        <v>193</v>
      </c>
      <c r="J13" s="60">
        <v>118</v>
      </c>
      <c r="K13" s="295">
        <v>4.8</v>
      </c>
    </row>
    <row r="14" spans="1:11" ht="21.75" customHeight="1" x14ac:dyDescent="0.35">
      <c r="A14" s="60" t="s">
        <v>11</v>
      </c>
      <c r="B14" s="60">
        <v>3883</v>
      </c>
      <c r="C14" s="60">
        <v>6533</v>
      </c>
      <c r="D14" s="60">
        <v>185</v>
      </c>
      <c r="E14" s="60">
        <v>112</v>
      </c>
      <c r="F14" s="295">
        <v>6.8</v>
      </c>
      <c r="G14" s="296">
        <v>2960</v>
      </c>
      <c r="H14" s="60">
        <v>4902</v>
      </c>
      <c r="I14" s="60">
        <v>197</v>
      </c>
      <c r="J14" s="60">
        <v>120</v>
      </c>
      <c r="K14" s="295">
        <v>4.9000000000000004</v>
      </c>
    </row>
    <row r="15" spans="1:11" ht="21.75" customHeight="1" x14ac:dyDescent="0.35">
      <c r="A15" s="60" t="s">
        <v>12</v>
      </c>
      <c r="B15" s="60">
        <v>4901</v>
      </c>
      <c r="C15" s="60">
        <v>8552</v>
      </c>
      <c r="D15" s="60">
        <v>206</v>
      </c>
      <c r="E15" s="60">
        <v>121</v>
      </c>
      <c r="F15" s="295">
        <v>6.7</v>
      </c>
      <c r="G15" s="296">
        <v>3680</v>
      </c>
      <c r="H15" s="60">
        <v>6221</v>
      </c>
      <c r="I15" s="60">
        <v>217</v>
      </c>
      <c r="J15" s="60">
        <v>128</v>
      </c>
      <c r="K15" s="295">
        <v>4.8</v>
      </c>
    </row>
    <row r="16" spans="1:11" ht="21.75" customHeight="1" x14ac:dyDescent="0.35">
      <c r="A16" s="60" t="s">
        <v>13</v>
      </c>
      <c r="B16" s="60">
        <v>45148</v>
      </c>
      <c r="C16" s="60">
        <v>74253</v>
      </c>
      <c r="D16" s="60">
        <v>168</v>
      </c>
      <c r="E16" s="60">
        <v>104</v>
      </c>
      <c r="F16" s="295">
        <v>7</v>
      </c>
      <c r="G16" s="296">
        <v>34875</v>
      </c>
      <c r="H16" s="60">
        <v>56482</v>
      </c>
      <c r="I16" s="60">
        <v>183</v>
      </c>
      <c r="J16" s="60">
        <v>113</v>
      </c>
      <c r="K16" s="295">
        <v>5</v>
      </c>
    </row>
    <row r="17" spans="1:12" ht="21.75" customHeight="1" x14ac:dyDescent="0.35">
      <c r="A17" s="60" t="s">
        <v>14</v>
      </c>
      <c r="B17" s="60">
        <v>8040</v>
      </c>
      <c r="C17" s="60">
        <v>13616</v>
      </c>
      <c r="D17" s="60">
        <v>178</v>
      </c>
      <c r="E17" s="60">
        <v>107</v>
      </c>
      <c r="F17" s="295">
        <v>7.1</v>
      </c>
      <c r="G17" s="296">
        <v>6357</v>
      </c>
      <c r="H17" s="60">
        <v>10576</v>
      </c>
      <c r="I17" s="60">
        <v>193</v>
      </c>
      <c r="J17" s="60">
        <v>116</v>
      </c>
      <c r="K17" s="295">
        <v>5.2</v>
      </c>
    </row>
    <row r="18" spans="1:12" ht="21.75" customHeight="1" x14ac:dyDescent="0.35">
      <c r="A18" s="60" t="s">
        <v>15</v>
      </c>
      <c r="B18" s="60">
        <v>2176</v>
      </c>
      <c r="C18" s="60">
        <v>3603</v>
      </c>
      <c r="D18" s="60">
        <v>161</v>
      </c>
      <c r="E18" s="60">
        <v>101</v>
      </c>
      <c r="F18" s="295">
        <v>7.3</v>
      </c>
      <c r="G18" s="296">
        <v>1761</v>
      </c>
      <c r="H18" s="60">
        <v>2855</v>
      </c>
      <c r="I18" s="60">
        <v>175</v>
      </c>
      <c r="J18" s="60">
        <v>108</v>
      </c>
      <c r="K18" s="295">
        <v>5.4</v>
      </c>
    </row>
    <row r="19" spans="1:12" ht="21.75" customHeight="1" x14ac:dyDescent="0.35">
      <c r="A19" s="60" t="s">
        <v>16</v>
      </c>
      <c r="B19" s="60">
        <v>129494</v>
      </c>
      <c r="C19" s="60">
        <v>220544</v>
      </c>
      <c r="D19" s="60">
        <v>168</v>
      </c>
      <c r="E19" s="60">
        <v>101</v>
      </c>
      <c r="F19" s="295">
        <v>7.6</v>
      </c>
      <c r="G19" s="296">
        <v>111134</v>
      </c>
      <c r="H19" s="60">
        <v>188005</v>
      </c>
      <c r="I19" s="60">
        <v>186</v>
      </c>
      <c r="J19" s="60">
        <v>110</v>
      </c>
      <c r="K19" s="295">
        <v>5.5</v>
      </c>
    </row>
    <row r="20" spans="1:12" ht="21.75" customHeight="1" x14ac:dyDescent="0.35">
      <c r="A20" s="60" t="s">
        <v>17</v>
      </c>
      <c r="B20" s="60">
        <v>50482</v>
      </c>
      <c r="C20" s="60">
        <v>83064</v>
      </c>
      <c r="D20" s="60">
        <v>165</v>
      </c>
      <c r="E20" s="60">
        <v>102</v>
      </c>
      <c r="F20" s="295">
        <v>7.5</v>
      </c>
      <c r="G20" s="296">
        <v>42378</v>
      </c>
      <c r="H20" s="60">
        <v>68926</v>
      </c>
      <c r="I20" s="60">
        <v>180</v>
      </c>
      <c r="J20" s="60">
        <v>111</v>
      </c>
      <c r="K20" s="295">
        <v>5.3</v>
      </c>
    </row>
    <row r="21" spans="1:12" ht="21.75" customHeight="1" x14ac:dyDescent="0.35">
      <c r="A21" s="60" t="s">
        <v>18</v>
      </c>
      <c r="B21" s="60">
        <v>3627</v>
      </c>
      <c r="C21" s="60">
        <v>5915</v>
      </c>
      <c r="D21" s="60">
        <v>161</v>
      </c>
      <c r="E21" s="60">
        <v>102</v>
      </c>
      <c r="F21" s="295">
        <v>7.4</v>
      </c>
      <c r="G21" s="296">
        <v>3122</v>
      </c>
      <c r="H21" s="60">
        <v>4966</v>
      </c>
      <c r="I21" s="60">
        <v>175</v>
      </c>
      <c r="J21" s="60">
        <v>110</v>
      </c>
      <c r="K21" s="295">
        <v>5.4</v>
      </c>
    </row>
    <row r="22" spans="1:12" ht="21.75" customHeight="1" x14ac:dyDescent="0.35">
      <c r="A22" s="60" t="s">
        <v>19</v>
      </c>
      <c r="B22" s="60">
        <v>34503</v>
      </c>
      <c r="C22" s="60">
        <v>58020</v>
      </c>
      <c r="D22" s="60">
        <v>176</v>
      </c>
      <c r="E22" s="60">
        <v>107</v>
      </c>
      <c r="F22" s="295">
        <v>7.6</v>
      </c>
      <c r="G22" s="296">
        <v>29782</v>
      </c>
      <c r="H22" s="60">
        <v>49722</v>
      </c>
      <c r="I22" s="60">
        <v>196</v>
      </c>
      <c r="J22" s="60">
        <v>118</v>
      </c>
      <c r="K22" s="295">
        <v>5.6</v>
      </c>
    </row>
    <row r="23" spans="1:12" ht="21.75" customHeight="1" x14ac:dyDescent="0.35">
      <c r="A23" s="60" t="s">
        <v>20</v>
      </c>
      <c r="B23" s="60">
        <v>108760</v>
      </c>
      <c r="C23" s="60">
        <v>186462</v>
      </c>
      <c r="D23" s="60">
        <v>169</v>
      </c>
      <c r="E23" s="60">
        <v>101</v>
      </c>
      <c r="F23" s="295">
        <v>7.7</v>
      </c>
      <c r="G23" s="296">
        <v>94809</v>
      </c>
      <c r="H23" s="60">
        <v>160923</v>
      </c>
      <c r="I23" s="60">
        <v>190</v>
      </c>
      <c r="J23" s="60">
        <v>112</v>
      </c>
      <c r="K23" s="295">
        <v>5.6</v>
      </c>
    </row>
    <row r="24" spans="1:12" ht="21.75" customHeight="1" x14ac:dyDescent="0.35">
      <c r="A24" s="60" t="s">
        <v>21</v>
      </c>
      <c r="B24" s="60">
        <v>14998</v>
      </c>
      <c r="C24" s="60">
        <v>23613</v>
      </c>
      <c r="D24" s="60">
        <v>156</v>
      </c>
      <c r="E24" s="60">
        <v>102</v>
      </c>
      <c r="F24" s="295">
        <v>7.2</v>
      </c>
      <c r="G24" s="296">
        <v>12005</v>
      </c>
      <c r="H24" s="60">
        <v>18495</v>
      </c>
      <c r="I24" s="60">
        <v>169</v>
      </c>
      <c r="J24" s="60">
        <v>110</v>
      </c>
      <c r="K24" s="295">
        <v>5.2</v>
      </c>
    </row>
    <row r="25" spans="1:12" ht="21.75" customHeight="1" thickBot="1" x14ac:dyDescent="0.4">
      <c r="A25" s="61" t="s">
        <v>33</v>
      </c>
      <c r="B25" s="61">
        <v>504029</v>
      </c>
      <c r="C25" s="61">
        <v>857823</v>
      </c>
      <c r="D25" s="61">
        <v>175</v>
      </c>
      <c r="E25" s="61">
        <v>105</v>
      </c>
      <c r="F25" s="297">
        <v>7.4</v>
      </c>
      <c r="G25" s="298">
        <v>414596</v>
      </c>
      <c r="H25" s="61">
        <v>695216</v>
      </c>
      <c r="I25" s="61">
        <v>190</v>
      </c>
      <c r="J25" s="61">
        <v>114</v>
      </c>
      <c r="K25" s="297">
        <v>5.3</v>
      </c>
    </row>
    <row r="26" spans="1:12" ht="12" customHeight="1" thickTop="1" x14ac:dyDescent="0.35">
      <c r="A26" s="139"/>
      <c r="B26" s="139"/>
      <c r="C26" s="139"/>
      <c r="D26" s="299"/>
      <c r="E26" s="139"/>
      <c r="F26" s="139"/>
      <c r="G26" s="300"/>
      <c r="H26" s="300"/>
      <c r="I26" s="300"/>
      <c r="J26" s="300"/>
      <c r="K26" s="300"/>
    </row>
    <row r="27" spans="1:12" ht="53.75" customHeight="1" x14ac:dyDescent="0.35">
      <c r="A27" s="417" t="s">
        <v>118</v>
      </c>
      <c r="B27" s="417"/>
      <c r="C27" s="417"/>
      <c r="D27" s="417"/>
      <c r="E27" s="417"/>
      <c r="F27" s="417"/>
      <c r="G27" s="417"/>
      <c r="H27" s="417"/>
      <c r="I27" s="417"/>
      <c r="J27" s="417"/>
      <c r="K27" s="417"/>
    </row>
    <row r="28" spans="1:12" s="3" customFormat="1" ht="24" customHeight="1" x14ac:dyDescent="0.3">
      <c r="A28" s="54" t="str">
        <f>+INDICE!B30</f>
        <v xml:space="preserve"> Lettura dati 1° settembre 2023</v>
      </c>
      <c r="B28" s="100"/>
      <c r="C28" s="100"/>
      <c r="D28" s="100"/>
      <c r="E28" s="100"/>
      <c r="G28" s="263"/>
      <c r="H28" s="263"/>
      <c r="I28" s="263"/>
      <c r="J28" s="263"/>
      <c r="K28" s="263"/>
      <c r="L28" s="263"/>
    </row>
    <row r="29" spans="1:12" ht="15" x14ac:dyDescent="0.35">
      <c r="B29" s="7"/>
      <c r="C29" s="7"/>
      <c r="D29" s="65"/>
    </row>
    <row r="36" spans="2:12" x14ac:dyDescent="0.35">
      <c r="B36" s="4"/>
      <c r="C36" s="4"/>
    </row>
    <row r="37" spans="2:12" x14ac:dyDescent="0.35">
      <c r="B37" s="4"/>
      <c r="C37" s="4"/>
    </row>
    <row r="38" spans="2:12" x14ac:dyDescent="0.35">
      <c r="B38" s="4"/>
      <c r="C38" s="4"/>
    </row>
    <row r="39" spans="2:12" ht="13.5" x14ac:dyDescent="0.35">
      <c r="B39" s="4"/>
      <c r="C39" s="4"/>
      <c r="D39" s="65"/>
    </row>
    <row r="40" spans="2:12" x14ac:dyDescent="0.35">
      <c r="B40" s="4"/>
      <c r="C40" s="4"/>
    </row>
    <row r="41" spans="2:12" x14ac:dyDescent="0.35">
      <c r="B41" s="4"/>
      <c r="C41" s="4"/>
    </row>
    <row r="42" spans="2:12" x14ac:dyDescent="0.35">
      <c r="B42" s="4"/>
      <c r="C42" s="4"/>
    </row>
    <row r="43" spans="2:12" x14ac:dyDescent="0.35">
      <c r="B43" s="4"/>
      <c r="C43" s="4"/>
    </row>
    <row r="44" spans="2:12" x14ac:dyDescent="0.35">
      <c r="B44" s="4"/>
      <c r="C44" s="4"/>
    </row>
    <row r="45" spans="2:12" s="66" customFormat="1" x14ac:dyDescent="0.35">
      <c r="B45" s="4"/>
      <c r="C45" s="4"/>
      <c r="G45" s="264"/>
      <c r="H45" s="264"/>
      <c r="I45" s="264"/>
      <c r="J45" s="264"/>
      <c r="K45" s="264"/>
      <c r="L45" s="264"/>
    </row>
    <row r="46" spans="2:12" s="66" customFormat="1" x14ac:dyDescent="0.35">
      <c r="B46" s="4"/>
      <c r="C46" s="4"/>
      <c r="G46" s="264"/>
      <c r="H46" s="264"/>
      <c r="I46" s="264"/>
      <c r="J46" s="264"/>
      <c r="K46" s="264"/>
      <c r="L46" s="264"/>
    </row>
    <row r="47" spans="2:12" s="66" customFormat="1" x14ac:dyDescent="0.35">
      <c r="B47" s="4"/>
      <c r="C47" s="4"/>
      <c r="G47" s="264"/>
      <c r="H47" s="264"/>
      <c r="I47" s="264"/>
      <c r="J47" s="264"/>
      <c r="K47" s="264"/>
      <c r="L47" s="264"/>
    </row>
    <row r="48" spans="2:12" s="66" customFormat="1" x14ac:dyDescent="0.35">
      <c r="B48" s="4"/>
      <c r="C48" s="4"/>
      <c r="G48" s="264"/>
      <c r="H48" s="264"/>
      <c r="I48" s="264"/>
      <c r="J48" s="264"/>
      <c r="K48" s="264"/>
      <c r="L48" s="264"/>
    </row>
    <row r="49" spans="2:12" s="66" customFormat="1" x14ac:dyDescent="0.35">
      <c r="B49" s="4"/>
      <c r="C49" s="4"/>
      <c r="G49" s="264"/>
      <c r="H49" s="264"/>
      <c r="I49" s="264"/>
      <c r="J49" s="264"/>
      <c r="K49" s="264"/>
      <c r="L49" s="264"/>
    </row>
    <row r="50" spans="2:12" s="66" customFormat="1" x14ac:dyDescent="0.35">
      <c r="B50" s="4"/>
      <c r="C50" s="4"/>
      <c r="G50" s="264"/>
      <c r="H50" s="264"/>
      <c r="I50" s="264"/>
      <c r="J50" s="264"/>
      <c r="K50" s="264"/>
      <c r="L50" s="264"/>
    </row>
    <row r="51" spans="2:12" s="66" customFormat="1" x14ac:dyDescent="0.35">
      <c r="B51" s="4"/>
      <c r="C51" s="4"/>
      <c r="G51" s="264"/>
      <c r="H51" s="264"/>
      <c r="I51" s="264"/>
      <c r="J51" s="264"/>
      <c r="K51" s="264"/>
      <c r="L51" s="264"/>
    </row>
    <row r="52" spans="2:12" s="66" customFormat="1" x14ac:dyDescent="0.35">
      <c r="B52" s="4"/>
      <c r="C52" s="4"/>
      <c r="G52" s="264"/>
      <c r="H52" s="264"/>
      <c r="I52" s="264"/>
      <c r="J52" s="264"/>
      <c r="K52" s="264"/>
      <c r="L52" s="264"/>
    </row>
    <row r="53" spans="2:12" s="66" customFormat="1" x14ac:dyDescent="0.35">
      <c r="B53" s="4"/>
      <c r="C53" s="4"/>
      <c r="G53" s="264"/>
      <c r="H53" s="264"/>
      <c r="I53" s="264"/>
      <c r="J53" s="264"/>
      <c r="K53" s="264"/>
      <c r="L53" s="264"/>
    </row>
    <row r="54" spans="2:12" s="66" customFormat="1" x14ac:dyDescent="0.35">
      <c r="B54" s="4"/>
      <c r="C54" s="4"/>
      <c r="G54" s="264"/>
      <c r="H54" s="264"/>
      <c r="I54" s="264"/>
      <c r="J54" s="264"/>
      <c r="K54" s="264"/>
      <c r="L54" s="264"/>
    </row>
    <row r="55" spans="2:12" s="66" customFormat="1" x14ac:dyDescent="0.35">
      <c r="B55" s="4"/>
      <c r="C55" s="4"/>
      <c r="G55" s="264"/>
      <c r="H55" s="264"/>
      <c r="I55" s="264"/>
      <c r="J55" s="264"/>
      <c r="K55" s="264"/>
      <c r="L55" s="264"/>
    </row>
    <row r="56" spans="2:12" s="66" customFormat="1" x14ac:dyDescent="0.35">
      <c r="B56" s="4"/>
      <c r="C56" s="4"/>
      <c r="G56" s="264"/>
      <c r="H56" s="264"/>
      <c r="I56" s="264"/>
      <c r="J56" s="264"/>
      <c r="K56" s="264"/>
      <c r="L56" s="264"/>
    </row>
  </sheetData>
  <mergeCells count="5">
    <mergeCell ref="A2:A3"/>
    <mergeCell ref="B2:F2"/>
    <mergeCell ref="G2:K2"/>
    <mergeCell ref="A1:K1"/>
    <mergeCell ref="A27:K27"/>
  </mergeCells>
  <pageMargins left="0.70866141732283472" right="0.70866141732283472" top="0.74803149606299213" bottom="0.74803149606299213" header="0.31496062992125984" footer="0.31496062992125984"/>
  <pageSetup paperSize="9" scale="46"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1CA47-3367-4ECF-B6DE-11CC11D047D0}">
  <sheetPr>
    <pageSetUpPr fitToPage="1"/>
  </sheetPr>
  <dimension ref="B1:I19"/>
  <sheetViews>
    <sheetView topLeftCell="A6" workbookViewId="0">
      <selection activeCell="B1" sqref="B1"/>
    </sheetView>
  </sheetViews>
  <sheetFormatPr defaultRowHeight="14.5" x14ac:dyDescent="0.35"/>
  <cols>
    <col min="1" max="1" width="4" customWidth="1"/>
    <col min="4" max="4" width="10.08984375" customWidth="1"/>
    <col min="9" max="9" width="9.81640625" customWidth="1"/>
  </cols>
  <sheetData>
    <row r="1" spans="2:9" x14ac:dyDescent="0.35">
      <c r="B1" t="s">
        <v>85</v>
      </c>
    </row>
    <row r="12" spans="2:9" ht="18.5" x14ac:dyDescent="0.35">
      <c r="B12" s="125" t="s">
        <v>189</v>
      </c>
    </row>
    <row r="15" spans="2:9" ht="14.5" customHeight="1" x14ac:dyDescent="0.35">
      <c r="B15" s="358" t="s">
        <v>193</v>
      </c>
      <c r="C15" s="358"/>
      <c r="D15" s="358"/>
      <c r="E15" s="358"/>
      <c r="F15" s="358"/>
      <c r="G15" s="358"/>
      <c r="H15" s="358"/>
      <c r="I15" s="358"/>
    </row>
    <row r="16" spans="2:9" x14ac:dyDescent="0.35">
      <c r="B16" s="358"/>
      <c r="C16" s="358"/>
      <c r="D16" s="358"/>
      <c r="E16" s="358"/>
      <c r="F16" s="358"/>
      <c r="G16" s="358"/>
      <c r="H16" s="358"/>
      <c r="I16" s="358"/>
    </row>
    <row r="17" spans="2:9" ht="25.5" customHeight="1" x14ac:dyDescent="0.35">
      <c r="B17" s="358"/>
      <c r="C17" s="358"/>
      <c r="D17" s="358"/>
      <c r="E17" s="358"/>
      <c r="F17" s="358"/>
      <c r="G17" s="358"/>
      <c r="H17" s="358"/>
      <c r="I17" s="358"/>
    </row>
    <row r="18" spans="2:9" ht="28" customHeight="1" x14ac:dyDescent="0.35">
      <c r="B18" s="358"/>
      <c r="C18" s="358"/>
      <c r="D18" s="358"/>
      <c r="E18" s="358"/>
      <c r="F18" s="358"/>
      <c r="G18" s="358"/>
      <c r="H18" s="358"/>
      <c r="I18" s="358"/>
    </row>
    <row r="19" spans="2:9" x14ac:dyDescent="0.35">
      <c r="B19" s="358"/>
      <c r="C19" s="358"/>
      <c r="D19" s="358"/>
      <c r="E19" s="358"/>
      <c r="F19" s="358"/>
      <c r="G19" s="358"/>
      <c r="H19" s="358"/>
      <c r="I19" s="358"/>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C6F302-697D-4700-A15A-34A000508012}">
  <sheetPr>
    <pageSetUpPr fitToPage="1"/>
  </sheetPr>
  <dimension ref="A1:M43"/>
  <sheetViews>
    <sheetView showGridLines="0" topLeftCell="A15" zoomScale="56" zoomScaleNormal="56" zoomScaleSheetLayoutView="62" workbookViewId="0">
      <selection activeCell="B1" sqref="B1"/>
    </sheetView>
  </sheetViews>
  <sheetFormatPr defaultColWidth="13.26953125" defaultRowHeight="10" x14ac:dyDescent="0.35"/>
  <cols>
    <col min="1" max="1" width="40.7265625" style="1" customWidth="1"/>
    <col min="2" max="2" width="24.36328125" style="1" customWidth="1"/>
    <col min="3" max="3" width="46.7265625" style="1" customWidth="1"/>
    <col min="4" max="4" width="25.7265625" style="1" customWidth="1"/>
    <col min="5" max="5" width="15.7265625" style="1" customWidth="1"/>
    <col min="6" max="7" width="11.453125" style="1" customWidth="1"/>
    <col min="8" max="16384" width="13.26953125" style="1"/>
  </cols>
  <sheetData>
    <row r="1" spans="1:13" ht="57.5" customHeight="1" thickBot="1" x14ac:dyDescent="0.4">
      <c r="A1" s="86" t="s">
        <v>194</v>
      </c>
      <c r="B1" s="86"/>
      <c r="C1" s="86"/>
    </row>
    <row r="2" spans="1:13" ht="75" customHeight="1" thickTop="1" thickBot="1" x14ac:dyDescent="0.4">
      <c r="A2" s="55" t="s">
        <v>36</v>
      </c>
      <c r="B2" s="56" t="s">
        <v>191</v>
      </c>
      <c r="C2" s="56" t="s">
        <v>39</v>
      </c>
      <c r="D2" s="57"/>
    </row>
    <row r="3" spans="1:13" ht="35" customHeight="1" thickTop="1" x14ac:dyDescent="0.3">
      <c r="A3" s="217"/>
      <c r="B3" s="373" t="s">
        <v>170</v>
      </c>
      <c r="C3" s="373"/>
      <c r="D3" s="57"/>
    </row>
    <row r="4" spans="1:13" ht="32.5" customHeight="1" x14ac:dyDescent="0.35">
      <c r="A4" s="90" t="s">
        <v>172</v>
      </c>
      <c r="B4" s="58">
        <f>+'Tavola 2.1'!B4+'Tavola 1.3'!B4</f>
        <v>5671925</v>
      </c>
      <c r="C4" s="96">
        <f>+'Tavola 2.1'!D4+'Tavola 1.3'!D4</f>
        <v>1299.8</v>
      </c>
      <c r="D4" s="172"/>
      <c r="E4" s="24"/>
      <c r="F4" s="24"/>
      <c r="G4" s="8"/>
      <c r="K4" s="24"/>
      <c r="L4" s="24"/>
      <c r="M4" s="24"/>
    </row>
    <row r="5" spans="1:13" ht="30.5" customHeight="1" x14ac:dyDescent="0.35">
      <c r="A5" s="90" t="s">
        <v>173</v>
      </c>
      <c r="B5" s="58">
        <f>+'Tavola 2.1'!B5+'Tavola 1.3'!B5</f>
        <v>5683698</v>
      </c>
      <c r="C5" s="96">
        <f>+'Tavola 2.1'!D5+'Tavola 1.3'!D5</f>
        <v>1304.5</v>
      </c>
      <c r="D5" s="172"/>
      <c r="E5" s="24"/>
      <c r="F5" s="24"/>
      <c r="G5" s="8"/>
      <c r="K5" s="24"/>
      <c r="L5" s="24"/>
      <c r="M5" s="24"/>
    </row>
    <row r="6" spans="1:13" ht="25.5" customHeight="1" x14ac:dyDescent="0.35">
      <c r="A6" s="90" t="s">
        <v>174</v>
      </c>
      <c r="B6" s="58">
        <f>+'Tavola 2.1'!B6+'Tavola 1.3'!B6</f>
        <v>5633815</v>
      </c>
      <c r="C6" s="96">
        <f>+'Tavola 2.1'!D6+'Tavola 1.3'!D6</f>
        <v>1310.2</v>
      </c>
      <c r="D6" s="172"/>
      <c r="E6" s="24"/>
      <c r="F6" s="24"/>
      <c r="G6" s="8"/>
      <c r="K6" s="24"/>
      <c r="L6" s="24"/>
      <c r="M6" s="24"/>
    </row>
    <row r="7" spans="1:13" ht="32.5" customHeight="1" x14ac:dyDescent="0.35">
      <c r="A7" s="90" t="s">
        <v>175</v>
      </c>
      <c r="B7" s="58">
        <f>+'Tavola 2.1'!B7+'Tavola 1.3'!B7</f>
        <v>5650837</v>
      </c>
      <c r="C7" s="96">
        <f>+'Tavola 2.1'!D7+'Tavola 1.3'!D7</f>
        <v>1311.2</v>
      </c>
      <c r="D7" s="172"/>
      <c r="E7" s="24"/>
      <c r="F7" s="24"/>
      <c r="G7" s="8"/>
    </row>
    <row r="8" spans="1:13" ht="32.5" customHeight="1" x14ac:dyDescent="0.35">
      <c r="A8" s="90" t="s">
        <v>176</v>
      </c>
      <c r="B8" s="58">
        <f>+'Tavola 2.1'!B8+'Tavola 1.3'!B8</f>
        <v>5644239</v>
      </c>
      <c r="C8" s="96">
        <f>+'Tavola 2.1'!D8+'Tavola 1.3'!D8</f>
        <v>1308.4000000000001</v>
      </c>
      <c r="D8" s="172"/>
      <c r="E8" s="24"/>
      <c r="F8" s="24"/>
      <c r="G8" s="8"/>
    </row>
    <row r="9" spans="1:13" ht="32.5" customHeight="1" x14ac:dyDescent="0.35">
      <c r="A9" s="90" t="s">
        <v>177</v>
      </c>
      <c r="B9" s="58">
        <f>+'Tavola 2.1'!B9+'Tavola 1.3'!B9</f>
        <v>5697036</v>
      </c>
      <c r="C9" s="96">
        <f>+'Tavola 2.1'!D9+'Tavola 1.3'!D9</f>
        <v>1319.3999999999999</v>
      </c>
      <c r="D9" s="172"/>
      <c r="E9" s="24"/>
      <c r="F9" s="24"/>
      <c r="G9" s="8"/>
    </row>
    <row r="10" spans="1:13" ht="32.5" customHeight="1" x14ac:dyDescent="0.35">
      <c r="A10" s="90" t="s">
        <v>178</v>
      </c>
      <c r="B10" s="58">
        <f>+'Tavola 2.1'!B10+'Tavola 1.3'!B10</f>
        <v>5715444</v>
      </c>
      <c r="C10" s="96">
        <f>+'Tavola 2.1'!D10+'Tavola 1.3'!D10</f>
        <v>1321.4</v>
      </c>
      <c r="D10" s="172"/>
      <c r="E10" s="24"/>
      <c r="F10" s="24"/>
      <c r="G10" s="8"/>
    </row>
    <row r="11" spans="1:13" ht="32.5" customHeight="1" x14ac:dyDescent="0.35">
      <c r="A11" s="90" t="s">
        <v>179</v>
      </c>
      <c r="B11" s="58">
        <f>+'Tavola 2.1'!B11+'Tavola 1.3'!B11</f>
        <v>5764833</v>
      </c>
      <c r="C11" s="96">
        <f>+'Tavola 2.1'!D11+'Tavola 1.3'!D11</f>
        <v>1331.5</v>
      </c>
      <c r="D11" s="172"/>
      <c r="E11" s="24"/>
      <c r="F11" s="24"/>
      <c r="G11" s="8"/>
    </row>
    <row r="12" spans="1:13" ht="32.5" customHeight="1" x14ac:dyDescent="0.35">
      <c r="A12" s="90" t="s">
        <v>180</v>
      </c>
      <c r="B12" s="58">
        <f>+'Tavola 2.1'!B12+'Tavola 1.3'!B12</f>
        <v>5801257</v>
      </c>
      <c r="C12" s="96">
        <f>+'Tavola 2.1'!D12+'Tavola 1.3'!D12</f>
        <v>1338.9</v>
      </c>
      <c r="D12" s="172"/>
      <c r="E12" s="24"/>
      <c r="F12" s="24"/>
      <c r="G12" s="8"/>
    </row>
    <row r="13" spans="1:13" ht="32.5" customHeight="1" thickBot="1" x14ac:dyDescent="0.4">
      <c r="A13" s="173" t="s">
        <v>181</v>
      </c>
      <c r="B13" s="174">
        <f>+'Tavola 2.1'!B13+'Tavola 1.3'!B13</f>
        <v>5830252</v>
      </c>
      <c r="C13" s="175">
        <f>+'Tavola 2.1'!D13+'Tavola 1.3'!D13</f>
        <v>1345.8</v>
      </c>
      <c r="D13" s="172"/>
      <c r="E13" s="24"/>
      <c r="F13" s="24"/>
      <c r="G13" s="8"/>
    </row>
    <row r="14" spans="1:13" ht="26.5" customHeight="1" thickTop="1" x14ac:dyDescent="0.35">
      <c r="A14" s="282" t="s">
        <v>196</v>
      </c>
      <c r="B14" s="283"/>
      <c r="C14" s="284">
        <f>SUM(C4:C13)</f>
        <v>13191.099999999999</v>
      </c>
      <c r="D14" s="172"/>
      <c r="E14" s="266"/>
      <c r="F14" s="24"/>
      <c r="G14" s="8"/>
    </row>
    <row r="15" spans="1:13" s="151" customFormat="1" ht="26.5" customHeight="1" x14ac:dyDescent="0.3">
      <c r="A15" s="285" t="s">
        <v>201</v>
      </c>
      <c r="B15" s="286">
        <f>AVERAGE(B4:B13)</f>
        <v>5709333.5999999996</v>
      </c>
      <c r="C15" s="287"/>
      <c r="D15" s="176"/>
      <c r="E15" s="268"/>
      <c r="F15" s="177"/>
      <c r="G15" s="178"/>
    </row>
    <row r="16" spans="1:13" ht="9" customHeight="1" thickBot="1" x14ac:dyDescent="0.4">
      <c r="A16" s="288"/>
      <c r="B16" s="289"/>
      <c r="C16" s="290"/>
      <c r="D16" s="172"/>
      <c r="E16" s="267"/>
      <c r="F16" s="24"/>
      <c r="G16" s="8"/>
    </row>
    <row r="17" spans="1:7" ht="38" customHeight="1" thickTop="1" x14ac:dyDescent="0.3">
      <c r="A17" s="291"/>
      <c r="B17" s="430" t="s">
        <v>171</v>
      </c>
      <c r="C17" s="430"/>
      <c r="D17" s="172"/>
      <c r="E17" s="267"/>
      <c r="F17" s="24"/>
      <c r="G17" s="8"/>
    </row>
    <row r="18" spans="1:7" ht="38" customHeight="1" x14ac:dyDescent="0.35">
      <c r="A18" s="90" t="s">
        <v>182</v>
      </c>
      <c r="B18" s="58">
        <f>+'Tavola 2.1'!B18+'Tavola 1.3'!B18</f>
        <v>5844632</v>
      </c>
      <c r="C18" s="96">
        <f>+'Tavola 2.1'!D18+'Tavola 1.3'!D18</f>
        <v>1512.8</v>
      </c>
      <c r="D18" s="278"/>
      <c r="E18" s="267"/>
      <c r="F18" s="24"/>
      <c r="G18" s="8"/>
    </row>
    <row r="19" spans="1:7" s="151" customFormat="1" ht="32.5" customHeight="1" x14ac:dyDescent="0.3">
      <c r="A19" s="90" t="s">
        <v>184</v>
      </c>
      <c r="B19" s="58">
        <f>+'Tavola 2.1'!B19+'Tavola 1.3'!B19</f>
        <v>5814955</v>
      </c>
      <c r="C19" s="96">
        <f>+'Tavola 2.1'!D19+'Tavola 1.3'!D19</f>
        <v>1507.1000000000001</v>
      </c>
      <c r="D19" s="176"/>
      <c r="E19" s="268"/>
      <c r="F19" s="177"/>
      <c r="G19" s="178"/>
    </row>
    <row r="20" spans="1:7" s="151" customFormat="1" ht="32.5" customHeight="1" x14ac:dyDescent="0.3">
      <c r="A20" s="90" t="s">
        <v>172</v>
      </c>
      <c r="B20" s="58">
        <f>+'Tavola 2.1'!B20+'Tavola 1.3'!B20</f>
        <v>5971532</v>
      </c>
      <c r="C20" s="96">
        <f>+'Tavola 2.1'!D20+'Tavola 1.3'!D20</f>
        <v>1492.8</v>
      </c>
      <c r="D20" s="176"/>
      <c r="E20" s="268"/>
      <c r="F20" s="177"/>
      <c r="G20" s="178"/>
    </row>
    <row r="21" spans="1:7" s="151" customFormat="1" ht="32.5" customHeight="1" x14ac:dyDescent="0.3">
      <c r="A21" s="90" t="s">
        <v>173</v>
      </c>
      <c r="B21" s="58">
        <f>+'Tavola 2.1'!B21+'Tavola 1.3'!B21</f>
        <v>5939651</v>
      </c>
      <c r="C21" s="96">
        <f>+'Tavola 2.1'!D21+'Tavola 1.3'!D21</f>
        <v>1487.3</v>
      </c>
      <c r="D21" s="176"/>
      <c r="E21" s="268"/>
      <c r="F21" s="177"/>
      <c r="G21" s="178"/>
    </row>
    <row r="22" spans="1:7" s="151" customFormat="1" ht="32.5" customHeight="1" x14ac:dyDescent="0.3">
      <c r="A22" s="90" t="s">
        <v>174</v>
      </c>
      <c r="B22" s="58">
        <f>+'Tavola 2.1'!B22+'Tavola 1.3'!B22</f>
        <v>5920746</v>
      </c>
      <c r="C22" s="96">
        <f>+'Tavola 2.1'!D22+'Tavola 1.3'!D22</f>
        <v>1483.3</v>
      </c>
      <c r="D22" s="176"/>
      <c r="E22" s="268"/>
      <c r="F22" s="177"/>
      <c r="G22" s="178"/>
    </row>
    <row r="23" spans="1:7" s="151" customFormat="1" ht="32.5" customHeight="1" x14ac:dyDescent="0.3">
      <c r="A23" s="90" t="s">
        <v>175</v>
      </c>
      <c r="B23" s="58">
        <f>+'Tavola 2.1'!B23+'Tavola 1.3'!B23</f>
        <v>5894264</v>
      </c>
      <c r="C23" s="96">
        <f>+'Tavola 2.1'!D23+'Tavola 1.3'!D23</f>
        <v>1476.1</v>
      </c>
      <c r="D23" s="176"/>
      <c r="E23" s="268"/>
      <c r="F23" s="177"/>
      <c r="G23" s="178"/>
    </row>
    <row r="24" spans="1:7" s="151" customFormat="1" ht="32.5" customHeight="1" thickBot="1" x14ac:dyDescent="0.35">
      <c r="A24" s="173" t="s">
        <v>176</v>
      </c>
      <c r="B24" s="174">
        <f>+'Tavola 2.1'!B24+'Tavola 1.3'!B24</f>
        <v>5842801</v>
      </c>
      <c r="C24" s="175">
        <f>+'Tavola 2.1'!D24+'Tavola 1.3'!D24</f>
        <v>1462.3000000000002</v>
      </c>
      <c r="D24" s="176"/>
      <c r="E24" s="268"/>
      <c r="F24" s="177"/>
      <c r="G24" s="178"/>
    </row>
    <row r="25" spans="1:7" ht="26.5" customHeight="1" thickTop="1" x14ac:dyDescent="0.35">
      <c r="A25" s="282" t="s">
        <v>197</v>
      </c>
      <c r="B25" s="283"/>
      <c r="C25" s="284">
        <f>SUM(C18:C24)</f>
        <v>10421.700000000001</v>
      </c>
      <c r="D25" s="279"/>
      <c r="E25" s="266"/>
      <c r="F25" s="24"/>
      <c r="G25" s="8"/>
    </row>
    <row r="26" spans="1:7" ht="26.5" customHeight="1" x14ac:dyDescent="0.35">
      <c r="A26" s="282" t="s">
        <v>202</v>
      </c>
      <c r="B26" s="283">
        <f>AVERAGE(B18:B24)</f>
        <v>5889797.2857142854</v>
      </c>
      <c r="C26" s="284"/>
      <c r="D26" s="172"/>
      <c r="E26" s="267"/>
      <c r="F26" s="24"/>
      <c r="G26" s="8"/>
    </row>
    <row r="27" spans="1:7" ht="26" customHeight="1" x14ac:dyDescent="0.3">
      <c r="A27" s="136"/>
      <c r="B27" s="6"/>
    </row>
    <row r="28" spans="1:7" x14ac:dyDescent="0.35">
      <c r="B28" s="4"/>
    </row>
    <row r="29" spans="1:7" x14ac:dyDescent="0.35">
      <c r="B29" s="4"/>
    </row>
    <row r="30" spans="1:7" x14ac:dyDescent="0.35">
      <c r="B30" s="4"/>
    </row>
    <row r="31" spans="1:7" x14ac:dyDescent="0.35">
      <c r="B31" s="4"/>
    </row>
    <row r="32" spans="1:7"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row r="43" spans="2:2" x14ac:dyDescent="0.35">
      <c r="B43" s="4"/>
    </row>
  </sheetData>
  <mergeCells count="2">
    <mergeCell ref="B3:C3"/>
    <mergeCell ref="B17:C17"/>
  </mergeCells>
  <phoneticPr fontId="10" type="noConversion"/>
  <pageMargins left="0.70866141732283472" right="0.70866141732283472" top="0.94488188976377963" bottom="0.74803149606299213" header="0.31496062992125984" footer="0.31496062992125984"/>
  <pageSetup paperSize="9" scale="63" orientation="portrait" r:id="rId1"/>
  <headerFooter>
    <oddHeader>&amp;COSSERVATORIO ASSEGNO UNICO UNIVERSALE</oddHeader>
    <oddFooter>&amp;CINPS - COORDINAMENTO GENERALE STATISTICO ATTUARIALE</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C77-AA8C-4D60-AED1-3ABD59298563}">
  <sheetPr>
    <pageSetUpPr fitToPage="1"/>
  </sheetPr>
  <dimension ref="A1:G53"/>
  <sheetViews>
    <sheetView showGridLines="0" topLeftCell="A17" zoomScale="75" zoomScaleNormal="75" workbookViewId="0">
      <selection activeCell="B1" sqref="B1"/>
    </sheetView>
  </sheetViews>
  <sheetFormatPr defaultColWidth="13.36328125" defaultRowHeight="10" x14ac:dyDescent="0.35"/>
  <cols>
    <col min="1" max="1" width="31.6328125" style="1" customWidth="1"/>
    <col min="2" max="2" width="21.6328125" style="1" customWidth="1"/>
    <col min="3" max="3" width="24.81640625" style="1" customWidth="1"/>
    <col min="4" max="4" width="23.54296875" style="66" customWidth="1"/>
    <col min="5" max="5" width="20.453125" style="1" customWidth="1"/>
    <col min="6" max="6" width="22.81640625" style="1" customWidth="1"/>
    <col min="7" max="7" width="19.26953125" style="1" customWidth="1"/>
    <col min="8" max="16384" width="13.36328125" style="1"/>
  </cols>
  <sheetData>
    <row r="1" spans="1:7" ht="57" customHeight="1" thickBot="1" x14ac:dyDescent="0.4">
      <c r="A1" s="429" t="s">
        <v>210</v>
      </c>
      <c r="B1" s="429"/>
      <c r="C1" s="429"/>
      <c r="D1" s="429"/>
      <c r="E1" s="429"/>
      <c r="F1" s="429"/>
      <c r="G1" s="429"/>
    </row>
    <row r="2" spans="1:7" ht="44" customHeight="1" thickTop="1" x14ac:dyDescent="0.35">
      <c r="A2" s="410" t="s">
        <v>80</v>
      </c>
      <c r="B2" s="431" t="s">
        <v>125</v>
      </c>
      <c r="C2" s="431"/>
      <c r="D2" s="432"/>
      <c r="E2" s="431" t="s">
        <v>234</v>
      </c>
      <c r="F2" s="431"/>
      <c r="G2" s="431"/>
    </row>
    <row r="3" spans="1:7" ht="71.400000000000006" customHeight="1" thickBot="1" x14ac:dyDescent="0.4">
      <c r="A3" s="411"/>
      <c r="B3" s="124" t="s">
        <v>190</v>
      </c>
      <c r="C3" s="124" t="s">
        <v>195</v>
      </c>
      <c r="D3" s="301" t="s">
        <v>192</v>
      </c>
      <c r="E3" s="124" t="s">
        <v>190</v>
      </c>
      <c r="F3" s="124" t="s">
        <v>195</v>
      </c>
      <c r="G3" s="281" t="s">
        <v>192</v>
      </c>
    </row>
    <row r="4" spans="1:7" ht="25.25" customHeight="1" thickTop="1" x14ac:dyDescent="0.35">
      <c r="A4" s="58" t="s">
        <v>4</v>
      </c>
      <c r="B4" s="58">
        <f>+'Tavola 2.3'!B4+'Tavola 1.11'!B4</f>
        <v>407290</v>
      </c>
      <c r="C4" s="58">
        <v>636082</v>
      </c>
      <c r="D4" s="302">
        <f>+C4/B4</f>
        <v>1.5617422475386089</v>
      </c>
      <c r="E4" s="58">
        <f>+'Tavola 2.3'!G4+'Tavola 1.11'!G4</f>
        <v>410516</v>
      </c>
      <c r="F4" s="58">
        <v>643804</v>
      </c>
      <c r="G4" s="317">
        <f>+F4/E4</f>
        <v>1.5682799208800631</v>
      </c>
    </row>
    <row r="5" spans="1:7" ht="21.75" customHeight="1" x14ac:dyDescent="0.35">
      <c r="A5" s="58" t="s">
        <v>5</v>
      </c>
      <c r="B5" s="58">
        <f>+'Tavola 2.3'!B5+'Tavola 1.11'!B5</f>
        <v>11817</v>
      </c>
      <c r="C5" s="58">
        <v>19121</v>
      </c>
      <c r="D5" s="302">
        <f t="shared" ref="D5:D24" si="0">+C5/B5</f>
        <v>1.618092578488618</v>
      </c>
      <c r="E5" s="58">
        <f>+'Tavola 2.3'!G5+'Tavola 1.11'!G5</f>
        <v>11978</v>
      </c>
      <c r="F5" s="58">
        <v>19343</v>
      </c>
      <c r="G5" s="96">
        <f t="shared" ref="G5:G24" si="1">+F5/E5</f>
        <v>1.6148772750041742</v>
      </c>
    </row>
    <row r="6" spans="1:7" ht="21.75" customHeight="1" x14ac:dyDescent="0.35">
      <c r="A6" s="58" t="s">
        <v>6</v>
      </c>
      <c r="B6" s="58">
        <f>+'Tavola 2.3'!B6+'Tavola 1.11'!B6</f>
        <v>1005177</v>
      </c>
      <c r="C6" s="58">
        <v>1615270</v>
      </c>
      <c r="D6" s="302">
        <f t="shared" si="0"/>
        <v>1.6069508156274965</v>
      </c>
      <c r="E6" s="58">
        <f>+'Tavola 2.3'!G6+'Tavola 1.11'!G6</f>
        <v>1016914</v>
      </c>
      <c r="F6" s="58">
        <v>1633717</v>
      </c>
      <c r="G6" s="96">
        <f t="shared" si="1"/>
        <v>1.6065439162013699</v>
      </c>
    </row>
    <row r="7" spans="1:7" ht="21.75" customHeight="1" x14ac:dyDescent="0.35">
      <c r="A7" s="58" t="s">
        <v>71</v>
      </c>
      <c r="B7" s="58">
        <f>+'Tavola 2.3'!B7+'Tavola 1.11'!B7</f>
        <v>56828</v>
      </c>
      <c r="C7" s="58">
        <v>96385</v>
      </c>
      <c r="D7" s="302">
        <f t="shared" si="0"/>
        <v>1.6960829168719644</v>
      </c>
      <c r="E7" s="58">
        <f>+'Tavola 2.3'!G7+'Tavola 1.11'!G7</f>
        <v>57184</v>
      </c>
      <c r="F7" s="58">
        <v>96686</v>
      </c>
      <c r="G7" s="96">
        <f t="shared" si="1"/>
        <v>1.690787632904309</v>
      </c>
    </row>
    <row r="8" spans="1:7" ht="21.75" customHeight="1" x14ac:dyDescent="0.35">
      <c r="A8" s="58" t="s">
        <v>72</v>
      </c>
      <c r="B8" s="58">
        <f>+'Tavola 2.3'!B8+'Tavola 1.11'!B8</f>
        <v>55247</v>
      </c>
      <c r="C8" s="58">
        <v>99247</v>
      </c>
      <c r="D8" s="302">
        <f t="shared" si="0"/>
        <v>1.7964233352037215</v>
      </c>
      <c r="E8" s="58">
        <f>+'Tavola 2.3'!G8+'Tavola 1.11'!G8</f>
        <v>56692</v>
      </c>
      <c r="F8" s="58">
        <v>101106</v>
      </c>
      <c r="G8" s="96">
        <f t="shared" si="1"/>
        <v>1.783426232978198</v>
      </c>
    </row>
    <row r="9" spans="1:7" ht="21.75" customHeight="1" x14ac:dyDescent="0.35">
      <c r="A9" s="58" t="s">
        <v>7</v>
      </c>
      <c r="B9" s="58">
        <f>+'Tavola 2.3'!B9+'Tavola 1.11'!B9</f>
        <v>477954</v>
      </c>
      <c r="C9" s="58">
        <v>768823</v>
      </c>
      <c r="D9" s="302">
        <f t="shared" si="0"/>
        <v>1.6085711177226261</v>
      </c>
      <c r="E9" s="58">
        <f>+'Tavola 2.3'!G9+'Tavola 1.11'!G9</f>
        <v>485566</v>
      </c>
      <c r="F9" s="58">
        <v>779213</v>
      </c>
      <c r="G9" s="96">
        <f t="shared" si="1"/>
        <v>1.6047519801633559</v>
      </c>
    </row>
    <row r="10" spans="1:7" ht="21.75" customHeight="1" x14ac:dyDescent="0.35">
      <c r="A10" s="58" t="s">
        <v>63</v>
      </c>
      <c r="B10" s="58">
        <f>+'Tavola 2.3'!B10+'Tavola 1.11'!B10</f>
        <v>112016</v>
      </c>
      <c r="C10" s="58">
        <v>176260</v>
      </c>
      <c r="D10" s="302">
        <f t="shared" si="0"/>
        <v>1.5735252106841879</v>
      </c>
      <c r="E10" s="58">
        <f>+'Tavola 2.3'!G10+'Tavola 1.11'!G10</f>
        <v>113328</v>
      </c>
      <c r="F10" s="58">
        <v>178296</v>
      </c>
      <c r="G10" s="96">
        <f t="shared" si="1"/>
        <v>1.5732740364252435</v>
      </c>
    </row>
    <row r="11" spans="1:7" ht="21.75" customHeight="1" x14ac:dyDescent="0.35">
      <c r="A11" s="58" t="s">
        <v>8</v>
      </c>
      <c r="B11" s="58">
        <f>+'Tavola 2.3'!B11+'Tavola 1.11'!B11</f>
        <v>133679</v>
      </c>
      <c r="C11" s="58">
        <v>201290</v>
      </c>
      <c r="D11" s="302">
        <f t="shared" si="0"/>
        <v>1.5057712879360259</v>
      </c>
      <c r="E11" s="58">
        <f>+'Tavola 2.3'!G11+'Tavola 1.11'!G11</f>
        <v>135383</v>
      </c>
      <c r="F11" s="58">
        <v>204673</v>
      </c>
      <c r="G11" s="96">
        <f t="shared" si="1"/>
        <v>1.5118072431546059</v>
      </c>
    </row>
    <row r="12" spans="1:7" ht="21.75" customHeight="1" x14ac:dyDescent="0.35">
      <c r="A12" s="58" t="s">
        <v>9</v>
      </c>
      <c r="B12" s="58">
        <f>+'Tavola 2.3'!B12+'Tavola 1.11'!B12</f>
        <v>446505</v>
      </c>
      <c r="C12" s="58">
        <v>702877</v>
      </c>
      <c r="D12" s="302">
        <f t="shared" si="0"/>
        <v>1.5741749812432111</v>
      </c>
      <c r="E12" s="58">
        <f>+'Tavola 2.3'!G12+'Tavola 1.11'!G12</f>
        <v>451865</v>
      </c>
      <c r="F12" s="58">
        <v>711520</v>
      </c>
      <c r="G12" s="96">
        <f t="shared" si="1"/>
        <v>1.5746295906963363</v>
      </c>
    </row>
    <row r="13" spans="1:7" ht="21.75" customHeight="1" x14ac:dyDescent="0.35">
      <c r="A13" s="58" t="s">
        <v>10</v>
      </c>
      <c r="B13" s="58">
        <f>+'Tavola 2.3'!B13+'Tavola 1.11'!B13</f>
        <v>355767</v>
      </c>
      <c r="C13" s="58">
        <v>538898</v>
      </c>
      <c r="D13" s="302">
        <f t="shared" si="0"/>
        <v>1.5147498222151015</v>
      </c>
      <c r="E13" s="58">
        <f>+'Tavola 2.3'!G13+'Tavola 1.11'!G13</f>
        <v>358795</v>
      </c>
      <c r="F13" s="58">
        <v>544682</v>
      </c>
      <c r="G13" s="96">
        <f t="shared" si="1"/>
        <v>1.5180869298624562</v>
      </c>
    </row>
    <row r="14" spans="1:7" ht="21.75" customHeight="1" x14ac:dyDescent="0.35">
      <c r="A14" s="58" t="s">
        <v>11</v>
      </c>
      <c r="B14" s="58">
        <f>+'Tavola 2.3'!B14+'Tavola 1.11'!B14</f>
        <v>87273</v>
      </c>
      <c r="C14" s="58">
        <v>133557</v>
      </c>
      <c r="D14" s="302">
        <f t="shared" si="0"/>
        <v>1.5303358427004916</v>
      </c>
      <c r="E14" s="58">
        <f>+'Tavola 2.3'!G14+'Tavola 1.11'!G14</f>
        <v>87406</v>
      </c>
      <c r="F14" s="58">
        <v>134211</v>
      </c>
      <c r="G14" s="96">
        <f t="shared" si="1"/>
        <v>1.5354895544928266</v>
      </c>
    </row>
    <row r="15" spans="1:7" ht="21.75" customHeight="1" x14ac:dyDescent="0.35">
      <c r="A15" s="58" t="s">
        <v>12</v>
      </c>
      <c r="B15" s="58">
        <f>+'Tavola 2.3'!B15+'Tavola 1.11'!B15</f>
        <v>151206</v>
      </c>
      <c r="C15" s="58">
        <v>235573</v>
      </c>
      <c r="D15" s="302">
        <f t="shared" si="0"/>
        <v>1.557960662936656</v>
      </c>
      <c r="E15" s="58">
        <f>+'Tavola 2.3'!G15+'Tavola 1.11'!G15</f>
        <v>152254</v>
      </c>
      <c r="F15" s="58">
        <v>237601</v>
      </c>
      <c r="G15" s="96">
        <f t="shared" si="1"/>
        <v>1.560556701301772</v>
      </c>
    </row>
    <row r="16" spans="1:7" ht="21.75" customHeight="1" x14ac:dyDescent="0.35">
      <c r="A16" s="58" t="s">
        <v>13</v>
      </c>
      <c r="B16" s="58">
        <f>+'Tavola 2.3'!B16+'Tavola 1.11'!B16</f>
        <v>603774</v>
      </c>
      <c r="C16" s="58">
        <v>915946</v>
      </c>
      <c r="D16" s="302">
        <f t="shared" si="0"/>
        <v>1.5170345195387678</v>
      </c>
      <c r="E16" s="58">
        <f>+'Tavola 2.3'!G16+'Tavola 1.11'!G16</f>
        <v>602985</v>
      </c>
      <c r="F16" s="58">
        <v>919892</v>
      </c>
      <c r="G16" s="96">
        <f t="shared" si="1"/>
        <v>1.5255636541539177</v>
      </c>
    </row>
    <row r="17" spans="1:7" ht="21.75" customHeight="1" x14ac:dyDescent="0.35">
      <c r="A17" s="58" t="s">
        <v>14</v>
      </c>
      <c r="B17" s="58">
        <f>+'Tavola 2.3'!B17+'Tavola 1.11'!B17</f>
        <v>130962</v>
      </c>
      <c r="C17" s="58">
        <v>203800</v>
      </c>
      <c r="D17" s="302">
        <f t="shared" si="0"/>
        <v>1.5561766008460469</v>
      </c>
      <c r="E17" s="58">
        <f>+'Tavola 2.3'!G17+'Tavola 1.11'!G17</f>
        <v>130675</v>
      </c>
      <c r="F17" s="58">
        <v>204792</v>
      </c>
      <c r="G17" s="96">
        <f t="shared" si="1"/>
        <v>1.5671857662138895</v>
      </c>
    </row>
    <row r="18" spans="1:7" ht="21.75" customHeight="1" x14ac:dyDescent="0.35">
      <c r="A18" s="58" t="s">
        <v>15</v>
      </c>
      <c r="B18" s="58">
        <f>+'Tavola 2.3'!B18+'Tavola 1.11'!B18</f>
        <v>28460</v>
      </c>
      <c r="C18" s="58">
        <v>44127</v>
      </c>
      <c r="D18" s="302">
        <f t="shared" si="0"/>
        <v>1.55049191848208</v>
      </c>
      <c r="E18" s="58">
        <f>+'Tavola 2.3'!G18+'Tavola 1.11'!G18</f>
        <v>28283</v>
      </c>
      <c r="F18" s="58">
        <v>44185</v>
      </c>
      <c r="G18" s="96">
        <f t="shared" si="1"/>
        <v>1.5622458720786339</v>
      </c>
    </row>
    <row r="19" spans="1:7" ht="21.75" customHeight="1" x14ac:dyDescent="0.35">
      <c r="A19" s="58" t="s">
        <v>16</v>
      </c>
      <c r="B19" s="58">
        <f>+'Tavola 2.3'!B19+'Tavola 1.11'!B19</f>
        <v>703292</v>
      </c>
      <c r="C19" s="58">
        <v>1069670</v>
      </c>
      <c r="D19" s="302">
        <f t="shared" si="0"/>
        <v>1.5209472025844173</v>
      </c>
      <c r="E19" s="58">
        <f>+'Tavola 2.3'!G19+'Tavola 1.11'!G19</f>
        <v>679254</v>
      </c>
      <c r="F19" s="58">
        <v>1064758</v>
      </c>
      <c r="G19" s="96">
        <f t="shared" si="1"/>
        <v>1.5675402721220633</v>
      </c>
    </row>
    <row r="20" spans="1:7" ht="21.75" customHeight="1" x14ac:dyDescent="0.35">
      <c r="A20" s="58" t="s">
        <v>17</v>
      </c>
      <c r="B20" s="58">
        <f>+'Tavola 2.3'!B20+'Tavola 1.11'!B20</f>
        <v>450412</v>
      </c>
      <c r="C20" s="58">
        <v>683838</v>
      </c>
      <c r="D20" s="302">
        <f t="shared" si="0"/>
        <v>1.5182499578163993</v>
      </c>
      <c r="E20" s="58">
        <f>+'Tavola 2.3'!G20+'Tavola 1.11'!G20</f>
        <v>441712</v>
      </c>
      <c r="F20" s="58">
        <v>680752</v>
      </c>
      <c r="G20" s="96">
        <f t="shared" si="1"/>
        <v>1.5411670953019161</v>
      </c>
    </row>
    <row r="21" spans="1:7" ht="21.75" customHeight="1" x14ac:dyDescent="0.35">
      <c r="A21" s="58" t="s">
        <v>18</v>
      </c>
      <c r="B21" s="58">
        <f>+'Tavola 2.3'!B21+'Tavola 1.11'!B21</f>
        <v>55702</v>
      </c>
      <c r="C21" s="58">
        <v>87949</v>
      </c>
      <c r="D21" s="302">
        <f t="shared" si="0"/>
        <v>1.5789199669670748</v>
      </c>
      <c r="E21" s="58">
        <f>+'Tavola 2.3'!G21+'Tavola 1.11'!G21</f>
        <v>55055</v>
      </c>
      <c r="F21" s="58">
        <v>87465</v>
      </c>
      <c r="G21" s="96">
        <f t="shared" si="1"/>
        <v>1.5886840432294977</v>
      </c>
    </row>
    <row r="22" spans="1:7" ht="21.75" customHeight="1" x14ac:dyDescent="0.35">
      <c r="A22" s="58" t="s">
        <v>19</v>
      </c>
      <c r="B22" s="58">
        <f>+'Tavola 2.3'!B22+'Tavola 1.11'!B22</f>
        <v>216560</v>
      </c>
      <c r="C22" s="58">
        <v>332885</v>
      </c>
      <c r="D22" s="302">
        <f t="shared" si="0"/>
        <v>1.5371490579977836</v>
      </c>
      <c r="E22" s="58">
        <f>+'Tavola 2.3'!G22+'Tavola 1.11'!G22</f>
        <v>209424</v>
      </c>
      <c r="F22" s="58">
        <v>331857</v>
      </c>
      <c r="G22" s="96">
        <f t="shared" si="1"/>
        <v>1.5846178088471234</v>
      </c>
    </row>
    <row r="23" spans="1:7" ht="21.75" customHeight="1" x14ac:dyDescent="0.35">
      <c r="A23" s="58" t="s">
        <v>20</v>
      </c>
      <c r="B23" s="58">
        <f>+'Tavola 2.3'!B23+'Tavola 1.11'!B23</f>
        <v>593926</v>
      </c>
      <c r="C23" s="58">
        <v>892867</v>
      </c>
      <c r="D23" s="302">
        <f t="shared" si="0"/>
        <v>1.503330381225944</v>
      </c>
      <c r="E23" s="58">
        <f>+'Tavola 2.3'!G23+'Tavola 1.11'!G23</f>
        <v>573066</v>
      </c>
      <c r="F23" s="58">
        <v>889270</v>
      </c>
      <c r="G23" s="96">
        <f t="shared" si="1"/>
        <v>1.5517758861980993</v>
      </c>
    </row>
    <row r="24" spans="1:7" ht="21.75" customHeight="1" x14ac:dyDescent="0.35">
      <c r="A24" s="58" t="s">
        <v>21</v>
      </c>
      <c r="B24" s="58">
        <f>+'Tavola 2.3'!B24+'Tavola 1.11'!B24</f>
        <v>157195</v>
      </c>
      <c r="C24" s="58">
        <v>227632</v>
      </c>
      <c r="D24" s="302">
        <f t="shared" si="0"/>
        <v>1.4480867712077357</v>
      </c>
      <c r="E24" s="58">
        <f>+'Tavola 2.3'!G24+'Tavola 1.11'!G24</f>
        <v>154844</v>
      </c>
      <c r="F24" s="58">
        <v>227264</v>
      </c>
      <c r="G24" s="96">
        <f t="shared" si="1"/>
        <v>1.4676965203688874</v>
      </c>
    </row>
    <row r="25" spans="1:7" ht="21.75" customHeight="1" thickBot="1" x14ac:dyDescent="0.4">
      <c r="A25" s="113" t="s">
        <v>33</v>
      </c>
      <c r="B25" s="113">
        <f>SUM(B4:B24)</f>
        <v>6241042</v>
      </c>
      <c r="C25" s="113">
        <f>SUM(C4:C24)</f>
        <v>9682097</v>
      </c>
      <c r="D25" s="318">
        <f>+C25/B25</f>
        <v>1.55135905190191</v>
      </c>
      <c r="E25" s="113">
        <f>SUM(E4:E24)</f>
        <v>6213179</v>
      </c>
      <c r="F25" s="113">
        <f>SUM(F4:F24)</f>
        <v>9735087</v>
      </c>
      <c r="G25" s="252">
        <f>+F25/E25</f>
        <v>1.5668447665840626</v>
      </c>
    </row>
    <row r="26" spans="1:7" ht="12" customHeight="1" thickTop="1" x14ac:dyDescent="0.35">
      <c r="A26" s="434"/>
      <c r="B26" s="434"/>
      <c r="C26" s="434"/>
      <c r="D26" s="434"/>
      <c r="E26" s="434"/>
      <c r="F26" s="434"/>
      <c r="G26" s="434"/>
    </row>
    <row r="27" spans="1:7" ht="39.5" customHeight="1" x14ac:dyDescent="0.35">
      <c r="A27" s="433" t="s">
        <v>209</v>
      </c>
      <c r="B27" s="433"/>
      <c r="C27" s="433"/>
      <c r="D27" s="433"/>
      <c r="E27" s="433"/>
      <c r="F27" s="433"/>
      <c r="G27" s="433"/>
    </row>
    <row r="28" spans="1:7" s="3" customFormat="1" ht="24" customHeight="1" x14ac:dyDescent="0.35">
      <c r="A28" s="433"/>
      <c r="B28" s="433"/>
      <c r="C28" s="433"/>
      <c r="D28" s="433"/>
      <c r="E28" s="433"/>
      <c r="F28" s="433"/>
      <c r="G28" s="433"/>
    </row>
    <row r="29" spans="1:7" ht="15" customHeight="1" x14ac:dyDescent="0.35">
      <c r="A29" s="433"/>
      <c r="B29" s="433"/>
      <c r="C29" s="433"/>
      <c r="D29" s="433"/>
      <c r="E29" s="433"/>
      <c r="F29" s="433"/>
      <c r="G29" s="433"/>
    </row>
    <row r="30" spans="1:7" ht="10" customHeight="1" x14ac:dyDescent="0.35">
      <c r="A30" s="433"/>
      <c r="B30" s="433"/>
      <c r="C30" s="433"/>
      <c r="D30" s="433"/>
      <c r="E30" s="433"/>
      <c r="F30" s="433"/>
      <c r="G30" s="433"/>
    </row>
    <row r="33" spans="2:4" x14ac:dyDescent="0.35">
      <c r="B33" s="4"/>
      <c r="C33" s="4"/>
    </row>
    <row r="34" spans="2:4" x14ac:dyDescent="0.35">
      <c r="B34" s="4"/>
      <c r="C34" s="4"/>
    </row>
    <row r="35" spans="2:4" x14ac:dyDescent="0.35">
      <c r="B35" s="4"/>
      <c r="C35" s="4"/>
    </row>
    <row r="36" spans="2:4" ht="13.5" x14ac:dyDescent="0.35">
      <c r="B36" s="4"/>
      <c r="C36" s="4"/>
      <c r="D36" s="65"/>
    </row>
    <row r="37" spans="2:4" x14ac:dyDescent="0.35">
      <c r="B37" s="4"/>
      <c r="C37" s="4"/>
    </row>
    <row r="38" spans="2:4" x14ac:dyDescent="0.35">
      <c r="B38" s="4"/>
      <c r="C38" s="4"/>
    </row>
    <row r="39" spans="2:4" x14ac:dyDescent="0.35">
      <c r="B39" s="4"/>
      <c r="C39" s="4"/>
    </row>
    <row r="40" spans="2:4" x14ac:dyDescent="0.35">
      <c r="B40" s="4"/>
      <c r="C40" s="4"/>
    </row>
    <row r="41" spans="2:4" x14ac:dyDescent="0.35">
      <c r="B41" s="4"/>
      <c r="C41" s="4"/>
    </row>
    <row r="42" spans="2:4" s="66" customFormat="1" x14ac:dyDescent="0.35">
      <c r="B42" s="4"/>
      <c r="C42" s="4"/>
    </row>
    <row r="43" spans="2:4" s="66" customFormat="1" x14ac:dyDescent="0.35">
      <c r="B43" s="4"/>
      <c r="C43" s="4"/>
    </row>
    <row r="44" spans="2:4" s="66" customFormat="1" x14ac:dyDescent="0.35">
      <c r="B44" s="4"/>
      <c r="C44" s="4"/>
    </row>
    <row r="45" spans="2:4" s="66" customFormat="1" x14ac:dyDescent="0.35">
      <c r="B45" s="4"/>
      <c r="C45" s="4"/>
    </row>
    <row r="46" spans="2:4" s="66" customFormat="1" x14ac:dyDescent="0.35">
      <c r="B46" s="4"/>
      <c r="C46" s="4"/>
    </row>
    <row r="47" spans="2:4" s="66" customFormat="1" x14ac:dyDescent="0.35">
      <c r="B47" s="4"/>
      <c r="C47" s="4"/>
    </row>
    <row r="48" spans="2:4" s="66" customFormat="1" x14ac:dyDescent="0.35">
      <c r="B48" s="4"/>
      <c r="C48" s="4"/>
    </row>
    <row r="49" spans="2:3" s="66" customFormat="1" x14ac:dyDescent="0.35">
      <c r="B49" s="4"/>
      <c r="C49" s="4"/>
    </row>
    <row r="50" spans="2:3" s="66" customFormat="1" x14ac:dyDescent="0.35">
      <c r="B50" s="4"/>
      <c r="C50" s="4"/>
    </row>
    <row r="51" spans="2:3" s="66" customFormat="1" x14ac:dyDescent="0.35">
      <c r="B51" s="4"/>
      <c r="C51" s="4"/>
    </row>
    <row r="52" spans="2:3" s="66" customFormat="1" x14ac:dyDescent="0.35">
      <c r="B52" s="4"/>
      <c r="C52" s="4"/>
    </row>
    <row r="53" spans="2:3" s="66" customFormat="1" x14ac:dyDescent="0.35">
      <c r="B53" s="4"/>
      <c r="C53" s="4"/>
    </row>
  </sheetData>
  <mergeCells count="6">
    <mergeCell ref="A2:A3"/>
    <mergeCell ref="B2:D2"/>
    <mergeCell ref="E2:G2"/>
    <mergeCell ref="A1:G1"/>
    <mergeCell ref="A27:G30"/>
    <mergeCell ref="A26:G26"/>
  </mergeCells>
  <pageMargins left="0.70866141732283472" right="0.70866141732283472" top="0.74803149606299213" bottom="0.74803149606299213" header="0.31496062992125984" footer="0.31496062992125984"/>
  <pageSetup paperSize="9" scale="53" orientation="portrait" r:id="rId1"/>
  <ignoredErrors>
    <ignoredError sqref="D25:E25 G25" formula="1"/>
  </ignoredError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pageSetUpPr fitToPage="1"/>
  </sheetPr>
  <dimension ref="A1"/>
  <sheetViews>
    <sheetView showGridLines="0" workbookViewId="0">
      <selection activeCell="B1" sqref="B1"/>
    </sheetView>
  </sheetViews>
  <sheetFormatPr defaultColWidth="8.81640625" defaultRowHeight="15" x14ac:dyDescent="0.3"/>
  <cols>
    <col min="1" max="16384" width="8.81640625" style="127"/>
  </cols>
  <sheetData>
    <row r="1" spans="1:1" x14ac:dyDescent="0.3">
      <c r="A1" s="126" t="s">
        <v>75</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pageSetUpPr fitToPage="1"/>
  </sheetPr>
  <dimension ref="B1:I25"/>
  <sheetViews>
    <sheetView topLeftCell="A5" workbookViewId="0">
      <selection activeCell="B1" sqref="B1"/>
    </sheetView>
  </sheetViews>
  <sheetFormatPr defaultRowHeight="14.5" x14ac:dyDescent="0.35"/>
  <sheetData>
    <row r="1" spans="2:9" x14ac:dyDescent="0.35">
      <c r="B1" t="s">
        <v>85</v>
      </c>
    </row>
    <row r="12" spans="2:9" ht="18.5" x14ac:dyDescent="0.35">
      <c r="B12" s="95" t="s">
        <v>90</v>
      </c>
    </row>
    <row r="13" spans="2:9" x14ac:dyDescent="0.35">
      <c r="B13" s="110"/>
    </row>
    <row r="15" spans="2:9" ht="14.5" customHeight="1" x14ac:dyDescent="0.35">
      <c r="B15" s="358" t="s">
        <v>100</v>
      </c>
      <c r="C15" s="358"/>
      <c r="D15" s="358"/>
      <c r="E15" s="358"/>
      <c r="F15" s="358"/>
      <c r="G15" s="358"/>
      <c r="H15" s="358"/>
      <c r="I15" s="358"/>
    </row>
    <row r="16" spans="2:9" x14ac:dyDescent="0.35">
      <c r="B16" s="358"/>
      <c r="C16" s="358"/>
      <c r="D16" s="358"/>
      <c r="E16" s="358"/>
      <c r="F16" s="358"/>
      <c r="G16" s="358"/>
      <c r="H16" s="358"/>
      <c r="I16" s="358"/>
    </row>
    <row r="17" spans="2:9" x14ac:dyDescent="0.35">
      <c r="B17" s="358"/>
      <c r="C17" s="358"/>
      <c r="D17" s="358"/>
      <c r="E17" s="358"/>
      <c r="F17" s="358"/>
      <c r="G17" s="358"/>
      <c r="H17" s="358"/>
      <c r="I17" s="358"/>
    </row>
    <row r="18" spans="2:9" x14ac:dyDescent="0.35">
      <c r="B18" s="358"/>
      <c r="C18" s="358"/>
      <c r="D18" s="358"/>
      <c r="E18" s="358"/>
      <c r="F18" s="358"/>
      <c r="G18" s="358"/>
      <c r="H18" s="358"/>
      <c r="I18" s="358"/>
    </row>
    <row r="19" spans="2:9" x14ac:dyDescent="0.35">
      <c r="B19" s="358"/>
      <c r="C19" s="358"/>
      <c r="D19" s="358"/>
      <c r="E19" s="358"/>
      <c r="F19" s="358"/>
      <c r="G19" s="358"/>
      <c r="H19" s="358"/>
      <c r="I19" s="358"/>
    </row>
    <row r="20" spans="2:9" x14ac:dyDescent="0.35">
      <c r="B20" s="358"/>
      <c r="C20" s="358"/>
      <c r="D20" s="358"/>
      <c r="E20" s="358"/>
      <c r="F20" s="358"/>
      <c r="G20" s="358"/>
      <c r="H20" s="358"/>
      <c r="I20" s="358"/>
    </row>
    <row r="21" spans="2:9" x14ac:dyDescent="0.35">
      <c r="B21" s="358"/>
      <c r="C21" s="358"/>
      <c r="D21" s="358"/>
      <c r="E21" s="358"/>
      <c r="F21" s="358"/>
      <c r="G21" s="358"/>
      <c r="H21" s="358"/>
      <c r="I21" s="358"/>
    </row>
    <row r="22" spans="2:9" x14ac:dyDescent="0.35">
      <c r="B22" s="358"/>
      <c r="C22" s="358"/>
      <c r="D22" s="358"/>
      <c r="E22" s="358"/>
      <c r="F22" s="358"/>
      <c r="G22" s="358"/>
      <c r="H22" s="358"/>
      <c r="I22" s="358"/>
    </row>
    <row r="23" spans="2:9" x14ac:dyDescent="0.35">
      <c r="B23" s="358"/>
      <c r="C23" s="358"/>
      <c r="D23" s="358"/>
      <c r="E23" s="358"/>
      <c r="F23" s="358"/>
      <c r="G23" s="358"/>
      <c r="H23" s="358"/>
      <c r="I23" s="358"/>
    </row>
    <row r="24" spans="2:9" x14ac:dyDescent="0.35">
      <c r="B24" s="358"/>
      <c r="C24" s="358"/>
      <c r="D24" s="358"/>
      <c r="E24" s="358"/>
      <c r="F24" s="358"/>
      <c r="G24" s="358"/>
      <c r="H24" s="358"/>
      <c r="I24" s="358"/>
    </row>
    <row r="25" spans="2:9" x14ac:dyDescent="0.35">
      <c r="B25" s="358"/>
      <c r="C25" s="358"/>
      <c r="D25" s="358"/>
      <c r="E25" s="358"/>
      <c r="F25" s="358"/>
      <c r="G25" s="358"/>
      <c r="H25" s="358"/>
      <c r="I25" s="358"/>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pageSetUpPr fitToPage="1"/>
  </sheetPr>
  <dimension ref="B1:G28"/>
  <sheetViews>
    <sheetView showGridLines="0" topLeftCell="A18" zoomScale="60" zoomScaleNormal="60" workbookViewId="0">
      <selection activeCell="B27" sqref="B27:G27"/>
    </sheetView>
  </sheetViews>
  <sheetFormatPr defaultRowHeight="14.5" x14ac:dyDescent="0.35"/>
  <cols>
    <col min="1" max="1" width="2.7265625" customWidth="1"/>
    <col min="2" max="2" width="19.54296875" customWidth="1"/>
    <col min="3" max="4" width="19.36328125" customWidth="1"/>
    <col min="5" max="5" width="23.90625" customWidth="1"/>
    <col min="6" max="7" width="19.36328125" customWidth="1"/>
  </cols>
  <sheetData>
    <row r="1" spans="2:7" ht="67" customHeight="1" thickBot="1" x14ac:dyDescent="0.4">
      <c r="B1" s="36" t="s">
        <v>188</v>
      </c>
      <c r="C1" s="9"/>
      <c r="D1" s="18"/>
      <c r="E1" s="18"/>
      <c r="F1" s="18"/>
      <c r="G1" s="9"/>
    </row>
    <row r="2" spans="2:7" ht="45" customHeight="1" thickTop="1" x14ac:dyDescent="0.35">
      <c r="B2" s="82"/>
      <c r="C2" s="359" t="s">
        <v>35</v>
      </c>
      <c r="D2" s="359"/>
      <c r="E2" s="359"/>
      <c r="F2" s="359"/>
      <c r="G2" s="359"/>
    </row>
    <row r="3" spans="2:7" ht="52" customHeight="1" thickBot="1" x14ac:dyDescent="0.4">
      <c r="B3" s="83" t="s">
        <v>34</v>
      </c>
      <c r="C3" s="26" t="s">
        <v>57</v>
      </c>
      <c r="D3" s="26" t="s">
        <v>58</v>
      </c>
      <c r="E3" s="26" t="s">
        <v>59</v>
      </c>
      <c r="F3" s="26" t="s">
        <v>60</v>
      </c>
      <c r="G3" s="27" t="s">
        <v>33</v>
      </c>
    </row>
    <row r="4" spans="2:7" ht="31" customHeight="1" thickTop="1" x14ac:dyDescent="0.35">
      <c r="B4" s="235"/>
      <c r="C4" s="361" t="s">
        <v>170</v>
      </c>
      <c r="D4" s="361"/>
      <c r="E4" s="361"/>
      <c r="F4" s="361"/>
      <c r="G4" s="361"/>
    </row>
    <row r="5" spans="2:7" ht="24" customHeight="1" x14ac:dyDescent="0.35">
      <c r="B5" s="238" t="s">
        <v>182</v>
      </c>
      <c r="C5" s="170">
        <v>860932</v>
      </c>
      <c r="D5" s="170">
        <v>294549</v>
      </c>
      <c r="E5" s="170">
        <v>40606</v>
      </c>
      <c r="F5" s="170">
        <v>978</v>
      </c>
      <c r="G5" s="171">
        <v>1197065</v>
      </c>
    </row>
    <row r="6" spans="2:7" ht="24" customHeight="1" x14ac:dyDescent="0.35">
      <c r="B6" s="238" t="s">
        <v>184</v>
      </c>
      <c r="C6" s="170">
        <v>787801</v>
      </c>
      <c r="D6" s="170">
        <v>864185</v>
      </c>
      <c r="E6" s="170">
        <v>202807</v>
      </c>
      <c r="F6" s="170">
        <v>1319</v>
      </c>
      <c r="G6" s="171">
        <v>1856112</v>
      </c>
    </row>
    <row r="7" spans="2:7" ht="24" customHeight="1" x14ac:dyDescent="0.35">
      <c r="B7" s="238" t="s">
        <v>172</v>
      </c>
      <c r="C7" s="170">
        <v>459999</v>
      </c>
      <c r="D7" s="170">
        <v>563067</v>
      </c>
      <c r="E7" s="170">
        <v>183209</v>
      </c>
      <c r="F7" s="170">
        <v>685</v>
      </c>
      <c r="G7" s="171">
        <v>1206960</v>
      </c>
    </row>
    <row r="8" spans="2:7" ht="24" customHeight="1" x14ac:dyDescent="0.35">
      <c r="B8" s="238" t="s">
        <v>173</v>
      </c>
      <c r="C8" s="170">
        <v>193194</v>
      </c>
      <c r="D8" s="170">
        <v>240709</v>
      </c>
      <c r="E8" s="170">
        <v>65489</v>
      </c>
      <c r="F8" s="170">
        <v>417</v>
      </c>
      <c r="G8" s="171">
        <v>499809</v>
      </c>
    </row>
    <row r="9" spans="2:7" ht="24" customHeight="1" x14ac:dyDescent="0.35">
      <c r="B9" s="238" t="s">
        <v>174</v>
      </c>
      <c r="C9" s="170">
        <v>174859</v>
      </c>
      <c r="D9" s="170">
        <v>212280</v>
      </c>
      <c r="E9" s="170">
        <v>48613</v>
      </c>
      <c r="F9" s="170">
        <v>553</v>
      </c>
      <c r="G9" s="171">
        <v>436305</v>
      </c>
    </row>
    <row r="10" spans="2:7" ht="24" customHeight="1" x14ac:dyDescent="0.35">
      <c r="B10" s="238" t="s">
        <v>175</v>
      </c>
      <c r="C10" s="170">
        <v>230657</v>
      </c>
      <c r="D10" s="170">
        <v>246245</v>
      </c>
      <c r="E10" s="170">
        <v>54124</v>
      </c>
      <c r="F10" s="170">
        <v>779</v>
      </c>
      <c r="G10" s="171">
        <v>531805</v>
      </c>
    </row>
    <row r="11" spans="2:7" ht="24" customHeight="1" x14ac:dyDescent="0.35">
      <c r="B11" s="238" t="s">
        <v>176</v>
      </c>
      <c r="C11" s="170">
        <v>41217</v>
      </c>
      <c r="D11" s="170">
        <v>44898</v>
      </c>
      <c r="E11" s="170">
        <v>6673</v>
      </c>
      <c r="F11" s="170">
        <v>197</v>
      </c>
      <c r="G11" s="171">
        <v>92985</v>
      </c>
    </row>
    <row r="12" spans="2:7" ht="24" customHeight="1" x14ac:dyDescent="0.35">
      <c r="B12" s="238" t="s">
        <v>177</v>
      </c>
      <c r="C12" s="170">
        <v>29952</v>
      </c>
      <c r="D12" s="170">
        <v>29229</v>
      </c>
      <c r="E12" s="170">
        <v>4143</v>
      </c>
      <c r="F12" s="170">
        <v>232</v>
      </c>
      <c r="G12" s="171">
        <v>63556</v>
      </c>
    </row>
    <row r="13" spans="2:7" ht="24" customHeight="1" x14ac:dyDescent="0.35">
      <c r="B13" s="238" t="s">
        <v>178</v>
      </c>
      <c r="C13" s="170">
        <v>38729</v>
      </c>
      <c r="D13" s="170">
        <v>51351</v>
      </c>
      <c r="E13" s="170">
        <v>6502</v>
      </c>
      <c r="F13" s="170">
        <v>169</v>
      </c>
      <c r="G13" s="171">
        <v>96751</v>
      </c>
    </row>
    <row r="14" spans="2:7" ht="24" customHeight="1" x14ac:dyDescent="0.35">
      <c r="B14" s="238" t="s">
        <v>179</v>
      </c>
      <c r="C14" s="170">
        <v>32577</v>
      </c>
      <c r="D14" s="170">
        <v>41599</v>
      </c>
      <c r="E14" s="170">
        <v>5118</v>
      </c>
      <c r="F14" s="170">
        <v>143</v>
      </c>
      <c r="G14" s="171">
        <v>79437</v>
      </c>
    </row>
    <row r="15" spans="2:7" ht="24" customHeight="1" x14ac:dyDescent="0.35">
      <c r="B15" s="238" t="s">
        <v>180</v>
      </c>
      <c r="C15" s="170">
        <v>30586</v>
      </c>
      <c r="D15" s="170">
        <v>38177</v>
      </c>
      <c r="E15" s="170">
        <v>4609</v>
      </c>
      <c r="F15" s="170">
        <v>91</v>
      </c>
      <c r="G15" s="171">
        <v>73463</v>
      </c>
    </row>
    <row r="16" spans="2:7" ht="24" customHeight="1" x14ac:dyDescent="0.35">
      <c r="B16" s="238" t="s">
        <v>181</v>
      </c>
      <c r="C16" s="170">
        <v>22394</v>
      </c>
      <c r="D16" s="170">
        <v>26643</v>
      </c>
      <c r="E16" s="170">
        <v>2953</v>
      </c>
      <c r="F16" s="170">
        <v>167</v>
      </c>
      <c r="G16" s="171">
        <v>52157</v>
      </c>
    </row>
    <row r="17" spans="2:7" ht="24" customHeight="1" thickBot="1" x14ac:dyDescent="0.4">
      <c r="B17" s="168" t="s">
        <v>157</v>
      </c>
      <c r="C17" s="169">
        <v>2902897</v>
      </c>
      <c r="D17" s="169">
        <v>2652932</v>
      </c>
      <c r="E17" s="169">
        <v>624846</v>
      </c>
      <c r="F17" s="169">
        <v>5730</v>
      </c>
      <c r="G17" s="169">
        <v>6186405</v>
      </c>
    </row>
    <row r="18" spans="2:7" ht="52" customHeight="1" thickTop="1" x14ac:dyDescent="0.35">
      <c r="B18" s="235"/>
      <c r="C18" s="361" t="s">
        <v>171</v>
      </c>
      <c r="D18" s="361"/>
      <c r="E18" s="361"/>
      <c r="F18" s="361"/>
      <c r="G18" s="361"/>
    </row>
    <row r="19" spans="2:7" ht="32.5" customHeight="1" x14ac:dyDescent="0.35">
      <c r="B19" s="238" t="s">
        <v>182</v>
      </c>
      <c r="C19" s="170">
        <v>26439</v>
      </c>
      <c r="D19" s="170">
        <v>23616</v>
      </c>
      <c r="E19" s="170">
        <v>2252</v>
      </c>
      <c r="F19" s="170">
        <v>163</v>
      </c>
      <c r="G19" s="171">
        <v>52470</v>
      </c>
    </row>
    <row r="20" spans="2:7" ht="32.5" customHeight="1" x14ac:dyDescent="0.35">
      <c r="B20" s="238" t="s">
        <v>184</v>
      </c>
      <c r="C20" s="170">
        <v>34853</v>
      </c>
      <c r="D20" s="170">
        <v>45781</v>
      </c>
      <c r="E20" s="170">
        <v>4942</v>
      </c>
      <c r="F20" s="170">
        <v>179</v>
      </c>
      <c r="G20" s="171">
        <v>85755</v>
      </c>
    </row>
    <row r="21" spans="2:7" ht="32.5" customHeight="1" x14ac:dyDescent="0.35">
      <c r="B21" s="238" t="s">
        <v>172</v>
      </c>
      <c r="C21" s="170">
        <v>32444</v>
      </c>
      <c r="D21" s="170">
        <v>48940</v>
      </c>
      <c r="E21" s="170">
        <v>5465</v>
      </c>
      <c r="F21" s="170">
        <v>210</v>
      </c>
      <c r="G21" s="171">
        <v>87059</v>
      </c>
    </row>
    <row r="22" spans="2:7" ht="32.5" customHeight="1" x14ac:dyDescent="0.35">
      <c r="B22" s="238" t="s">
        <v>173</v>
      </c>
      <c r="C22" s="170">
        <v>22009</v>
      </c>
      <c r="D22" s="170">
        <v>29128</v>
      </c>
      <c r="E22" s="170">
        <v>2994</v>
      </c>
      <c r="F22" s="170">
        <v>154</v>
      </c>
      <c r="G22" s="171">
        <v>54285</v>
      </c>
    </row>
    <row r="23" spans="2:7" ht="32.5" customHeight="1" x14ac:dyDescent="0.35">
      <c r="B23" s="238" t="s">
        <v>174</v>
      </c>
      <c r="C23" s="170">
        <v>26430</v>
      </c>
      <c r="D23" s="170">
        <v>34878</v>
      </c>
      <c r="E23" s="170">
        <v>3390</v>
      </c>
      <c r="F23" s="170">
        <v>135</v>
      </c>
      <c r="G23" s="171">
        <v>64833</v>
      </c>
    </row>
    <row r="24" spans="2:7" ht="32.5" customHeight="1" x14ac:dyDescent="0.35">
      <c r="B24" s="238" t="s">
        <v>175</v>
      </c>
      <c r="C24" s="170">
        <v>30249</v>
      </c>
      <c r="D24" s="170">
        <v>37551</v>
      </c>
      <c r="E24" s="170">
        <v>3985</v>
      </c>
      <c r="F24" s="170">
        <v>245</v>
      </c>
      <c r="G24" s="171">
        <v>72030</v>
      </c>
    </row>
    <row r="25" spans="2:7" ht="32.5" customHeight="1" x14ac:dyDescent="0.35">
      <c r="B25" s="238" t="s">
        <v>176</v>
      </c>
      <c r="C25" s="170">
        <v>21479</v>
      </c>
      <c r="D25" s="170">
        <v>30089</v>
      </c>
      <c r="E25" s="170">
        <v>2812</v>
      </c>
      <c r="F25" s="170">
        <v>110</v>
      </c>
      <c r="G25" s="171">
        <v>54490</v>
      </c>
    </row>
    <row r="26" spans="2:7" ht="30" customHeight="1" thickBot="1" x14ac:dyDescent="0.4">
      <c r="B26" s="168" t="s">
        <v>158</v>
      </c>
      <c r="C26" s="169">
        <v>193903</v>
      </c>
      <c r="D26" s="169">
        <v>249983</v>
      </c>
      <c r="E26" s="169">
        <v>25840</v>
      </c>
      <c r="F26" s="169">
        <v>1196</v>
      </c>
      <c r="G26" s="169">
        <f>SUM(G19:G25)</f>
        <v>470922</v>
      </c>
    </row>
    <row r="27" spans="2:7" ht="141" customHeight="1" thickTop="1" x14ac:dyDescent="0.35">
      <c r="B27" s="360" t="s">
        <v>159</v>
      </c>
      <c r="C27" s="360"/>
      <c r="D27" s="360"/>
      <c r="E27" s="360"/>
      <c r="F27" s="360"/>
      <c r="G27" s="360"/>
    </row>
    <row r="28" spans="2:7" ht="23" customHeight="1" x14ac:dyDescent="0.35">
      <c r="B28" s="136"/>
    </row>
  </sheetData>
  <mergeCells count="4">
    <mergeCell ref="C2:G2"/>
    <mergeCell ref="B27:G27"/>
    <mergeCell ref="C4:G4"/>
    <mergeCell ref="C18:G18"/>
  </mergeCells>
  <phoneticPr fontId="10" type="noConversion"/>
  <pageMargins left="0.70866141732283472" right="0.70866141732283472" top="0.94488188976377963" bottom="0.74803149606299213" header="0.31496062992125984" footer="0.31496062992125984"/>
  <pageSetup paperSize="9" scale="70"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pageSetUpPr fitToPage="1"/>
  </sheetPr>
  <dimension ref="A1:L187"/>
  <sheetViews>
    <sheetView showGridLines="0" topLeftCell="A15" zoomScale="60" zoomScaleNormal="60" workbookViewId="0">
      <selection activeCell="I24" sqref="I24"/>
    </sheetView>
  </sheetViews>
  <sheetFormatPr defaultColWidth="32.54296875" defaultRowHeight="15" x14ac:dyDescent="0.3"/>
  <cols>
    <col min="1" max="1" width="30.90625" style="9" customWidth="1"/>
    <col min="2" max="9" width="19.453125" style="9" customWidth="1"/>
    <col min="10" max="10" width="9.1796875" style="9" customWidth="1"/>
    <col min="11" max="16384" width="32.54296875" style="9"/>
  </cols>
  <sheetData>
    <row r="1" spans="1:11" ht="63.5" customHeight="1" thickBot="1" x14ac:dyDescent="0.35">
      <c r="A1" s="86" t="s">
        <v>126</v>
      </c>
      <c r="B1" s="163"/>
      <c r="C1" s="163"/>
      <c r="D1" s="163"/>
      <c r="E1" s="163"/>
      <c r="F1" s="163"/>
      <c r="G1" s="163"/>
      <c r="H1" s="163"/>
      <c r="I1" s="163"/>
    </row>
    <row r="2" spans="1:11" ht="52.5" customHeight="1" thickTop="1" x14ac:dyDescent="0.3">
      <c r="A2" s="51"/>
      <c r="B2" s="359" t="s">
        <v>127</v>
      </c>
      <c r="C2" s="359"/>
      <c r="D2" s="367" t="s">
        <v>129</v>
      </c>
      <c r="E2" s="368"/>
      <c r="F2" s="359" t="s">
        <v>128</v>
      </c>
      <c r="G2" s="359"/>
      <c r="H2" s="359" t="s">
        <v>130</v>
      </c>
      <c r="I2" s="359"/>
    </row>
    <row r="3" spans="1:11" ht="9" customHeight="1" x14ac:dyDescent="0.3">
      <c r="A3" s="369" t="s">
        <v>77</v>
      </c>
      <c r="B3" s="362" t="s">
        <v>38</v>
      </c>
      <c r="C3" s="364" t="s">
        <v>37</v>
      </c>
      <c r="D3" s="362" t="s">
        <v>38</v>
      </c>
      <c r="E3" s="371" t="s">
        <v>37</v>
      </c>
      <c r="F3" s="362" t="s">
        <v>38</v>
      </c>
      <c r="G3" s="364" t="s">
        <v>37</v>
      </c>
      <c r="H3" s="362" t="s">
        <v>38</v>
      </c>
      <c r="I3" s="364" t="s">
        <v>37</v>
      </c>
    </row>
    <row r="4" spans="1:11" ht="35" customHeight="1" thickBot="1" x14ac:dyDescent="0.35">
      <c r="A4" s="370"/>
      <c r="B4" s="363"/>
      <c r="C4" s="365"/>
      <c r="D4" s="363"/>
      <c r="E4" s="372"/>
      <c r="F4" s="363"/>
      <c r="G4" s="365"/>
      <c r="H4" s="363"/>
      <c r="I4" s="365"/>
    </row>
    <row r="5" spans="1:11" ht="30" customHeight="1" thickTop="1" x14ac:dyDescent="0.3">
      <c r="A5" s="236" t="s">
        <v>4</v>
      </c>
      <c r="B5" s="12">
        <v>402231</v>
      </c>
      <c r="C5" s="19">
        <v>6.5018536613752245E-2</v>
      </c>
      <c r="D5" s="12">
        <v>626577</v>
      </c>
      <c r="E5" s="20">
        <v>6.6452270861168616E-2</v>
      </c>
      <c r="F5" s="12">
        <v>27235</v>
      </c>
      <c r="G5" s="19">
        <f>+(F5/F$27)</f>
        <v>5.7833356691766362E-2</v>
      </c>
      <c r="H5" s="12">
        <v>37740</v>
      </c>
      <c r="I5" s="19">
        <f>+(H5/H$27)</f>
        <v>6.1973089163084139E-2</v>
      </c>
      <c r="J5" s="306"/>
      <c r="K5" s="305"/>
    </row>
    <row r="6" spans="1:11" ht="30" customHeight="1" x14ac:dyDescent="0.3">
      <c r="A6" s="236" t="s">
        <v>5</v>
      </c>
      <c r="B6" s="12">
        <v>11900</v>
      </c>
      <c r="C6" s="19">
        <v>1.9235727373167453E-3</v>
      </c>
      <c r="D6" s="12">
        <v>19060</v>
      </c>
      <c r="E6" s="20">
        <v>2.0214279850902187E-3</v>
      </c>
      <c r="F6" s="12">
        <v>650</v>
      </c>
      <c r="G6" s="19">
        <f t="shared" ref="G6:G26" si="0">+(F6/F$27)</f>
        <v>1.3802710427629203E-3</v>
      </c>
      <c r="H6" s="12">
        <v>896</v>
      </c>
      <c r="I6" s="19">
        <f t="shared" ref="I6:I29" si="1">+(H6/H$27)</f>
        <v>1.471327183098129E-3</v>
      </c>
      <c r="J6" s="306"/>
      <c r="K6" s="305"/>
    </row>
    <row r="7" spans="1:11" ht="30" customHeight="1" x14ac:dyDescent="0.3">
      <c r="A7" s="236" t="s">
        <v>6</v>
      </c>
      <c r="B7" s="12">
        <v>1012400</v>
      </c>
      <c r="C7" s="19">
        <v>0.16364916296298093</v>
      </c>
      <c r="D7" s="12">
        <v>1611578</v>
      </c>
      <c r="E7" s="20">
        <v>0.17091756922118176</v>
      </c>
      <c r="F7" s="12">
        <v>64820</v>
      </c>
      <c r="G7" s="19">
        <f t="shared" si="0"/>
        <v>0.13764487537214232</v>
      </c>
      <c r="H7" s="12">
        <v>89532</v>
      </c>
      <c r="I7" s="19">
        <f t="shared" si="1"/>
        <v>0.14702105508609564</v>
      </c>
      <c r="J7" s="306"/>
      <c r="K7" s="305"/>
    </row>
    <row r="8" spans="1:11" ht="30" customHeight="1" x14ac:dyDescent="0.3">
      <c r="A8" s="236" t="s">
        <v>71</v>
      </c>
      <c r="B8" s="12">
        <v>56589</v>
      </c>
      <c r="C8" s="19">
        <v>9.1473157673964117E-3</v>
      </c>
      <c r="D8" s="12">
        <v>95733</v>
      </c>
      <c r="E8" s="20">
        <v>1.0153062187651727E-2</v>
      </c>
      <c r="F8" s="12">
        <v>2801</v>
      </c>
      <c r="G8" s="19">
        <f t="shared" si="0"/>
        <v>5.9479064473522154E-3</v>
      </c>
      <c r="H8" s="12">
        <v>4141</v>
      </c>
      <c r="I8" s="19">
        <f t="shared" si="1"/>
        <v>6.7999619031354373E-3</v>
      </c>
      <c r="J8" s="306"/>
      <c r="K8" s="305"/>
    </row>
    <row r="9" spans="1:11" ht="30" customHeight="1" x14ac:dyDescent="0.3">
      <c r="A9" s="236" t="s">
        <v>72</v>
      </c>
      <c r="B9" s="12">
        <v>56324</v>
      </c>
      <c r="C9" s="19">
        <v>9.1044799039183503E-3</v>
      </c>
      <c r="D9" s="12">
        <v>99600</v>
      </c>
      <c r="E9" s="20">
        <v>1.0563180866473546E-2</v>
      </c>
      <c r="F9" s="12">
        <v>2714</v>
      </c>
      <c r="G9" s="19">
        <f t="shared" si="0"/>
        <v>5.7631624770131786E-3</v>
      </c>
      <c r="H9" s="12">
        <v>3614</v>
      </c>
      <c r="I9" s="19">
        <f t="shared" si="1"/>
        <v>5.9345719193266049E-3</v>
      </c>
      <c r="J9" s="306"/>
      <c r="K9" s="305"/>
    </row>
    <row r="10" spans="1:11" ht="30" customHeight="1" x14ac:dyDescent="0.3">
      <c r="A10" s="236" t="s">
        <v>7</v>
      </c>
      <c r="B10" s="12">
        <v>481986</v>
      </c>
      <c r="C10" s="19">
        <v>7.791051507297049E-2</v>
      </c>
      <c r="D10" s="12">
        <v>767163</v>
      </c>
      <c r="E10" s="20">
        <v>8.1362264287815705E-2</v>
      </c>
      <c r="F10" s="12">
        <v>27782</v>
      </c>
      <c r="G10" s="19">
        <f t="shared" si="0"/>
        <v>5.8994907861599159E-2</v>
      </c>
      <c r="H10" s="12">
        <v>37356</v>
      </c>
      <c r="I10" s="19">
        <f t="shared" si="1"/>
        <v>6.1342520370327794E-2</v>
      </c>
      <c r="J10" s="306"/>
      <c r="K10" s="305"/>
    </row>
    <row r="11" spans="1:11" ht="30" customHeight="1" x14ac:dyDescent="0.3">
      <c r="A11" s="236" t="s">
        <v>63</v>
      </c>
      <c r="B11" s="12">
        <v>113067</v>
      </c>
      <c r="C11" s="19">
        <v>1.827668896556239E-2</v>
      </c>
      <c r="D11" s="12">
        <v>175799</v>
      </c>
      <c r="E11" s="20">
        <v>1.8644544509489786E-2</v>
      </c>
      <c r="F11" s="12">
        <v>6660</v>
      </c>
      <c r="G11" s="19">
        <f t="shared" si="0"/>
        <v>1.4142469453540077E-2</v>
      </c>
      <c r="H11" s="12">
        <v>8799</v>
      </c>
      <c r="I11" s="19">
        <f t="shared" si="1"/>
        <v>1.4448892727768345E-2</v>
      </c>
      <c r="J11" s="306"/>
      <c r="K11" s="305"/>
    </row>
    <row r="12" spans="1:11" ht="30" customHeight="1" x14ac:dyDescent="0.3">
      <c r="A12" s="236" t="s">
        <v>8</v>
      </c>
      <c r="B12" s="12">
        <v>132099</v>
      </c>
      <c r="C12" s="19">
        <v>2.135311218712645E-2</v>
      </c>
      <c r="D12" s="12">
        <v>198497</v>
      </c>
      <c r="E12" s="20">
        <v>2.1051804341891561E-2</v>
      </c>
      <c r="F12" s="12">
        <v>10085</v>
      </c>
      <c r="G12" s="19">
        <f t="shared" si="0"/>
        <v>2.1415436101944695E-2</v>
      </c>
      <c r="H12" s="12">
        <v>13872</v>
      </c>
      <c r="I12" s="19">
        <f t="shared" si="1"/>
        <v>2.2779297638322819E-2</v>
      </c>
      <c r="J12" s="306"/>
      <c r="K12" s="305"/>
    </row>
    <row r="13" spans="1:11" ht="30" customHeight="1" x14ac:dyDescent="0.3">
      <c r="A13" s="236" t="s">
        <v>9</v>
      </c>
      <c r="B13" s="12">
        <v>449604</v>
      </c>
      <c r="C13" s="19">
        <v>7.2676134200719153E-2</v>
      </c>
      <c r="D13" s="12">
        <v>701234</v>
      </c>
      <c r="E13" s="20">
        <v>7.4370096101613561E-2</v>
      </c>
      <c r="F13" s="12">
        <v>27094</v>
      </c>
      <c r="G13" s="19">
        <f t="shared" si="0"/>
        <v>5.753394405018241E-2</v>
      </c>
      <c r="H13" s="12">
        <v>36564</v>
      </c>
      <c r="I13" s="19">
        <f t="shared" si="1"/>
        <v>6.0041972235267846E-2</v>
      </c>
      <c r="J13" s="306"/>
      <c r="K13" s="305"/>
    </row>
    <row r="14" spans="1:11" ht="30" customHeight="1" x14ac:dyDescent="0.3">
      <c r="A14" s="236" t="s">
        <v>10</v>
      </c>
      <c r="B14" s="12">
        <v>356226</v>
      </c>
      <c r="C14" s="19">
        <v>5.7582069069192852E-2</v>
      </c>
      <c r="D14" s="12">
        <v>537163</v>
      </c>
      <c r="E14" s="20">
        <v>5.6969376744754309E-2</v>
      </c>
      <c r="F14" s="12">
        <v>22755</v>
      </c>
      <c r="G14" s="19">
        <f t="shared" si="0"/>
        <v>4.8320103966261928E-2</v>
      </c>
      <c r="H14" s="12">
        <v>30846</v>
      </c>
      <c r="I14" s="19">
        <f t="shared" si="1"/>
        <v>5.0652408805630454E-2</v>
      </c>
      <c r="J14" s="306"/>
      <c r="K14" s="305"/>
    </row>
    <row r="15" spans="1:11" ht="30" customHeight="1" x14ac:dyDescent="0.3">
      <c r="A15" s="236" t="s">
        <v>11</v>
      </c>
      <c r="B15" s="12">
        <v>86350</v>
      </c>
      <c r="C15" s="19">
        <v>1.3958025703134534E-2</v>
      </c>
      <c r="D15" s="12">
        <v>131838</v>
      </c>
      <c r="E15" s="20">
        <v>1.3982215251748387E-2</v>
      </c>
      <c r="F15" s="12">
        <v>5180</v>
      </c>
      <c r="G15" s="19">
        <f t="shared" si="0"/>
        <v>1.0999698463864505E-2</v>
      </c>
      <c r="H15" s="12">
        <v>6975</v>
      </c>
      <c r="I15" s="19">
        <f t="shared" si="1"/>
        <v>1.1453690962175725E-2</v>
      </c>
      <c r="J15" s="306"/>
      <c r="K15" s="305"/>
    </row>
    <row r="16" spans="1:11" ht="30" customHeight="1" x14ac:dyDescent="0.3">
      <c r="A16" s="236" t="s">
        <v>12</v>
      </c>
      <c r="B16" s="12">
        <v>150904</v>
      </c>
      <c r="C16" s="19">
        <v>2.4392842046390431E-2</v>
      </c>
      <c r="D16" s="12">
        <v>234123</v>
      </c>
      <c r="E16" s="20">
        <v>2.4830156566278974E-2</v>
      </c>
      <c r="F16" s="12">
        <v>8697</v>
      </c>
      <c r="G16" s="19">
        <f t="shared" si="0"/>
        <v>1.8468026552167876E-2</v>
      </c>
      <c r="H16" s="12">
        <v>11785</v>
      </c>
      <c r="I16" s="19">
        <f t="shared" si="1"/>
        <v>1.9352221933941351E-2</v>
      </c>
      <c r="J16" s="306"/>
      <c r="K16" s="305"/>
    </row>
    <row r="17" spans="1:11" ht="30" customHeight="1" x14ac:dyDescent="0.3">
      <c r="A17" s="236" t="s">
        <v>13</v>
      </c>
      <c r="B17" s="12">
        <v>585839</v>
      </c>
      <c r="C17" s="19">
        <v>9.4697809147639062E-2</v>
      </c>
      <c r="D17" s="12">
        <v>889587</v>
      </c>
      <c r="E17" s="20">
        <v>9.4346068046823314E-2</v>
      </c>
      <c r="F17" s="12">
        <v>43462</v>
      </c>
      <c r="G17" s="19">
        <f t="shared" si="0"/>
        <v>9.2291292400864686E-2</v>
      </c>
      <c r="H17" s="12">
        <v>59776</v>
      </c>
      <c r="I17" s="19">
        <f t="shared" si="1"/>
        <v>9.8158542072403751E-2</v>
      </c>
      <c r="J17" s="306"/>
      <c r="K17" s="305"/>
    </row>
    <row r="18" spans="1:11" ht="30" customHeight="1" x14ac:dyDescent="0.3">
      <c r="A18" s="236" t="s">
        <v>14</v>
      </c>
      <c r="B18" s="12">
        <v>127517</v>
      </c>
      <c r="C18" s="19">
        <v>2.0612455860875581E-2</v>
      </c>
      <c r="D18" s="12">
        <v>199351</v>
      </c>
      <c r="E18" s="20">
        <v>2.1142376193899276E-2</v>
      </c>
      <c r="F18" s="12">
        <v>8353</v>
      </c>
      <c r="G18" s="19">
        <f t="shared" si="0"/>
        <v>1.7737544646459498E-2</v>
      </c>
      <c r="H18" s="12">
        <v>11576</v>
      </c>
      <c r="I18" s="19">
        <f t="shared" si="1"/>
        <v>1.9009021731633862E-2</v>
      </c>
      <c r="J18" s="306"/>
      <c r="K18" s="305"/>
    </row>
    <row r="19" spans="1:11" ht="30" customHeight="1" x14ac:dyDescent="0.3">
      <c r="A19" s="236" t="s">
        <v>15</v>
      </c>
      <c r="B19" s="12">
        <v>27309</v>
      </c>
      <c r="C19" s="19">
        <v>4.414356964990168E-3</v>
      </c>
      <c r="D19" s="12">
        <v>42735</v>
      </c>
      <c r="E19" s="20">
        <v>4.5323045615336044E-3</v>
      </c>
      <c r="F19" s="12">
        <v>1822</v>
      </c>
      <c r="G19" s="19">
        <f t="shared" si="0"/>
        <v>3.8690059075600631E-3</v>
      </c>
      <c r="H19" s="12">
        <v>2495</v>
      </c>
      <c r="I19" s="19">
        <f t="shared" si="1"/>
        <v>4.0970550466850799E-3</v>
      </c>
      <c r="J19" s="306"/>
      <c r="K19" s="305"/>
    </row>
    <row r="20" spans="1:11" ht="30" customHeight="1" x14ac:dyDescent="0.3">
      <c r="A20" s="236" t="s">
        <v>16</v>
      </c>
      <c r="B20" s="12">
        <v>616121</v>
      </c>
      <c r="C20" s="19">
        <v>9.959273600742273E-2</v>
      </c>
      <c r="D20" s="12">
        <v>981112</v>
      </c>
      <c r="E20" s="20">
        <v>0.10405284644846981</v>
      </c>
      <c r="F20" s="12">
        <v>61758</v>
      </c>
      <c r="G20" s="19">
        <f t="shared" si="0"/>
        <v>0.13114273701377299</v>
      </c>
      <c r="H20" s="12">
        <v>91761</v>
      </c>
      <c r="I20" s="19">
        <f t="shared" si="1"/>
        <v>0.15068130987529846</v>
      </c>
      <c r="J20" s="306"/>
      <c r="K20" s="305"/>
    </row>
    <row r="21" spans="1:11" ht="30" customHeight="1" x14ac:dyDescent="0.3">
      <c r="A21" s="236" t="s">
        <v>17</v>
      </c>
      <c r="B21" s="12">
        <v>419927</v>
      </c>
      <c r="C21" s="19">
        <v>6.7879002425479742E-2</v>
      </c>
      <c r="D21" s="12">
        <v>651875</v>
      </c>
      <c r="E21" s="20">
        <v>6.9135276378839788E-2</v>
      </c>
      <c r="F21" s="12">
        <v>31519</v>
      </c>
      <c r="G21" s="19">
        <f t="shared" si="0"/>
        <v>6.6930404610529987E-2</v>
      </c>
      <c r="H21" s="12">
        <v>44368</v>
      </c>
      <c r="I21" s="19">
        <f t="shared" si="1"/>
        <v>7.2856969263055571E-2</v>
      </c>
      <c r="J21" s="306"/>
      <c r="K21" s="305"/>
    </row>
    <row r="22" spans="1:11" ht="30" customHeight="1" x14ac:dyDescent="0.3">
      <c r="A22" s="236" t="s">
        <v>18</v>
      </c>
      <c r="B22" s="12">
        <v>53990</v>
      </c>
      <c r="C22" s="19">
        <v>8.7272010157757214E-3</v>
      </c>
      <c r="D22" s="12">
        <v>85737</v>
      </c>
      <c r="E22" s="20">
        <v>9.0929260838237182E-3</v>
      </c>
      <c r="F22" s="12">
        <v>3215</v>
      </c>
      <c r="G22" s="19">
        <f t="shared" si="0"/>
        <v>6.8270329268965988E-3</v>
      </c>
      <c r="H22" s="12">
        <v>4448</v>
      </c>
      <c r="I22" s="19">
        <f t="shared" si="1"/>
        <v>7.304088516094283E-3</v>
      </c>
      <c r="J22" s="306"/>
      <c r="K22" s="305"/>
    </row>
    <row r="23" spans="1:11" ht="30" customHeight="1" x14ac:dyDescent="0.3">
      <c r="A23" s="236" t="s">
        <v>19</v>
      </c>
      <c r="B23" s="12">
        <v>193243</v>
      </c>
      <c r="C23" s="19">
        <v>3.1236719872042001E-2</v>
      </c>
      <c r="D23" s="12">
        <v>310229</v>
      </c>
      <c r="E23" s="20">
        <v>3.2901656998245196E-2</v>
      </c>
      <c r="F23" s="12">
        <v>17088</v>
      </c>
      <c r="G23" s="19">
        <f t="shared" si="0"/>
        <v>3.6286263967281206E-2</v>
      </c>
      <c r="H23" s="12">
        <v>25107</v>
      </c>
      <c r="I23" s="19">
        <f>+(H23/H$27)</f>
        <v>4.1228361145139204E-2</v>
      </c>
      <c r="J23" s="306"/>
      <c r="K23" s="305"/>
    </row>
    <row r="24" spans="1:11" ht="30" customHeight="1" x14ac:dyDescent="0.3">
      <c r="A24" s="236" t="s">
        <v>20</v>
      </c>
      <c r="B24" s="12">
        <v>517442</v>
      </c>
      <c r="C24" s="19">
        <v>8.3641791961567347E-2</v>
      </c>
      <c r="D24" s="12">
        <v>816378</v>
      </c>
      <c r="E24" s="20">
        <v>8.6581811941866871E-2</v>
      </c>
      <c r="F24" s="12">
        <v>48775</v>
      </c>
      <c r="G24" s="19">
        <f t="shared" si="0"/>
        <v>0.1035734155550176</v>
      </c>
      <c r="H24" s="12">
        <v>72882</v>
      </c>
      <c r="I24" s="19">
        <f t="shared" si="1"/>
        <v>0.11967998633767615</v>
      </c>
      <c r="J24" s="306"/>
      <c r="K24" s="305"/>
    </row>
    <row r="25" spans="1:11" ht="30" customHeight="1" x14ac:dyDescent="0.3">
      <c r="A25" s="236" t="s">
        <v>21</v>
      </c>
      <c r="B25" s="12">
        <v>149793</v>
      </c>
      <c r="C25" s="19">
        <v>2.4213254709318253E-2</v>
      </c>
      <c r="D25" s="12">
        <v>218416</v>
      </c>
      <c r="E25" s="20">
        <v>2.3164334459153474E-2</v>
      </c>
      <c r="F25" s="12">
        <v>10617</v>
      </c>
      <c r="G25" s="19">
        <f t="shared" si="0"/>
        <v>2.2545134863098348E-2</v>
      </c>
      <c r="H25" s="12">
        <v>14078</v>
      </c>
      <c r="I25" s="19">
        <f t="shared" si="1"/>
        <v>2.3117571521936896E-2</v>
      </c>
      <c r="J25" s="306"/>
      <c r="K25" s="305"/>
    </row>
    <row r="26" spans="1:11" ht="30" customHeight="1" x14ac:dyDescent="0.3">
      <c r="A26" s="237" t="s">
        <v>61</v>
      </c>
      <c r="B26" s="246">
        <v>185544</v>
      </c>
      <c r="C26" s="19">
        <v>2.9992216804428418E-2</v>
      </c>
      <c r="D26" s="89">
        <v>35193</v>
      </c>
      <c r="E26" s="20">
        <v>3.7324299621867819E-3</v>
      </c>
      <c r="F26" s="246">
        <v>37840</v>
      </c>
      <c r="G26" s="19">
        <f t="shared" si="0"/>
        <v>8.0353009627921398E-2</v>
      </c>
      <c r="H26" s="246">
        <v>363</v>
      </c>
      <c r="I26" s="19">
        <f t="shared" si="1"/>
        <v>5.9608456190247863E-4</v>
      </c>
      <c r="J26" s="306"/>
      <c r="K26" s="305"/>
    </row>
    <row r="27" spans="1:11" ht="30" customHeight="1" x14ac:dyDescent="0.3">
      <c r="A27" s="21" t="s">
        <v>33</v>
      </c>
      <c r="B27" s="22">
        <v>6186405</v>
      </c>
      <c r="C27" s="159">
        <v>1</v>
      </c>
      <c r="D27" s="22">
        <v>9428978</v>
      </c>
      <c r="E27" s="162">
        <v>1</v>
      </c>
      <c r="F27" s="22">
        <f>SUM(F5:F26)</f>
        <v>470922</v>
      </c>
      <c r="G27" s="159">
        <v>1</v>
      </c>
      <c r="H27" s="22">
        <f>SUM(H5:H26)</f>
        <v>608974</v>
      </c>
      <c r="I27" s="324">
        <f t="shared" si="1"/>
        <v>1</v>
      </c>
      <c r="J27" s="323"/>
      <c r="K27" s="305"/>
    </row>
    <row r="28" spans="1:11" s="57" customFormat="1" ht="30" customHeight="1" x14ac:dyDescent="0.3">
      <c r="A28" s="249" t="s">
        <v>0</v>
      </c>
      <c r="B28" s="89">
        <f>SUM(B5:B13)</f>
        <v>2716200</v>
      </c>
      <c r="C28" s="160">
        <f>+B28/B$27</f>
        <v>0.43905951841174318</v>
      </c>
      <c r="D28" s="89">
        <f>SUM(D5:D13)</f>
        <v>4295241</v>
      </c>
      <c r="E28" s="308">
        <f>+D28/D$27</f>
        <v>0.45553622036237651</v>
      </c>
      <c r="F28" s="89">
        <f>SUM(F5:F13)</f>
        <v>169841</v>
      </c>
      <c r="G28" s="160">
        <f>+F28/F$27</f>
        <v>0.36065632949830334</v>
      </c>
      <c r="H28" s="89">
        <f>SUM(H5:H13)</f>
        <v>232514</v>
      </c>
      <c r="I28" s="160">
        <f t="shared" si="1"/>
        <v>0.38181268822642672</v>
      </c>
      <c r="J28" s="323"/>
      <c r="K28" s="305"/>
    </row>
    <row r="29" spans="1:11" s="57" customFormat="1" ht="30" customHeight="1" x14ac:dyDescent="0.3">
      <c r="A29" s="249" t="s">
        <v>1</v>
      </c>
      <c r="B29" s="89">
        <f>SUM(B14:B17)</f>
        <v>1179319</v>
      </c>
      <c r="C29" s="19">
        <f>+B29/B$27</f>
        <v>0.19063074596635687</v>
      </c>
      <c r="D29" s="89">
        <f>SUM(D14:D17)</f>
        <v>1792711</v>
      </c>
      <c r="E29" s="20">
        <f>+D29/D$27</f>
        <v>0.19012781660960498</v>
      </c>
      <c r="F29" s="89">
        <f>SUM(F14:F17)</f>
        <v>80094</v>
      </c>
      <c r="G29" s="19">
        <f>+F29/F$27</f>
        <v>0.170079121383159</v>
      </c>
      <c r="H29" s="89">
        <f>SUM(H14:H17)</f>
        <v>109382</v>
      </c>
      <c r="I29" s="19">
        <f t="shared" si="1"/>
        <v>0.17961686377415129</v>
      </c>
      <c r="J29" s="306"/>
      <c r="K29" s="305"/>
    </row>
    <row r="30" spans="1:11" s="57" customFormat="1" ht="30" customHeight="1" x14ac:dyDescent="0.3">
      <c r="A30" s="237" t="s">
        <v>2</v>
      </c>
      <c r="B30" s="246">
        <f>SUM(B18:B25)</f>
        <v>2105342</v>
      </c>
      <c r="C30" s="247">
        <f>+B30/B$27</f>
        <v>0.34031751881747152</v>
      </c>
      <c r="D30" s="246">
        <f>SUM(D18:D25)</f>
        <v>3305833</v>
      </c>
      <c r="E30" s="248">
        <f>+D30/D$27</f>
        <v>0.35060353306583175</v>
      </c>
      <c r="F30" s="246">
        <f>SUM(F18:F25)</f>
        <v>183147</v>
      </c>
      <c r="G30" s="247">
        <f>+F30/F$27</f>
        <v>0.3889115394906163</v>
      </c>
      <c r="H30" s="246">
        <f>SUM(H18:H25)</f>
        <v>266715</v>
      </c>
      <c r="I30" s="247">
        <f>+(H30/H$27)</f>
        <v>0.4379743634375195</v>
      </c>
      <c r="J30" s="323"/>
      <c r="K30" s="305"/>
    </row>
    <row r="31" spans="1:11" ht="18.75" customHeight="1" x14ac:dyDescent="0.3">
      <c r="A31" s="52"/>
      <c r="B31" s="11"/>
      <c r="C31" s="23"/>
      <c r="D31" s="11"/>
      <c r="E31" s="19"/>
      <c r="H31" s="161"/>
      <c r="I31" s="161"/>
    </row>
    <row r="32" spans="1:11" ht="68.5" customHeight="1" x14ac:dyDescent="0.3">
      <c r="A32" s="366" t="s">
        <v>50</v>
      </c>
      <c r="B32" s="366"/>
      <c r="C32" s="366"/>
      <c r="D32" s="366"/>
      <c r="E32" s="366"/>
      <c r="F32" s="366"/>
      <c r="G32" s="366"/>
      <c r="H32" s="366"/>
      <c r="I32" s="366"/>
    </row>
    <row r="33" spans="1:12" ht="18" customHeight="1" x14ac:dyDescent="0.3">
      <c r="A33" s="136"/>
      <c r="B33" s="48"/>
      <c r="C33" s="48"/>
      <c r="D33" s="48"/>
      <c r="E33" s="48"/>
      <c r="F33" s="48"/>
      <c r="G33" s="48"/>
      <c r="H33" s="48"/>
      <c r="I33" s="48"/>
      <c r="J33" s="48"/>
      <c r="K33" s="48"/>
      <c r="L33" s="48"/>
    </row>
    <row r="34" spans="1:12" ht="44.5" customHeight="1" x14ac:dyDescent="0.3">
      <c r="C34" s="307"/>
      <c r="H34" s="161"/>
      <c r="I34" s="161"/>
    </row>
    <row r="35" spans="1:12" ht="44.5" customHeight="1" x14ac:dyDescent="0.3">
      <c r="C35" s="307"/>
      <c r="H35" s="161"/>
      <c r="I35" s="161"/>
    </row>
    <row r="36" spans="1:12" ht="44.5" customHeight="1" x14ac:dyDescent="0.3">
      <c r="H36" s="161"/>
      <c r="I36" s="161"/>
    </row>
    <row r="37" spans="1:12" x14ac:dyDescent="0.3">
      <c r="H37" s="161"/>
      <c r="I37" s="161"/>
    </row>
    <row r="38" spans="1:12" x14ac:dyDescent="0.3">
      <c r="H38" s="161"/>
      <c r="I38" s="161"/>
    </row>
    <row r="39" spans="1:12" x14ac:dyDescent="0.3">
      <c r="H39" s="161"/>
      <c r="I39" s="161"/>
    </row>
    <row r="40" spans="1:12" x14ac:dyDescent="0.3">
      <c r="H40" s="161"/>
      <c r="I40" s="161"/>
    </row>
    <row r="41" spans="1:12" x14ac:dyDescent="0.3">
      <c r="H41" s="161"/>
      <c r="I41" s="161"/>
    </row>
    <row r="42" spans="1:12" x14ac:dyDescent="0.3">
      <c r="H42" s="161"/>
      <c r="I42" s="161"/>
    </row>
    <row r="43" spans="1:12" x14ac:dyDescent="0.3">
      <c r="H43" s="161"/>
      <c r="I43" s="161"/>
    </row>
    <row r="44" spans="1:12" x14ac:dyDescent="0.3">
      <c r="H44" s="161"/>
      <c r="I44" s="161"/>
    </row>
    <row r="45" spans="1:12" x14ac:dyDescent="0.3">
      <c r="H45" s="161"/>
      <c r="I45" s="161"/>
    </row>
    <row r="46" spans="1:12" x14ac:dyDescent="0.3">
      <c r="H46" s="161"/>
      <c r="I46" s="161"/>
    </row>
    <row r="47" spans="1:12" x14ac:dyDescent="0.3">
      <c r="H47" s="161"/>
      <c r="I47" s="161"/>
    </row>
    <row r="48" spans="1:12" x14ac:dyDescent="0.3">
      <c r="H48" s="161"/>
      <c r="I48" s="161"/>
    </row>
    <row r="49" spans="8:9" x14ac:dyDescent="0.3">
      <c r="H49" s="161"/>
      <c r="I49" s="161"/>
    </row>
    <row r="50" spans="8:9" x14ac:dyDescent="0.3">
      <c r="H50" s="161"/>
      <c r="I50" s="161"/>
    </row>
    <row r="51" spans="8:9" x14ac:dyDescent="0.3">
      <c r="H51" s="161"/>
      <c r="I51" s="161"/>
    </row>
    <row r="52" spans="8:9" x14ac:dyDescent="0.3">
      <c r="H52" s="161"/>
      <c r="I52" s="161"/>
    </row>
    <row r="53" spans="8:9" x14ac:dyDescent="0.3">
      <c r="H53" s="161"/>
      <c r="I53" s="161"/>
    </row>
    <row r="54" spans="8:9" x14ac:dyDescent="0.3">
      <c r="H54" s="161"/>
      <c r="I54" s="161"/>
    </row>
    <row r="55" spans="8:9" x14ac:dyDescent="0.3">
      <c r="H55" s="161"/>
      <c r="I55" s="161"/>
    </row>
    <row r="56" spans="8:9" x14ac:dyDescent="0.3">
      <c r="H56" s="161"/>
      <c r="I56" s="161"/>
    </row>
    <row r="57" spans="8:9" x14ac:dyDescent="0.3">
      <c r="H57" s="161"/>
      <c r="I57" s="161"/>
    </row>
    <row r="58" spans="8:9" x14ac:dyDescent="0.3">
      <c r="H58" s="161"/>
      <c r="I58" s="161"/>
    </row>
    <row r="59" spans="8:9" x14ac:dyDescent="0.3">
      <c r="H59" s="161"/>
      <c r="I59" s="161"/>
    </row>
    <row r="60" spans="8:9" x14ac:dyDescent="0.3">
      <c r="H60" s="161"/>
      <c r="I60" s="161"/>
    </row>
    <row r="61" spans="8:9" x14ac:dyDescent="0.3">
      <c r="H61" s="161"/>
      <c r="I61" s="161"/>
    </row>
    <row r="62" spans="8:9" x14ac:dyDescent="0.3">
      <c r="H62" s="161"/>
      <c r="I62" s="161"/>
    </row>
    <row r="63" spans="8:9" x14ac:dyDescent="0.3">
      <c r="H63" s="161"/>
      <c r="I63" s="161"/>
    </row>
    <row r="64" spans="8:9" x14ac:dyDescent="0.3">
      <c r="H64" s="161"/>
      <c r="I64" s="161"/>
    </row>
    <row r="65" spans="8:9" x14ac:dyDescent="0.3">
      <c r="H65" s="161"/>
      <c r="I65" s="161"/>
    </row>
    <row r="66" spans="8:9" x14ac:dyDescent="0.3">
      <c r="H66" s="161"/>
      <c r="I66" s="161"/>
    </row>
    <row r="67" spans="8:9" x14ac:dyDescent="0.3">
      <c r="H67" s="161"/>
      <c r="I67" s="161"/>
    </row>
    <row r="68" spans="8:9" x14ac:dyDescent="0.3">
      <c r="H68" s="161"/>
      <c r="I68" s="161"/>
    </row>
    <row r="69" spans="8:9" x14ac:dyDescent="0.3">
      <c r="H69" s="161"/>
      <c r="I69" s="161"/>
    </row>
    <row r="70" spans="8:9" x14ac:dyDescent="0.3">
      <c r="H70" s="161"/>
      <c r="I70" s="161"/>
    </row>
    <row r="71" spans="8:9" x14ac:dyDescent="0.3">
      <c r="H71" s="161"/>
      <c r="I71" s="161"/>
    </row>
    <row r="72" spans="8:9" x14ac:dyDescent="0.3">
      <c r="H72" s="161"/>
      <c r="I72" s="161"/>
    </row>
    <row r="73" spans="8:9" x14ac:dyDescent="0.3">
      <c r="H73" s="161"/>
      <c r="I73" s="161"/>
    </row>
    <row r="74" spans="8:9" x14ac:dyDescent="0.3">
      <c r="H74" s="161"/>
      <c r="I74" s="161"/>
    </row>
    <row r="75" spans="8:9" x14ac:dyDescent="0.3">
      <c r="H75" s="161"/>
      <c r="I75" s="161"/>
    </row>
    <row r="76" spans="8:9" x14ac:dyDescent="0.3">
      <c r="H76" s="161"/>
      <c r="I76" s="161"/>
    </row>
    <row r="77" spans="8:9" x14ac:dyDescent="0.3">
      <c r="H77" s="161"/>
      <c r="I77" s="161"/>
    </row>
    <row r="78" spans="8:9" x14ac:dyDescent="0.3">
      <c r="H78" s="161"/>
      <c r="I78" s="161"/>
    </row>
    <row r="79" spans="8:9" x14ac:dyDescent="0.3">
      <c r="H79" s="161"/>
      <c r="I79" s="161"/>
    </row>
    <row r="80" spans="8:9" x14ac:dyDescent="0.3">
      <c r="H80" s="161"/>
      <c r="I80" s="161"/>
    </row>
    <row r="81" spans="8:9" x14ac:dyDescent="0.3">
      <c r="H81" s="161"/>
      <c r="I81" s="161"/>
    </row>
    <row r="82" spans="8:9" x14ac:dyDescent="0.3">
      <c r="H82" s="161"/>
      <c r="I82" s="161"/>
    </row>
    <row r="83" spans="8:9" x14ac:dyDescent="0.3">
      <c r="H83" s="161"/>
      <c r="I83" s="161"/>
    </row>
    <row r="84" spans="8:9" x14ac:dyDescent="0.3">
      <c r="H84" s="161"/>
      <c r="I84" s="161"/>
    </row>
    <row r="85" spans="8:9" x14ac:dyDescent="0.3">
      <c r="H85" s="161"/>
      <c r="I85" s="161"/>
    </row>
    <row r="86" spans="8:9" x14ac:dyDescent="0.3">
      <c r="H86" s="161"/>
      <c r="I86" s="161"/>
    </row>
    <row r="87" spans="8:9" x14ac:dyDescent="0.3">
      <c r="H87" s="161"/>
      <c r="I87" s="161"/>
    </row>
    <row r="88" spans="8:9" x14ac:dyDescent="0.3">
      <c r="H88" s="161"/>
      <c r="I88" s="161"/>
    </row>
    <row r="89" spans="8:9" x14ac:dyDescent="0.3">
      <c r="H89" s="161"/>
      <c r="I89" s="161"/>
    </row>
    <row r="90" spans="8:9" x14ac:dyDescent="0.3">
      <c r="H90" s="161"/>
      <c r="I90" s="161"/>
    </row>
    <row r="91" spans="8:9" x14ac:dyDescent="0.3">
      <c r="H91" s="161"/>
      <c r="I91" s="161"/>
    </row>
    <row r="92" spans="8:9" x14ac:dyDescent="0.3">
      <c r="H92" s="161"/>
      <c r="I92" s="161"/>
    </row>
    <row r="93" spans="8:9" x14ac:dyDescent="0.3">
      <c r="H93" s="161"/>
      <c r="I93" s="161"/>
    </row>
    <row r="94" spans="8:9" x14ac:dyDescent="0.3">
      <c r="H94" s="161"/>
      <c r="I94" s="161"/>
    </row>
    <row r="95" spans="8:9" x14ac:dyDescent="0.3">
      <c r="H95" s="161"/>
      <c r="I95" s="161"/>
    </row>
    <row r="96" spans="8:9" x14ac:dyDescent="0.3">
      <c r="H96" s="161"/>
      <c r="I96" s="161"/>
    </row>
    <row r="97" spans="8:9" x14ac:dyDescent="0.3">
      <c r="H97" s="161"/>
      <c r="I97" s="161"/>
    </row>
    <row r="98" spans="8:9" x14ac:dyDescent="0.3">
      <c r="H98" s="161"/>
      <c r="I98" s="161"/>
    </row>
    <row r="99" spans="8:9" x14ac:dyDescent="0.3">
      <c r="H99" s="161"/>
      <c r="I99" s="161"/>
    </row>
    <row r="100" spans="8:9" x14ac:dyDescent="0.3">
      <c r="H100" s="161"/>
      <c r="I100" s="161"/>
    </row>
    <row r="101" spans="8:9" x14ac:dyDescent="0.3">
      <c r="H101" s="161"/>
      <c r="I101" s="161"/>
    </row>
    <row r="102" spans="8:9" x14ac:dyDescent="0.3">
      <c r="H102" s="161"/>
      <c r="I102" s="161"/>
    </row>
    <row r="103" spans="8:9" x14ac:dyDescent="0.3">
      <c r="H103" s="161"/>
      <c r="I103" s="161"/>
    </row>
    <row r="104" spans="8:9" x14ac:dyDescent="0.3">
      <c r="H104" s="161"/>
      <c r="I104" s="161"/>
    </row>
    <row r="105" spans="8:9" x14ac:dyDescent="0.3">
      <c r="H105" s="161"/>
      <c r="I105" s="161"/>
    </row>
    <row r="106" spans="8:9" x14ac:dyDescent="0.3">
      <c r="H106" s="161"/>
      <c r="I106" s="161"/>
    </row>
    <row r="107" spans="8:9" x14ac:dyDescent="0.3">
      <c r="H107" s="161"/>
      <c r="I107" s="161"/>
    </row>
    <row r="108" spans="8:9" x14ac:dyDescent="0.3">
      <c r="H108" s="161"/>
      <c r="I108" s="161"/>
    </row>
    <row r="109" spans="8:9" x14ac:dyDescent="0.3">
      <c r="H109" s="161"/>
      <c r="I109" s="161"/>
    </row>
    <row r="110" spans="8:9" x14ac:dyDescent="0.3">
      <c r="H110" s="161"/>
      <c r="I110" s="161"/>
    </row>
    <row r="111" spans="8:9" x14ac:dyDescent="0.3">
      <c r="H111" s="161"/>
      <c r="I111" s="161"/>
    </row>
    <row r="112" spans="8:9" x14ac:dyDescent="0.3">
      <c r="H112" s="161"/>
      <c r="I112" s="161"/>
    </row>
    <row r="113" spans="8:9" x14ac:dyDescent="0.3">
      <c r="H113" s="161"/>
      <c r="I113" s="161"/>
    </row>
    <row r="114" spans="8:9" x14ac:dyDescent="0.3">
      <c r="H114" s="161"/>
      <c r="I114" s="161"/>
    </row>
    <row r="115" spans="8:9" x14ac:dyDescent="0.3">
      <c r="H115" s="161"/>
      <c r="I115" s="161"/>
    </row>
    <row r="116" spans="8:9" x14ac:dyDescent="0.3">
      <c r="H116" s="161"/>
      <c r="I116" s="161"/>
    </row>
    <row r="117" spans="8:9" x14ac:dyDescent="0.3">
      <c r="H117" s="161"/>
      <c r="I117" s="161"/>
    </row>
    <row r="118" spans="8:9" x14ac:dyDescent="0.3">
      <c r="H118" s="161"/>
      <c r="I118" s="161"/>
    </row>
    <row r="119" spans="8:9" x14ac:dyDescent="0.3">
      <c r="H119" s="161"/>
      <c r="I119" s="161"/>
    </row>
    <row r="120" spans="8:9" x14ac:dyDescent="0.3">
      <c r="H120" s="161"/>
      <c r="I120" s="161"/>
    </row>
    <row r="121" spans="8:9" x14ac:dyDescent="0.3">
      <c r="H121" s="161"/>
      <c r="I121" s="161"/>
    </row>
    <row r="122" spans="8:9" x14ac:dyDescent="0.3">
      <c r="H122" s="161"/>
      <c r="I122" s="161"/>
    </row>
    <row r="123" spans="8:9" x14ac:dyDescent="0.3">
      <c r="H123" s="161"/>
      <c r="I123" s="161"/>
    </row>
    <row r="124" spans="8:9" x14ac:dyDescent="0.3">
      <c r="H124" s="161"/>
      <c r="I124" s="161"/>
    </row>
    <row r="125" spans="8:9" x14ac:dyDescent="0.3">
      <c r="H125" s="161"/>
      <c r="I125" s="161"/>
    </row>
    <row r="126" spans="8:9" x14ac:dyDescent="0.3">
      <c r="H126" s="161"/>
      <c r="I126" s="161"/>
    </row>
    <row r="127" spans="8:9" x14ac:dyDescent="0.3">
      <c r="H127" s="161"/>
      <c r="I127" s="161"/>
    </row>
    <row r="128" spans="8:9" x14ac:dyDescent="0.3">
      <c r="H128" s="161"/>
      <c r="I128" s="161"/>
    </row>
    <row r="129" spans="8:9" x14ac:dyDescent="0.3">
      <c r="H129" s="161"/>
      <c r="I129" s="161"/>
    </row>
    <row r="130" spans="8:9" x14ac:dyDescent="0.3">
      <c r="H130" s="161"/>
      <c r="I130" s="161"/>
    </row>
    <row r="131" spans="8:9" x14ac:dyDescent="0.3">
      <c r="H131" s="161"/>
      <c r="I131" s="161"/>
    </row>
    <row r="132" spans="8:9" x14ac:dyDescent="0.3">
      <c r="H132" s="161"/>
      <c r="I132" s="161"/>
    </row>
    <row r="133" spans="8:9" x14ac:dyDescent="0.3">
      <c r="H133" s="161"/>
      <c r="I133" s="161"/>
    </row>
    <row r="134" spans="8:9" x14ac:dyDescent="0.3">
      <c r="H134" s="161"/>
      <c r="I134" s="161"/>
    </row>
    <row r="135" spans="8:9" x14ac:dyDescent="0.3">
      <c r="H135" s="161"/>
      <c r="I135" s="161"/>
    </row>
    <row r="136" spans="8:9" x14ac:dyDescent="0.3">
      <c r="H136" s="161"/>
      <c r="I136" s="161"/>
    </row>
    <row r="137" spans="8:9" x14ac:dyDescent="0.3">
      <c r="H137" s="161"/>
      <c r="I137" s="161"/>
    </row>
    <row r="138" spans="8:9" x14ac:dyDescent="0.3">
      <c r="H138" s="161"/>
      <c r="I138" s="161"/>
    </row>
    <row r="139" spans="8:9" x14ac:dyDescent="0.3">
      <c r="H139" s="161"/>
      <c r="I139" s="161"/>
    </row>
    <row r="140" spans="8:9" x14ac:dyDescent="0.3">
      <c r="H140" s="161"/>
      <c r="I140" s="161"/>
    </row>
    <row r="141" spans="8:9" x14ac:dyDescent="0.3">
      <c r="H141" s="161"/>
      <c r="I141" s="161"/>
    </row>
    <row r="142" spans="8:9" x14ac:dyDescent="0.3">
      <c r="H142" s="161"/>
      <c r="I142" s="161"/>
    </row>
    <row r="143" spans="8:9" x14ac:dyDescent="0.3">
      <c r="H143" s="161"/>
      <c r="I143" s="161"/>
    </row>
    <row r="144" spans="8:9" x14ac:dyDescent="0.3">
      <c r="H144" s="161"/>
      <c r="I144" s="161"/>
    </row>
    <row r="145" spans="8:9" x14ac:dyDescent="0.3">
      <c r="H145" s="161"/>
      <c r="I145" s="161"/>
    </row>
    <row r="146" spans="8:9" x14ac:dyDescent="0.3">
      <c r="H146" s="161"/>
      <c r="I146" s="161"/>
    </row>
    <row r="147" spans="8:9" x14ac:dyDescent="0.3">
      <c r="H147" s="161"/>
      <c r="I147" s="161"/>
    </row>
    <row r="148" spans="8:9" x14ac:dyDescent="0.3">
      <c r="H148" s="161"/>
      <c r="I148" s="161"/>
    </row>
    <row r="149" spans="8:9" x14ac:dyDescent="0.3">
      <c r="H149" s="161"/>
      <c r="I149" s="161"/>
    </row>
    <row r="150" spans="8:9" x14ac:dyDescent="0.3">
      <c r="H150" s="161"/>
      <c r="I150" s="161"/>
    </row>
    <row r="151" spans="8:9" x14ac:dyDescent="0.3">
      <c r="H151" s="161"/>
      <c r="I151" s="161"/>
    </row>
    <row r="152" spans="8:9" x14ac:dyDescent="0.3">
      <c r="H152" s="161"/>
      <c r="I152" s="161"/>
    </row>
    <row r="153" spans="8:9" x14ac:dyDescent="0.3">
      <c r="H153" s="161"/>
      <c r="I153" s="161"/>
    </row>
    <row r="154" spans="8:9" x14ac:dyDescent="0.3">
      <c r="H154" s="161"/>
      <c r="I154" s="161"/>
    </row>
    <row r="155" spans="8:9" x14ac:dyDescent="0.3">
      <c r="H155" s="161"/>
      <c r="I155" s="161"/>
    </row>
    <row r="156" spans="8:9" x14ac:dyDescent="0.3">
      <c r="H156" s="161"/>
      <c r="I156" s="161"/>
    </row>
    <row r="157" spans="8:9" x14ac:dyDescent="0.3">
      <c r="H157" s="161"/>
      <c r="I157" s="161"/>
    </row>
    <row r="158" spans="8:9" x14ac:dyDescent="0.3">
      <c r="H158" s="161"/>
      <c r="I158" s="161"/>
    </row>
    <row r="159" spans="8:9" x14ac:dyDescent="0.3">
      <c r="H159" s="161"/>
      <c r="I159" s="161"/>
    </row>
    <row r="160" spans="8:9" x14ac:dyDescent="0.3">
      <c r="H160" s="161"/>
      <c r="I160" s="161"/>
    </row>
    <row r="161" spans="8:9" x14ac:dyDescent="0.3">
      <c r="H161" s="161"/>
      <c r="I161" s="161"/>
    </row>
    <row r="162" spans="8:9" x14ac:dyDescent="0.3">
      <c r="H162" s="161"/>
      <c r="I162" s="161"/>
    </row>
    <row r="163" spans="8:9" x14ac:dyDescent="0.3">
      <c r="H163" s="161"/>
      <c r="I163" s="161"/>
    </row>
    <row r="164" spans="8:9" x14ac:dyDescent="0.3">
      <c r="H164" s="161"/>
      <c r="I164" s="161"/>
    </row>
    <row r="165" spans="8:9" x14ac:dyDescent="0.3">
      <c r="H165" s="161"/>
      <c r="I165" s="161"/>
    </row>
    <row r="166" spans="8:9" x14ac:dyDescent="0.3">
      <c r="H166" s="161"/>
      <c r="I166" s="161"/>
    </row>
    <row r="167" spans="8:9" x14ac:dyDescent="0.3">
      <c r="H167" s="161"/>
      <c r="I167" s="161"/>
    </row>
    <row r="168" spans="8:9" x14ac:dyDescent="0.3">
      <c r="H168" s="161"/>
      <c r="I168" s="161"/>
    </row>
    <row r="169" spans="8:9" x14ac:dyDescent="0.3">
      <c r="H169" s="161"/>
      <c r="I169" s="161"/>
    </row>
    <row r="170" spans="8:9" x14ac:dyDescent="0.3">
      <c r="H170" s="161"/>
      <c r="I170" s="161"/>
    </row>
    <row r="171" spans="8:9" x14ac:dyDescent="0.3">
      <c r="H171" s="161"/>
      <c r="I171" s="161"/>
    </row>
    <row r="172" spans="8:9" x14ac:dyDescent="0.3">
      <c r="H172" s="161"/>
      <c r="I172" s="161"/>
    </row>
    <row r="173" spans="8:9" x14ac:dyDescent="0.3">
      <c r="H173" s="161"/>
      <c r="I173" s="161"/>
    </row>
    <row r="174" spans="8:9" x14ac:dyDescent="0.3">
      <c r="H174" s="161"/>
      <c r="I174" s="161"/>
    </row>
    <row r="175" spans="8:9" x14ac:dyDescent="0.3">
      <c r="H175" s="161"/>
      <c r="I175" s="161"/>
    </row>
    <row r="176" spans="8:9" x14ac:dyDescent="0.3">
      <c r="H176" s="161"/>
      <c r="I176" s="161"/>
    </row>
    <row r="177" spans="8:9" x14ac:dyDescent="0.3">
      <c r="H177" s="161"/>
      <c r="I177" s="161"/>
    </row>
    <row r="178" spans="8:9" x14ac:dyDescent="0.3">
      <c r="H178" s="161"/>
      <c r="I178" s="161"/>
    </row>
    <row r="179" spans="8:9" x14ac:dyDescent="0.3">
      <c r="H179" s="161"/>
      <c r="I179" s="161"/>
    </row>
    <row r="180" spans="8:9" x14ac:dyDescent="0.3">
      <c r="H180" s="161"/>
      <c r="I180" s="161"/>
    </row>
    <row r="181" spans="8:9" x14ac:dyDescent="0.3">
      <c r="H181" s="161"/>
      <c r="I181" s="161"/>
    </row>
    <row r="182" spans="8:9" x14ac:dyDescent="0.3">
      <c r="H182" s="161"/>
      <c r="I182" s="161"/>
    </row>
    <row r="183" spans="8:9" x14ac:dyDescent="0.3">
      <c r="H183" s="161"/>
      <c r="I183" s="161"/>
    </row>
    <row r="184" spans="8:9" x14ac:dyDescent="0.3">
      <c r="H184" s="161"/>
      <c r="I184" s="161"/>
    </row>
    <row r="185" spans="8:9" x14ac:dyDescent="0.3">
      <c r="H185" s="161"/>
      <c r="I185" s="161"/>
    </row>
    <row r="186" spans="8:9" x14ac:dyDescent="0.3">
      <c r="H186" s="161"/>
      <c r="I186" s="161"/>
    </row>
    <row r="187" spans="8:9" x14ac:dyDescent="0.3">
      <c r="H187" s="161"/>
      <c r="I187" s="161"/>
    </row>
  </sheetData>
  <mergeCells count="14">
    <mergeCell ref="H2:I2"/>
    <mergeCell ref="H3:H4"/>
    <mergeCell ref="I3:I4"/>
    <mergeCell ref="A32:I32"/>
    <mergeCell ref="F3:F4"/>
    <mergeCell ref="G3:G4"/>
    <mergeCell ref="B2:C2"/>
    <mergeCell ref="D2:E2"/>
    <mergeCell ref="A3:A4"/>
    <mergeCell ref="B3:B4"/>
    <mergeCell ref="C3:C4"/>
    <mergeCell ref="D3:D4"/>
    <mergeCell ref="E3:E4"/>
    <mergeCell ref="F2:G2"/>
  </mergeCells>
  <pageMargins left="0.70866141732283472" right="0.70866141732283472" top="0.94488188976377963" bottom="0.74803149606299213" header="0.31496062992125984" footer="0.31496062992125984"/>
  <pageSetup paperSize="9" scale="46" orientation="portrait" r:id="rId1"/>
  <headerFooter>
    <oddHeader>&amp;COSSERVATORIO ASSEGNO UNICO UNIVERSALE</oddHeader>
    <oddFooter>&amp;CINPS - COORDINAMENTO GENERALE STATISTICO ATTUARIALE</oddFooter>
  </headerFooter>
  <ignoredErrors>
    <ignoredError sqref="B31:K31 B28:B30 J28:K30" formulaRange="1"/>
    <ignoredError sqref="C30:H30 C28:H29" formula="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pageSetUpPr fitToPage="1"/>
  </sheetPr>
  <dimension ref="A1:P47"/>
  <sheetViews>
    <sheetView showGridLines="0" topLeftCell="A12" zoomScale="57" zoomScaleNormal="57" zoomScaleSheetLayoutView="62" workbookViewId="0">
      <selection activeCell="B1" sqref="B1"/>
    </sheetView>
  </sheetViews>
  <sheetFormatPr defaultColWidth="13.26953125" defaultRowHeight="10" x14ac:dyDescent="0.35"/>
  <cols>
    <col min="1" max="1" width="38.90625" style="1" customWidth="1"/>
    <col min="2" max="2" width="18.36328125" style="1" customWidth="1"/>
    <col min="3" max="4" width="23.453125" style="1" customWidth="1"/>
    <col min="5" max="6" width="21.36328125" style="1" customWidth="1"/>
    <col min="7" max="7" width="18.6328125" style="1" customWidth="1"/>
    <col min="8" max="8" width="15.7265625" style="1" customWidth="1"/>
    <col min="9" max="9" width="15.6328125" style="1" customWidth="1"/>
    <col min="10" max="10" width="11.453125" style="1" customWidth="1"/>
    <col min="11" max="11" width="13.26953125" style="1"/>
    <col min="12" max="12" width="15.81640625" style="1" customWidth="1"/>
    <col min="13" max="16384" width="13.26953125" style="1"/>
  </cols>
  <sheetData>
    <row r="1" spans="1:16" ht="57.5" customHeight="1" thickBot="1" x14ac:dyDescent="0.4">
      <c r="A1" s="86" t="s">
        <v>164</v>
      </c>
      <c r="B1" s="86"/>
      <c r="C1" s="86"/>
      <c r="D1" s="86"/>
      <c r="E1" s="86"/>
      <c r="F1" s="86"/>
    </row>
    <row r="2" spans="1:16" ht="75" customHeight="1" thickTop="1" thickBot="1" x14ac:dyDescent="0.4">
      <c r="A2" s="55" t="s">
        <v>36</v>
      </c>
      <c r="B2" s="56" t="s">
        <v>114</v>
      </c>
      <c r="C2" s="56" t="s">
        <v>93</v>
      </c>
      <c r="D2" s="56" t="s">
        <v>39</v>
      </c>
      <c r="E2" s="56" t="s">
        <v>96</v>
      </c>
      <c r="F2" s="56" t="s">
        <v>165</v>
      </c>
      <c r="G2" s="57"/>
    </row>
    <row r="3" spans="1:16" ht="35" customHeight="1" thickTop="1" x14ac:dyDescent="0.3">
      <c r="A3" s="217"/>
      <c r="B3" s="373" t="s">
        <v>170</v>
      </c>
      <c r="C3" s="373"/>
      <c r="D3" s="373"/>
      <c r="E3" s="373"/>
      <c r="F3" s="373"/>
      <c r="G3" s="57"/>
    </row>
    <row r="4" spans="1:16" ht="32.5" customHeight="1" x14ac:dyDescent="0.35">
      <c r="A4" s="90" t="s">
        <v>172</v>
      </c>
      <c r="B4" s="58">
        <v>5255845</v>
      </c>
      <c r="C4" s="58">
        <v>8428435</v>
      </c>
      <c r="D4" s="96">
        <v>1229.7</v>
      </c>
      <c r="E4" s="58">
        <v>234</v>
      </c>
      <c r="F4" s="58">
        <v>146</v>
      </c>
      <c r="G4" s="172"/>
      <c r="H4" s="224"/>
      <c r="I4" s="224"/>
      <c r="J4" s="8"/>
      <c r="K4" s="224"/>
      <c r="L4" s="224"/>
      <c r="N4" s="24"/>
      <c r="O4" s="24"/>
      <c r="P4" s="24"/>
    </row>
    <row r="5" spans="1:16" ht="30.5" customHeight="1" x14ac:dyDescent="0.35">
      <c r="A5" s="90" t="s">
        <v>173</v>
      </c>
      <c r="B5" s="58">
        <v>5258935</v>
      </c>
      <c r="C5" s="58">
        <v>8428378</v>
      </c>
      <c r="D5" s="96">
        <v>1230.3</v>
      </c>
      <c r="E5" s="58">
        <v>234</v>
      </c>
      <c r="F5" s="58">
        <v>146</v>
      </c>
      <c r="G5" s="172"/>
      <c r="H5" s="224"/>
      <c r="I5" s="224"/>
      <c r="J5" s="8"/>
      <c r="K5" s="224"/>
      <c r="L5" s="224"/>
      <c r="N5" s="24"/>
      <c r="O5" s="24"/>
      <c r="P5" s="24"/>
    </row>
    <row r="6" spans="1:16" ht="25.5" customHeight="1" x14ac:dyDescent="0.35">
      <c r="A6" s="90" t="s">
        <v>174</v>
      </c>
      <c r="B6" s="58">
        <v>5305738</v>
      </c>
      <c r="C6" s="58">
        <v>8516646</v>
      </c>
      <c r="D6" s="96">
        <v>1248.3</v>
      </c>
      <c r="E6" s="58">
        <v>235</v>
      </c>
      <c r="F6" s="58">
        <v>147</v>
      </c>
      <c r="G6" s="172"/>
      <c r="H6" s="224"/>
      <c r="I6" s="224"/>
      <c r="J6" s="8"/>
      <c r="K6" s="224"/>
      <c r="L6" s="224"/>
      <c r="N6" s="24"/>
      <c r="O6" s="24"/>
      <c r="P6" s="24"/>
    </row>
    <row r="7" spans="1:16" ht="32.5" customHeight="1" x14ac:dyDescent="0.35">
      <c r="A7" s="90" t="s">
        <v>175</v>
      </c>
      <c r="B7" s="58">
        <v>5304806</v>
      </c>
      <c r="C7" s="58">
        <v>8512798</v>
      </c>
      <c r="D7" s="96">
        <v>1248.4000000000001</v>
      </c>
      <c r="E7" s="58">
        <v>235</v>
      </c>
      <c r="F7" s="58">
        <v>147</v>
      </c>
      <c r="G7" s="172"/>
      <c r="H7" s="224"/>
      <c r="I7" s="224"/>
      <c r="J7" s="8"/>
      <c r="K7" s="224"/>
      <c r="L7" s="224"/>
    </row>
    <row r="8" spans="1:16" ht="32.5" customHeight="1" x14ac:dyDescent="0.35">
      <c r="A8" s="90" t="s">
        <v>176</v>
      </c>
      <c r="B8" s="58">
        <v>5278665</v>
      </c>
      <c r="C8" s="58">
        <v>8459802</v>
      </c>
      <c r="D8" s="96">
        <v>1242.4000000000001</v>
      </c>
      <c r="E8" s="58">
        <v>235</v>
      </c>
      <c r="F8" s="58">
        <v>147</v>
      </c>
      <c r="G8" s="172"/>
      <c r="H8" s="224"/>
      <c r="I8" s="224"/>
      <c r="J8" s="8"/>
      <c r="K8" s="224"/>
      <c r="L8" s="224"/>
    </row>
    <row r="9" spans="1:16" ht="32.5" customHeight="1" x14ac:dyDescent="0.35">
      <c r="A9" s="90" t="s">
        <v>177</v>
      </c>
      <c r="B9" s="58">
        <v>5334472</v>
      </c>
      <c r="C9" s="58">
        <v>8540955</v>
      </c>
      <c r="D9" s="96">
        <v>1254.8</v>
      </c>
      <c r="E9" s="58">
        <v>235</v>
      </c>
      <c r="F9" s="58">
        <v>147</v>
      </c>
      <c r="G9" s="172"/>
      <c r="H9" s="224"/>
      <c r="I9" s="224"/>
      <c r="J9" s="8"/>
      <c r="K9" s="224"/>
      <c r="L9" s="224"/>
    </row>
    <row r="10" spans="1:16" ht="32.5" customHeight="1" x14ac:dyDescent="0.35">
      <c r="A10" s="90" t="s">
        <v>178</v>
      </c>
      <c r="B10" s="58">
        <v>5357998</v>
      </c>
      <c r="C10" s="58">
        <v>8572241</v>
      </c>
      <c r="D10" s="96">
        <v>1261</v>
      </c>
      <c r="E10" s="58">
        <v>235</v>
      </c>
      <c r="F10" s="58">
        <v>147</v>
      </c>
      <c r="G10" s="172"/>
      <c r="H10" s="224"/>
      <c r="I10" s="224"/>
      <c r="J10" s="8"/>
      <c r="K10" s="224"/>
      <c r="L10" s="224"/>
    </row>
    <row r="11" spans="1:16" ht="32.5" customHeight="1" x14ac:dyDescent="0.35">
      <c r="A11" s="90" t="s">
        <v>179</v>
      </c>
      <c r="B11" s="58">
        <v>5394161</v>
      </c>
      <c r="C11" s="58">
        <v>8620364</v>
      </c>
      <c r="D11" s="96">
        <v>1268.5</v>
      </c>
      <c r="E11" s="58">
        <v>235</v>
      </c>
      <c r="F11" s="58">
        <v>147</v>
      </c>
      <c r="G11" s="172"/>
      <c r="H11" s="224"/>
      <c r="I11" s="224"/>
      <c r="J11" s="8"/>
      <c r="K11" s="224"/>
      <c r="L11" s="224"/>
    </row>
    <row r="12" spans="1:16" ht="32.5" customHeight="1" x14ac:dyDescent="0.35">
      <c r="A12" s="90" t="s">
        <v>180</v>
      </c>
      <c r="B12" s="58">
        <v>5429165</v>
      </c>
      <c r="C12" s="58">
        <v>8668770</v>
      </c>
      <c r="D12" s="96">
        <v>1276.4000000000001</v>
      </c>
      <c r="E12" s="58">
        <v>235</v>
      </c>
      <c r="F12" s="58">
        <v>147</v>
      </c>
      <c r="G12" s="172"/>
      <c r="H12" s="224"/>
      <c r="I12" s="224"/>
      <c r="J12" s="8"/>
      <c r="K12" s="224"/>
      <c r="L12" s="224"/>
    </row>
    <row r="13" spans="1:16" ht="32.5" customHeight="1" thickBot="1" x14ac:dyDescent="0.4">
      <c r="A13" s="173" t="s">
        <v>181</v>
      </c>
      <c r="B13" s="174">
        <v>5460899</v>
      </c>
      <c r="C13" s="174">
        <v>8714498</v>
      </c>
      <c r="D13" s="175">
        <v>1283.5999999999999</v>
      </c>
      <c r="E13" s="174">
        <v>235</v>
      </c>
      <c r="F13" s="174">
        <v>147</v>
      </c>
      <c r="G13" s="172"/>
      <c r="H13" s="224"/>
      <c r="I13" s="224"/>
      <c r="J13" s="8"/>
      <c r="K13" s="224"/>
      <c r="L13" s="224"/>
    </row>
    <row r="14" spans="1:16" ht="26.5" customHeight="1" thickTop="1" x14ac:dyDescent="0.35">
      <c r="A14" s="220" t="s">
        <v>196</v>
      </c>
      <c r="B14" s="221"/>
      <c r="C14" s="221"/>
      <c r="D14" s="222">
        <v>12543.400000000001</v>
      </c>
      <c r="E14" s="223"/>
      <c r="F14" s="223"/>
      <c r="G14" s="172"/>
      <c r="H14" s="224"/>
      <c r="I14" s="224"/>
      <c r="J14" s="8"/>
    </row>
    <row r="15" spans="1:16" ht="26.5" customHeight="1" x14ac:dyDescent="0.35">
      <c r="A15" s="220" t="s">
        <v>162</v>
      </c>
      <c r="B15" s="221">
        <v>5338068.4000000004</v>
      </c>
      <c r="C15" s="221">
        <v>8546288.6999999993</v>
      </c>
      <c r="D15" s="222"/>
      <c r="E15" s="223"/>
      <c r="F15" s="223"/>
      <c r="G15" s="172"/>
      <c r="H15" s="224"/>
      <c r="I15" s="224"/>
      <c r="J15" s="8"/>
    </row>
    <row r="16" spans="1:16" ht="26.5" customHeight="1" thickBot="1" x14ac:dyDescent="0.4">
      <c r="A16" s="226" t="s">
        <v>163</v>
      </c>
      <c r="B16" s="227"/>
      <c r="C16" s="228"/>
      <c r="D16" s="229"/>
      <c r="E16" s="227">
        <v>235</v>
      </c>
      <c r="F16" s="227">
        <v>147</v>
      </c>
      <c r="G16" s="172"/>
      <c r="H16" s="224"/>
      <c r="I16" s="224"/>
      <c r="J16" s="8"/>
    </row>
    <row r="17" spans="1:12" ht="38" customHeight="1" thickTop="1" x14ac:dyDescent="0.3">
      <c r="A17" s="219"/>
      <c r="B17" s="373" t="s">
        <v>171</v>
      </c>
      <c r="C17" s="373"/>
      <c r="D17" s="373"/>
      <c r="E17" s="373"/>
      <c r="F17" s="373"/>
      <c r="G17" s="172"/>
      <c r="H17" s="224"/>
      <c r="I17" s="224"/>
      <c r="J17" s="8"/>
    </row>
    <row r="18" spans="1:12" ht="38" customHeight="1" x14ac:dyDescent="0.35">
      <c r="A18" s="90" t="s">
        <v>182</v>
      </c>
      <c r="B18" s="58">
        <v>5478790</v>
      </c>
      <c r="C18" s="58">
        <v>8739349</v>
      </c>
      <c r="D18" s="96">
        <v>1448.7</v>
      </c>
      <c r="E18" s="58">
        <v>264</v>
      </c>
      <c r="F18" s="58">
        <v>166</v>
      </c>
      <c r="G18" s="319"/>
      <c r="H18" s="224"/>
      <c r="I18" s="224"/>
      <c r="J18" s="8"/>
    </row>
    <row r="19" spans="1:12" ht="38" customHeight="1" x14ac:dyDescent="0.35">
      <c r="A19" s="90" t="s">
        <v>184</v>
      </c>
      <c r="B19" s="58">
        <v>5490605</v>
      </c>
      <c r="C19" s="58">
        <v>8753315</v>
      </c>
      <c r="D19" s="96">
        <v>1444.9</v>
      </c>
      <c r="E19" s="58">
        <v>263</v>
      </c>
      <c r="F19" s="58">
        <v>165</v>
      </c>
      <c r="G19" s="172"/>
      <c r="H19" s="224"/>
      <c r="I19" s="224"/>
      <c r="J19" s="8"/>
    </row>
    <row r="20" spans="1:12" ht="38" customHeight="1" x14ac:dyDescent="0.35">
      <c r="A20" s="90" t="s">
        <v>211</v>
      </c>
      <c r="B20" s="58">
        <v>5646301</v>
      </c>
      <c r="C20" s="58">
        <v>8983998</v>
      </c>
      <c r="D20" s="96">
        <v>1429.5</v>
      </c>
      <c r="E20" s="58">
        <v>253</v>
      </c>
      <c r="F20" s="58">
        <v>159</v>
      </c>
      <c r="G20" s="172"/>
      <c r="H20" s="224"/>
      <c r="I20" s="224"/>
      <c r="J20" s="8"/>
    </row>
    <row r="21" spans="1:12" ht="38" customHeight="1" x14ac:dyDescent="0.35">
      <c r="A21" s="90" t="s">
        <v>173</v>
      </c>
      <c r="B21" s="58">
        <v>5632288</v>
      </c>
      <c r="C21" s="58">
        <v>8962221</v>
      </c>
      <c r="D21" s="96">
        <v>1428.2</v>
      </c>
      <c r="E21" s="58">
        <v>254</v>
      </c>
      <c r="F21" s="58">
        <v>159</v>
      </c>
      <c r="G21" s="172"/>
      <c r="H21" s="224"/>
      <c r="I21" s="224"/>
      <c r="J21" s="8"/>
    </row>
    <row r="22" spans="1:12" s="151" customFormat="1" ht="32.5" customHeight="1" x14ac:dyDescent="0.3">
      <c r="A22" s="90" t="s">
        <v>174</v>
      </c>
      <c r="B22" s="58">
        <v>5618000</v>
      </c>
      <c r="C22" s="58">
        <v>8934072</v>
      </c>
      <c r="D22" s="96">
        <v>1425.2</v>
      </c>
      <c r="E22" s="58">
        <v>254</v>
      </c>
      <c r="F22" s="58">
        <v>160</v>
      </c>
      <c r="G22" s="176"/>
      <c r="H22" s="224"/>
      <c r="I22" s="224"/>
      <c r="J22" s="178"/>
    </row>
    <row r="23" spans="1:12" s="151" customFormat="1" ht="32.5" customHeight="1" x14ac:dyDescent="0.3">
      <c r="A23" s="90" t="s">
        <v>175</v>
      </c>
      <c r="B23" s="58">
        <v>5594286</v>
      </c>
      <c r="C23" s="58">
        <v>8891519</v>
      </c>
      <c r="D23" s="96">
        <v>1418.3</v>
      </c>
      <c r="E23" s="58">
        <v>254</v>
      </c>
      <c r="F23" s="58">
        <v>160</v>
      </c>
      <c r="G23" s="176"/>
      <c r="H23" s="224"/>
      <c r="I23" s="224"/>
      <c r="J23" s="178"/>
    </row>
    <row r="24" spans="1:12" s="151" customFormat="1" ht="32.5" customHeight="1" thickBot="1" x14ac:dyDescent="0.35">
      <c r="A24" s="173" t="s">
        <v>176</v>
      </c>
      <c r="B24" s="174">
        <v>5550988</v>
      </c>
      <c r="C24" s="174">
        <v>8817532</v>
      </c>
      <c r="D24" s="175">
        <v>1405.4</v>
      </c>
      <c r="E24" s="174">
        <v>253</v>
      </c>
      <c r="F24" s="174">
        <v>159</v>
      </c>
      <c r="G24" s="176"/>
      <c r="H24" s="224"/>
      <c r="I24" s="224"/>
      <c r="J24" s="178"/>
    </row>
    <row r="25" spans="1:12" ht="26.5" customHeight="1" thickTop="1" x14ac:dyDescent="0.2">
      <c r="A25" s="220" t="s">
        <v>197</v>
      </c>
      <c r="B25" s="221"/>
      <c r="C25" s="221"/>
      <c r="D25" s="222">
        <v>10000.199999999999</v>
      </c>
      <c r="E25" s="223"/>
      <c r="F25" s="223"/>
      <c r="G25" s="172"/>
      <c r="H25" s="224"/>
      <c r="I25" s="224"/>
      <c r="J25" s="8"/>
      <c r="L25" s="151"/>
    </row>
    <row r="26" spans="1:12" ht="26.5" customHeight="1" x14ac:dyDescent="0.2">
      <c r="A26" s="220" t="s">
        <v>160</v>
      </c>
      <c r="B26" s="221">
        <v>5573036.8571428573</v>
      </c>
      <c r="C26" s="221">
        <v>8868858</v>
      </c>
      <c r="D26" s="222"/>
      <c r="E26" s="223"/>
      <c r="F26" s="223"/>
      <c r="G26" s="172"/>
      <c r="H26" s="224"/>
      <c r="I26" s="224"/>
      <c r="J26" s="8"/>
      <c r="L26" s="151"/>
    </row>
    <row r="27" spans="1:12" ht="26.5" customHeight="1" thickBot="1" x14ac:dyDescent="0.25">
      <c r="A27" s="226" t="s">
        <v>161</v>
      </c>
      <c r="B27" s="227"/>
      <c r="C27" s="228"/>
      <c r="D27" s="229"/>
      <c r="E27" s="227">
        <v>256</v>
      </c>
      <c r="F27" s="227">
        <v>161</v>
      </c>
      <c r="G27" s="172"/>
      <c r="H27" s="224"/>
      <c r="I27" s="224"/>
      <c r="J27" s="8"/>
      <c r="L27" s="151"/>
    </row>
    <row r="28" spans="1:12" ht="13" customHeight="1" thickTop="1" x14ac:dyDescent="0.3">
      <c r="A28" s="375"/>
      <c r="B28" s="375"/>
      <c r="C28" s="375"/>
      <c r="D28" s="375"/>
      <c r="E28" s="375"/>
      <c r="F28" s="375"/>
      <c r="G28" s="172"/>
      <c r="H28" s="267"/>
      <c r="I28" s="24"/>
      <c r="J28" s="8"/>
      <c r="L28" s="151"/>
    </row>
    <row r="29" spans="1:12" ht="95.5" customHeight="1" x14ac:dyDescent="0.2">
      <c r="A29" s="366" t="s">
        <v>204</v>
      </c>
      <c r="B29" s="366"/>
      <c r="C29" s="366"/>
      <c r="D29" s="366"/>
      <c r="E29" s="366"/>
      <c r="F29" s="366"/>
      <c r="H29" s="269"/>
      <c r="L29" s="151"/>
    </row>
    <row r="30" spans="1:12" ht="114" customHeight="1" x14ac:dyDescent="0.2">
      <c r="A30" s="374" t="s">
        <v>217</v>
      </c>
      <c r="B30" s="374"/>
      <c r="C30" s="374"/>
      <c r="D30" s="374"/>
      <c r="E30" s="374"/>
      <c r="F30" s="374"/>
      <c r="H30" s="269"/>
      <c r="L30" s="151"/>
    </row>
    <row r="31" spans="1:12" ht="26" customHeight="1" x14ac:dyDescent="0.3">
      <c r="A31" s="136" t="str">
        <f>+INDICE!B10</f>
        <v xml:space="preserve"> Lettura dati 31 agosto 2023</v>
      </c>
      <c r="B31" s="6"/>
      <c r="E31" s="53"/>
      <c r="L31" s="151"/>
    </row>
    <row r="32" spans="1:12" x14ac:dyDescent="0.2">
      <c r="L32" s="151"/>
    </row>
    <row r="33" spans="2:12" x14ac:dyDescent="0.2">
      <c r="B33" s="4"/>
      <c r="L33" s="151"/>
    </row>
    <row r="34" spans="2:12" x14ac:dyDescent="0.2">
      <c r="B34" s="4"/>
      <c r="L34" s="151"/>
    </row>
    <row r="35" spans="2:12" x14ac:dyDescent="0.2">
      <c r="B35" s="4"/>
      <c r="L35" s="151"/>
    </row>
    <row r="36" spans="2:12" x14ac:dyDescent="0.2">
      <c r="B36" s="4"/>
      <c r="L36" s="151"/>
    </row>
    <row r="37" spans="2:12" x14ac:dyDescent="0.2">
      <c r="B37" s="4"/>
      <c r="L37" s="151"/>
    </row>
    <row r="38" spans="2:12" x14ac:dyDescent="0.2">
      <c r="B38" s="4"/>
      <c r="L38" s="151"/>
    </row>
    <row r="39" spans="2:12" x14ac:dyDescent="0.2">
      <c r="B39" s="4"/>
      <c r="L39" s="151"/>
    </row>
    <row r="40" spans="2:12" x14ac:dyDescent="0.2">
      <c r="B40" s="4"/>
      <c r="L40" s="151"/>
    </row>
    <row r="41" spans="2:12" x14ac:dyDescent="0.2">
      <c r="B41" s="4"/>
      <c r="L41" s="151"/>
    </row>
    <row r="42" spans="2:12" x14ac:dyDescent="0.2">
      <c r="B42" s="4"/>
      <c r="L42" s="151"/>
    </row>
    <row r="43" spans="2:12" x14ac:dyDescent="0.2">
      <c r="B43" s="4"/>
      <c r="L43" s="151"/>
    </row>
    <row r="44" spans="2:12" x14ac:dyDescent="0.2">
      <c r="B44" s="4"/>
      <c r="L44" s="151"/>
    </row>
    <row r="45" spans="2:12" x14ac:dyDescent="0.2">
      <c r="B45" s="4"/>
      <c r="L45" s="151"/>
    </row>
    <row r="46" spans="2:12" x14ac:dyDescent="0.35">
      <c r="B46" s="4"/>
    </row>
    <row r="47" spans="2:12" x14ac:dyDescent="0.35">
      <c r="B47" s="4"/>
    </row>
  </sheetData>
  <mergeCells count="5">
    <mergeCell ref="A29:F29"/>
    <mergeCell ref="B17:F17"/>
    <mergeCell ref="B3:F3"/>
    <mergeCell ref="A30:F30"/>
    <mergeCell ref="A28:F28"/>
  </mergeCells>
  <phoneticPr fontId="10" type="noConversion"/>
  <pageMargins left="0.70866141732283472" right="0.70866141732283472" top="0.94488188976377963" bottom="0.74803149606299213" header="0.31496062992125984" footer="0.31496062992125984"/>
  <pageSetup paperSize="9" scale="59"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pageSetUpPr fitToPage="1"/>
  </sheetPr>
  <dimension ref="A1:S42"/>
  <sheetViews>
    <sheetView showGridLines="0" view="pageBreakPreview" topLeftCell="A10" zoomScale="62" zoomScaleNormal="58" zoomScaleSheetLayoutView="62" workbookViewId="0">
      <selection activeCell="B1" sqref="B1"/>
    </sheetView>
  </sheetViews>
  <sheetFormatPr defaultColWidth="13.26953125" defaultRowHeight="10" x14ac:dyDescent="0.35"/>
  <cols>
    <col min="1" max="1" width="23.36328125" style="1" customWidth="1"/>
    <col min="2" max="11" width="17" style="1" customWidth="1"/>
    <col min="12" max="12" width="15.54296875" style="1" bestFit="1" customWidth="1"/>
    <col min="13" max="13" width="14.7265625" style="1" customWidth="1"/>
    <col min="14" max="14" width="15.54296875" style="1" bestFit="1" customWidth="1"/>
    <col min="15" max="15" width="13.26953125" style="1"/>
    <col min="16" max="16" width="17.08984375" style="1" customWidth="1"/>
    <col min="17" max="17" width="13.26953125" style="1"/>
    <col min="18" max="18" width="16.08984375" style="1" customWidth="1"/>
    <col min="19" max="16384" width="13.26953125" style="1"/>
  </cols>
  <sheetData>
    <row r="1" spans="1:19" ht="56.5" customHeight="1" thickBot="1" x14ac:dyDescent="0.4">
      <c r="A1" s="87" t="s">
        <v>133</v>
      </c>
      <c r="B1" s="87"/>
      <c r="C1" s="87"/>
      <c r="D1" s="87"/>
      <c r="E1" s="87"/>
      <c r="F1" s="87"/>
      <c r="G1" s="87"/>
      <c r="H1" s="87"/>
      <c r="I1" s="87"/>
      <c r="J1" s="49"/>
      <c r="K1" s="49"/>
      <c r="L1" s="93"/>
      <c r="M1" s="93"/>
      <c r="N1" s="93"/>
      <c r="O1" s="93"/>
      <c r="P1" s="93"/>
      <c r="Q1" s="93"/>
      <c r="R1" s="93"/>
      <c r="S1" s="93"/>
    </row>
    <row r="2" spans="1:19" ht="43.5" customHeight="1" thickTop="1" x14ac:dyDescent="0.35">
      <c r="A2" s="180"/>
      <c r="B2" s="381" t="s">
        <v>36</v>
      </c>
      <c r="C2" s="381"/>
      <c r="D2" s="381"/>
      <c r="E2" s="381"/>
      <c r="F2" s="381"/>
      <c r="G2" s="381"/>
      <c r="H2" s="381"/>
      <c r="I2" s="381"/>
      <c r="J2" s="381"/>
      <c r="K2" s="381"/>
      <c r="L2" s="146"/>
      <c r="M2" s="146"/>
      <c r="N2" s="146"/>
      <c r="O2" s="146"/>
      <c r="P2" s="146"/>
      <c r="Q2" s="146"/>
    </row>
    <row r="3" spans="1:19" ht="19.5" customHeight="1" x14ac:dyDescent="0.35">
      <c r="A3" s="379" t="s">
        <v>31</v>
      </c>
      <c r="B3" s="377" t="s">
        <v>3</v>
      </c>
      <c r="C3" s="378"/>
      <c r="D3" s="377" t="s">
        <v>22</v>
      </c>
      <c r="E3" s="378"/>
      <c r="F3" s="377" t="s">
        <v>23</v>
      </c>
      <c r="G3" s="378"/>
      <c r="H3" s="377" t="s">
        <v>70</v>
      </c>
      <c r="I3" s="378"/>
      <c r="J3" s="377" t="s">
        <v>86</v>
      </c>
      <c r="K3" s="378"/>
    </row>
    <row r="4" spans="1:19" ht="76.5" customHeight="1" thickBot="1" x14ac:dyDescent="0.4">
      <c r="A4" s="380"/>
      <c r="B4" s="59" t="s">
        <v>114</v>
      </c>
      <c r="C4" s="59" t="s">
        <v>96</v>
      </c>
      <c r="D4" s="59" t="s">
        <v>114</v>
      </c>
      <c r="E4" s="59" t="s">
        <v>96</v>
      </c>
      <c r="F4" s="59" t="s">
        <v>114</v>
      </c>
      <c r="G4" s="59" t="s">
        <v>96</v>
      </c>
      <c r="H4" s="59" t="s">
        <v>114</v>
      </c>
      <c r="I4" s="59" t="s">
        <v>96</v>
      </c>
      <c r="J4" s="59" t="s">
        <v>114</v>
      </c>
      <c r="K4" s="59" t="s">
        <v>96</v>
      </c>
    </row>
    <row r="5" spans="1:19" ht="21.5" customHeight="1" thickTop="1" x14ac:dyDescent="0.35">
      <c r="A5" s="112" t="s">
        <v>24</v>
      </c>
      <c r="B5" s="58">
        <v>2650373</v>
      </c>
      <c r="C5" s="58">
        <v>130</v>
      </c>
      <c r="D5" s="58">
        <v>2654861</v>
      </c>
      <c r="E5" s="58">
        <v>130</v>
      </c>
      <c r="F5" s="58">
        <v>2674529</v>
      </c>
      <c r="G5" s="58">
        <v>130</v>
      </c>
      <c r="H5" s="58">
        <v>2676655</v>
      </c>
      <c r="I5" s="58">
        <v>130</v>
      </c>
      <c r="J5" s="58">
        <v>2669186</v>
      </c>
      <c r="K5" s="58">
        <v>131</v>
      </c>
    </row>
    <row r="6" spans="1:19" ht="21.75" customHeight="1" x14ac:dyDescent="0.35">
      <c r="A6" s="112" t="s">
        <v>25</v>
      </c>
      <c r="B6" s="58">
        <v>2129142</v>
      </c>
      <c r="C6" s="58">
        <v>280</v>
      </c>
      <c r="D6" s="58">
        <v>2128813</v>
      </c>
      <c r="E6" s="58">
        <v>281</v>
      </c>
      <c r="F6" s="58">
        <v>2145219</v>
      </c>
      <c r="G6" s="58">
        <v>281</v>
      </c>
      <c r="H6" s="58">
        <v>2142163</v>
      </c>
      <c r="I6" s="58">
        <v>282</v>
      </c>
      <c r="J6" s="58">
        <v>2129919</v>
      </c>
      <c r="K6" s="58">
        <v>282</v>
      </c>
    </row>
    <row r="7" spans="1:19" ht="21.75" customHeight="1" x14ac:dyDescent="0.35">
      <c r="A7" s="112" t="s">
        <v>26</v>
      </c>
      <c r="B7" s="58">
        <v>403613</v>
      </c>
      <c r="C7" s="58">
        <v>537</v>
      </c>
      <c r="D7" s="58">
        <v>402974</v>
      </c>
      <c r="E7" s="58">
        <v>538</v>
      </c>
      <c r="F7" s="58">
        <v>410970</v>
      </c>
      <c r="G7" s="58">
        <v>540</v>
      </c>
      <c r="H7" s="58">
        <v>410860</v>
      </c>
      <c r="I7" s="58">
        <v>540</v>
      </c>
      <c r="J7" s="58">
        <v>405822</v>
      </c>
      <c r="K7" s="58">
        <v>541</v>
      </c>
    </row>
    <row r="8" spans="1:19" ht="21.75" customHeight="1" x14ac:dyDescent="0.35">
      <c r="A8" s="112" t="s">
        <v>27</v>
      </c>
      <c r="B8" s="58">
        <v>59474</v>
      </c>
      <c r="C8" s="58">
        <v>914</v>
      </c>
      <c r="D8" s="58">
        <v>59221</v>
      </c>
      <c r="E8" s="58">
        <v>915</v>
      </c>
      <c r="F8" s="58">
        <v>61292</v>
      </c>
      <c r="G8" s="58">
        <v>917</v>
      </c>
      <c r="H8" s="58">
        <v>61379</v>
      </c>
      <c r="I8" s="58">
        <v>918</v>
      </c>
      <c r="J8" s="58">
        <v>60286</v>
      </c>
      <c r="K8" s="58">
        <v>919</v>
      </c>
    </row>
    <row r="9" spans="1:19" ht="21.75" customHeight="1" x14ac:dyDescent="0.35">
      <c r="A9" s="112" t="s">
        <v>28</v>
      </c>
      <c r="B9" s="58">
        <v>10040</v>
      </c>
      <c r="C9" s="58">
        <v>1181</v>
      </c>
      <c r="D9" s="58">
        <v>9919</v>
      </c>
      <c r="E9" s="58">
        <v>1184</v>
      </c>
      <c r="F9" s="58">
        <v>10441</v>
      </c>
      <c r="G9" s="58">
        <v>1189</v>
      </c>
      <c r="H9" s="58">
        <v>10439</v>
      </c>
      <c r="I9" s="58">
        <v>1191</v>
      </c>
      <c r="J9" s="58">
        <v>10193</v>
      </c>
      <c r="K9" s="58">
        <v>1192</v>
      </c>
    </row>
    <row r="10" spans="1:19" ht="21.75" customHeight="1" x14ac:dyDescent="0.35">
      <c r="A10" s="112" t="s">
        <v>29</v>
      </c>
      <c r="B10" s="58">
        <v>3203</v>
      </c>
      <c r="C10" s="58">
        <v>1571</v>
      </c>
      <c r="D10" s="58">
        <v>3147</v>
      </c>
      <c r="E10" s="58">
        <v>1575</v>
      </c>
      <c r="F10" s="58">
        <v>3287</v>
      </c>
      <c r="G10" s="58">
        <v>1581</v>
      </c>
      <c r="H10" s="58">
        <v>3310</v>
      </c>
      <c r="I10" s="58">
        <v>1580</v>
      </c>
      <c r="J10" s="58">
        <v>3259</v>
      </c>
      <c r="K10" s="58">
        <v>1584</v>
      </c>
    </row>
    <row r="11" spans="1:19" ht="35" customHeight="1" thickBot="1" x14ac:dyDescent="0.4">
      <c r="A11" s="61" t="s">
        <v>54</v>
      </c>
      <c r="B11" s="113">
        <v>5255845</v>
      </c>
      <c r="C11" s="113">
        <v>234</v>
      </c>
      <c r="D11" s="113">
        <v>5258935</v>
      </c>
      <c r="E11" s="113">
        <v>234</v>
      </c>
      <c r="F11" s="113">
        <v>5305738</v>
      </c>
      <c r="G11" s="113">
        <v>235</v>
      </c>
      <c r="H11" s="113">
        <v>5304806</v>
      </c>
      <c r="I11" s="113">
        <v>235</v>
      </c>
      <c r="J11" s="113">
        <v>5278665</v>
      </c>
      <c r="K11" s="113">
        <v>235</v>
      </c>
      <c r="L11" s="93"/>
      <c r="M11" s="93"/>
      <c r="N11" s="93"/>
      <c r="O11" s="93"/>
      <c r="P11" s="93"/>
      <c r="Q11" s="93"/>
    </row>
    <row r="12" spans="1:19" ht="8.5" customHeight="1" thickTop="1" x14ac:dyDescent="0.35">
      <c r="B12" s="148"/>
      <c r="C12" s="148"/>
      <c r="D12" s="148"/>
      <c r="E12" s="148"/>
      <c r="F12" s="148"/>
      <c r="G12" s="148"/>
      <c r="H12" s="148"/>
      <c r="I12" s="148"/>
      <c r="J12" s="148"/>
      <c r="K12" s="148"/>
      <c r="L12" s="149"/>
      <c r="M12" s="149"/>
      <c r="N12" s="149"/>
      <c r="O12" s="149"/>
      <c r="P12" s="149"/>
      <c r="Q12" s="149"/>
    </row>
    <row r="13" spans="1:19" ht="9" customHeight="1" x14ac:dyDescent="0.35">
      <c r="B13" s="6"/>
      <c r="C13" s="6"/>
      <c r="D13" s="5"/>
      <c r="E13" s="5"/>
      <c r="F13" s="5"/>
    </row>
    <row r="14" spans="1:19" s="3" customFormat="1" x14ac:dyDescent="0.35">
      <c r="A14" s="1"/>
      <c r="B14" s="93"/>
      <c r="C14" s="152"/>
      <c r="D14" s="147"/>
      <c r="E14" s="147"/>
      <c r="F14" s="147"/>
      <c r="G14" s="147"/>
      <c r="H14" s="147"/>
      <c r="I14" s="147"/>
      <c r="J14" s="147"/>
      <c r="K14" s="147"/>
    </row>
    <row r="15" spans="1:19" s="151" customFormat="1" ht="37.5" customHeight="1" x14ac:dyDescent="0.25">
      <c r="A15" s="179"/>
      <c r="B15" s="382" t="s">
        <v>36</v>
      </c>
      <c r="C15" s="382"/>
      <c r="D15" s="382"/>
      <c r="E15" s="382"/>
      <c r="F15" s="382"/>
      <c r="G15" s="382"/>
      <c r="H15" s="382"/>
      <c r="I15" s="382"/>
      <c r="J15" s="382"/>
      <c r="K15" s="382"/>
      <c r="L15" s="150"/>
      <c r="M15" s="150"/>
      <c r="N15" s="150"/>
      <c r="O15" s="150"/>
      <c r="P15" s="150"/>
      <c r="Q15" s="150"/>
    </row>
    <row r="16" spans="1:19" ht="21.5" customHeight="1" x14ac:dyDescent="0.35">
      <c r="A16" s="379" t="s">
        <v>31</v>
      </c>
      <c r="B16" s="377" t="s">
        <v>88</v>
      </c>
      <c r="C16" s="378"/>
      <c r="D16" s="377" t="s">
        <v>116</v>
      </c>
      <c r="E16" s="378"/>
      <c r="F16" s="377" t="s">
        <v>119</v>
      </c>
      <c r="G16" s="378"/>
      <c r="H16" s="377" t="s">
        <v>120</v>
      </c>
      <c r="I16" s="378"/>
      <c r="J16" s="377" t="s">
        <v>123</v>
      </c>
      <c r="K16" s="378"/>
    </row>
    <row r="17" spans="1:13" ht="63" customHeight="1" thickBot="1" x14ac:dyDescent="0.4">
      <c r="A17" s="380"/>
      <c r="B17" s="59" t="s">
        <v>114</v>
      </c>
      <c r="C17" s="59" t="s">
        <v>96</v>
      </c>
      <c r="D17" s="59" t="s">
        <v>114</v>
      </c>
      <c r="E17" s="59" t="s">
        <v>96</v>
      </c>
      <c r="F17" s="59" t="s">
        <v>114</v>
      </c>
      <c r="G17" s="59" t="s">
        <v>96</v>
      </c>
      <c r="H17" s="59" t="s">
        <v>114</v>
      </c>
      <c r="I17" s="59" t="s">
        <v>96</v>
      </c>
      <c r="J17" s="59" t="s">
        <v>114</v>
      </c>
      <c r="K17" s="59" t="s">
        <v>96</v>
      </c>
    </row>
    <row r="18" spans="1:13" ht="21.5" customHeight="1" thickTop="1" x14ac:dyDescent="0.35">
      <c r="A18" s="112" t="s">
        <v>24</v>
      </c>
      <c r="B18" s="58">
        <v>2705241</v>
      </c>
      <c r="C18" s="58">
        <v>131</v>
      </c>
      <c r="D18" s="58">
        <v>2722408</v>
      </c>
      <c r="E18" s="58">
        <v>131</v>
      </c>
      <c r="F18" s="58">
        <v>2748212</v>
      </c>
      <c r="G18" s="58">
        <v>131</v>
      </c>
      <c r="H18" s="58">
        <v>2772733</v>
      </c>
      <c r="I18" s="58">
        <v>131</v>
      </c>
      <c r="J18" s="58">
        <v>2793841</v>
      </c>
      <c r="K18" s="58">
        <v>131</v>
      </c>
    </row>
    <row r="19" spans="1:13" ht="21.5" customHeight="1" x14ac:dyDescent="0.35">
      <c r="A19" s="112" t="s">
        <v>25</v>
      </c>
      <c r="B19" s="58">
        <v>2145314</v>
      </c>
      <c r="C19" s="58">
        <v>282</v>
      </c>
      <c r="D19" s="58">
        <v>2150790</v>
      </c>
      <c r="E19" s="58">
        <v>283</v>
      </c>
      <c r="F19" s="58">
        <v>2159886</v>
      </c>
      <c r="G19" s="58">
        <v>283</v>
      </c>
      <c r="H19" s="58">
        <v>2168185</v>
      </c>
      <c r="I19" s="58">
        <v>283</v>
      </c>
      <c r="J19" s="58">
        <v>2176248</v>
      </c>
      <c r="K19" s="58">
        <v>283</v>
      </c>
    </row>
    <row r="20" spans="1:13" ht="21.5" customHeight="1" x14ac:dyDescent="0.35">
      <c r="A20" s="112" t="s">
        <v>26</v>
      </c>
      <c r="B20" s="58">
        <v>409240</v>
      </c>
      <c r="C20" s="58">
        <v>542</v>
      </c>
      <c r="D20" s="58">
        <v>409848</v>
      </c>
      <c r="E20" s="58">
        <v>542</v>
      </c>
      <c r="F20" s="58">
        <v>410840</v>
      </c>
      <c r="G20" s="58">
        <v>542</v>
      </c>
      <c r="H20" s="58">
        <v>412469</v>
      </c>
      <c r="I20" s="58">
        <v>543</v>
      </c>
      <c r="J20" s="58">
        <v>414392</v>
      </c>
      <c r="K20" s="58">
        <v>543</v>
      </c>
    </row>
    <row r="21" spans="1:13" ht="21.5" customHeight="1" x14ac:dyDescent="0.35">
      <c r="A21" s="112" t="s">
        <v>27</v>
      </c>
      <c r="B21" s="58">
        <v>60985</v>
      </c>
      <c r="C21" s="58">
        <v>921</v>
      </c>
      <c r="D21" s="58">
        <v>61107</v>
      </c>
      <c r="E21" s="58">
        <v>921</v>
      </c>
      <c r="F21" s="58">
        <v>61345</v>
      </c>
      <c r="G21" s="58">
        <v>922</v>
      </c>
      <c r="H21" s="58">
        <v>61797</v>
      </c>
      <c r="I21" s="58">
        <v>923</v>
      </c>
      <c r="J21" s="58">
        <v>62330</v>
      </c>
      <c r="K21" s="58">
        <v>923</v>
      </c>
    </row>
    <row r="22" spans="1:13" ht="21.5" customHeight="1" x14ac:dyDescent="0.35">
      <c r="A22" s="112" t="s">
        <v>28</v>
      </c>
      <c r="B22" s="58">
        <v>10394</v>
      </c>
      <c r="C22" s="58">
        <v>1194</v>
      </c>
      <c r="D22" s="58">
        <v>10491</v>
      </c>
      <c r="E22" s="58">
        <v>1195</v>
      </c>
      <c r="F22" s="58">
        <v>10505</v>
      </c>
      <c r="G22" s="58">
        <v>1194</v>
      </c>
      <c r="H22" s="58">
        <v>10561</v>
      </c>
      <c r="I22" s="58">
        <v>1195</v>
      </c>
      <c r="J22" s="58">
        <v>10631</v>
      </c>
      <c r="K22" s="58">
        <v>1195</v>
      </c>
    </row>
    <row r="23" spans="1:13" ht="21.5" customHeight="1" x14ac:dyDescent="0.35">
      <c r="A23" s="112" t="s">
        <v>29</v>
      </c>
      <c r="B23" s="58">
        <v>3298</v>
      </c>
      <c r="C23" s="58">
        <v>1583</v>
      </c>
      <c r="D23" s="58">
        <v>3354</v>
      </c>
      <c r="E23" s="58">
        <v>1592</v>
      </c>
      <c r="F23" s="58">
        <v>3373</v>
      </c>
      <c r="G23" s="58">
        <v>1590</v>
      </c>
      <c r="H23" s="58">
        <v>3420</v>
      </c>
      <c r="I23" s="58">
        <v>1597</v>
      </c>
      <c r="J23" s="58">
        <v>3457</v>
      </c>
      <c r="K23" s="58">
        <v>1595</v>
      </c>
    </row>
    <row r="24" spans="1:13" ht="42" customHeight="1" thickBot="1" x14ac:dyDescent="0.4">
      <c r="A24" s="61" t="s">
        <v>54</v>
      </c>
      <c r="B24" s="113">
        <v>5334472</v>
      </c>
      <c r="C24" s="113">
        <v>235</v>
      </c>
      <c r="D24" s="113">
        <v>5357998</v>
      </c>
      <c r="E24" s="113">
        <v>235</v>
      </c>
      <c r="F24" s="113">
        <v>5394161</v>
      </c>
      <c r="G24" s="113">
        <v>235</v>
      </c>
      <c r="H24" s="113">
        <v>5429165</v>
      </c>
      <c r="I24" s="113">
        <v>235</v>
      </c>
      <c r="J24" s="113">
        <v>5460899</v>
      </c>
      <c r="K24" s="113">
        <v>235</v>
      </c>
    </row>
    <row r="25" spans="1:13" ht="63" customHeight="1" thickTop="1" x14ac:dyDescent="0.35">
      <c r="A25" s="376" t="s">
        <v>205</v>
      </c>
      <c r="B25" s="376"/>
      <c r="C25" s="376"/>
      <c r="D25" s="376"/>
      <c r="E25" s="376"/>
      <c r="F25" s="376"/>
      <c r="G25" s="376"/>
      <c r="H25" s="376"/>
      <c r="I25" s="376"/>
      <c r="J25" s="376"/>
      <c r="K25" s="376"/>
      <c r="L25" s="149"/>
      <c r="M25" s="149"/>
    </row>
    <row r="26" spans="1:13" ht="30" customHeight="1" x14ac:dyDescent="0.3">
      <c r="A26" s="54" t="str">
        <f>+INDICE!B10</f>
        <v xml:space="preserve"> Lettura dati 31 agosto 2023</v>
      </c>
      <c r="B26" s="4"/>
    </row>
    <row r="27" spans="1:13" x14ac:dyDescent="0.35">
      <c r="B27" s="4"/>
    </row>
    <row r="28" spans="1:13" x14ac:dyDescent="0.35">
      <c r="B28" s="4"/>
    </row>
    <row r="29" spans="1:13" x14ac:dyDescent="0.35">
      <c r="B29" s="4"/>
    </row>
    <row r="30" spans="1:13" x14ac:dyDescent="0.35">
      <c r="B30" s="4"/>
    </row>
    <row r="31" spans="1:13" x14ac:dyDescent="0.35">
      <c r="B31" s="4"/>
    </row>
    <row r="32" spans="1:13"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row r="41" spans="2:2" x14ac:dyDescent="0.35">
      <c r="B41" s="4"/>
    </row>
    <row r="42" spans="2:2" x14ac:dyDescent="0.35">
      <c r="B42" s="4"/>
    </row>
  </sheetData>
  <mergeCells count="15">
    <mergeCell ref="A25:K25"/>
    <mergeCell ref="H16:I16"/>
    <mergeCell ref="A16:A17"/>
    <mergeCell ref="B2:K2"/>
    <mergeCell ref="F16:G16"/>
    <mergeCell ref="D16:E16"/>
    <mergeCell ref="B16:C16"/>
    <mergeCell ref="J3:K3"/>
    <mergeCell ref="A3:A4"/>
    <mergeCell ref="B3:C3"/>
    <mergeCell ref="D3:E3"/>
    <mergeCell ref="F3:G3"/>
    <mergeCell ref="H3:I3"/>
    <mergeCell ref="J16:K16"/>
    <mergeCell ref="B15:K15"/>
  </mergeCells>
  <pageMargins left="0.70866141732283472" right="0.70866141732283472" top="0.94488188976377963" bottom="0.74803149606299213" header="0.31496062992125984" footer="0.31496062992125984"/>
  <pageSetup paperSize="9" scale="61"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A984B9-D82E-4A3C-8825-7BD6BFD951D0}">
  <sheetPr>
    <pageSetUpPr fitToPage="1"/>
  </sheetPr>
  <dimension ref="A1:S40"/>
  <sheetViews>
    <sheetView showGridLines="0" view="pageBreakPreview" zoomScale="57" zoomScaleNormal="58" zoomScaleSheetLayoutView="57" workbookViewId="0">
      <selection activeCell="B1" sqref="B1"/>
    </sheetView>
  </sheetViews>
  <sheetFormatPr defaultColWidth="13.26953125" defaultRowHeight="10" x14ac:dyDescent="0.35"/>
  <cols>
    <col min="1" max="1" width="22.6328125" style="1" customWidth="1"/>
    <col min="2" max="2" width="16.08984375" style="1" customWidth="1"/>
    <col min="3" max="3" width="20.1796875" style="1" customWidth="1"/>
    <col min="4" max="4" width="17.81640625" style="93" customWidth="1"/>
    <col min="5" max="5" width="16.81640625" style="93" customWidth="1"/>
    <col min="6" max="11" width="17" style="93" customWidth="1"/>
    <col min="12" max="12" width="15.54296875" style="93" bestFit="1" customWidth="1"/>
    <col min="13" max="13" width="16.81640625" style="1" customWidth="1"/>
    <col min="14" max="14" width="15.54296875" style="93" bestFit="1" customWidth="1"/>
    <col min="15" max="15" width="15.36328125" style="93" customWidth="1"/>
    <col min="16" max="16" width="17.08984375" style="93" customWidth="1"/>
    <col min="17" max="17" width="13.26953125" style="93"/>
    <col min="18" max="18" width="16.08984375" style="1" customWidth="1"/>
    <col min="19" max="16384" width="13.26953125" style="1"/>
  </cols>
  <sheetData>
    <row r="1" spans="1:19" ht="56.5" customHeight="1" thickBot="1" x14ac:dyDescent="0.4">
      <c r="A1" s="87" t="s">
        <v>185</v>
      </c>
      <c r="B1" s="87"/>
      <c r="C1" s="87"/>
      <c r="D1" s="87"/>
      <c r="E1" s="87"/>
      <c r="F1" s="87"/>
      <c r="G1" s="87"/>
      <c r="H1" s="87"/>
      <c r="I1" s="87"/>
      <c r="J1" s="87"/>
      <c r="K1" s="87"/>
      <c r="L1" s="87"/>
      <c r="M1" s="87"/>
      <c r="N1" s="333"/>
      <c r="O1" s="333"/>
      <c r="R1" s="93"/>
      <c r="S1" s="93"/>
    </row>
    <row r="2" spans="1:19" ht="43.5" customHeight="1" thickTop="1" x14ac:dyDescent="0.35">
      <c r="A2" s="181"/>
      <c r="B2" s="381" t="s">
        <v>36</v>
      </c>
      <c r="C2" s="381"/>
      <c r="D2" s="381"/>
      <c r="E2" s="381"/>
      <c r="F2" s="381"/>
      <c r="G2" s="381"/>
      <c r="H2" s="381"/>
      <c r="I2" s="381"/>
      <c r="J2" s="381"/>
      <c r="K2" s="381"/>
      <c r="L2" s="381"/>
      <c r="M2" s="381"/>
      <c r="N2" s="146"/>
      <c r="O2" s="146"/>
      <c r="P2" s="146"/>
      <c r="Q2" s="146"/>
    </row>
    <row r="3" spans="1:19" ht="19.5" customHeight="1" x14ac:dyDescent="0.35">
      <c r="A3" s="379" t="s">
        <v>31</v>
      </c>
      <c r="B3" s="377" t="s">
        <v>131</v>
      </c>
      <c r="C3" s="378"/>
      <c r="D3" s="377" t="s">
        <v>198</v>
      </c>
      <c r="E3" s="378"/>
      <c r="F3" s="377" t="s">
        <v>207</v>
      </c>
      <c r="G3" s="378"/>
      <c r="H3" s="377" t="s">
        <v>214</v>
      </c>
      <c r="I3" s="378"/>
      <c r="J3" s="377" t="s">
        <v>219</v>
      </c>
      <c r="K3" s="378"/>
      <c r="L3" s="377" t="s">
        <v>222</v>
      </c>
      <c r="M3" s="378"/>
      <c r="N3" s="384"/>
      <c r="O3" s="385"/>
    </row>
    <row r="4" spans="1:19" ht="76.5" customHeight="1" thickBot="1" x14ac:dyDescent="0.4">
      <c r="A4" s="380"/>
      <c r="B4" s="59" t="s">
        <v>114</v>
      </c>
      <c r="C4" s="59" t="s">
        <v>96</v>
      </c>
      <c r="D4" s="59" t="s">
        <v>114</v>
      </c>
      <c r="E4" s="59" t="s">
        <v>96</v>
      </c>
      <c r="F4" s="59" t="s">
        <v>114</v>
      </c>
      <c r="G4" s="59" t="s">
        <v>96</v>
      </c>
      <c r="H4" s="59" t="s">
        <v>114</v>
      </c>
      <c r="I4" s="59" t="s">
        <v>96</v>
      </c>
      <c r="J4" s="59" t="s">
        <v>114</v>
      </c>
      <c r="K4" s="59" t="s">
        <v>96</v>
      </c>
      <c r="L4" s="59" t="s">
        <v>114</v>
      </c>
      <c r="M4" s="59" t="s">
        <v>96</v>
      </c>
      <c r="N4" s="164"/>
      <c r="O4" s="164"/>
    </row>
    <row r="5" spans="1:19" ht="21.5" customHeight="1" thickTop="1" x14ac:dyDescent="0.35">
      <c r="A5" s="112" t="s">
        <v>24</v>
      </c>
      <c r="B5" s="58">
        <v>2806971</v>
      </c>
      <c r="C5" s="58">
        <v>148</v>
      </c>
      <c r="D5" s="58">
        <v>2817544</v>
      </c>
      <c r="E5" s="58">
        <v>147</v>
      </c>
      <c r="F5" s="58">
        <v>2914847</v>
      </c>
      <c r="G5" s="58">
        <v>140</v>
      </c>
      <c r="H5" s="58">
        <v>2908197</v>
      </c>
      <c r="I5" s="58">
        <v>140</v>
      </c>
      <c r="J5" s="58">
        <v>2904981</v>
      </c>
      <c r="K5" s="58">
        <v>140</v>
      </c>
      <c r="L5" s="58">
        <v>2895962</v>
      </c>
      <c r="M5" s="58">
        <v>139</v>
      </c>
      <c r="N5" s="58"/>
      <c r="O5" s="58"/>
    </row>
    <row r="6" spans="1:19" ht="21.75" customHeight="1" x14ac:dyDescent="0.35">
      <c r="A6" s="112" t="s">
        <v>25</v>
      </c>
      <c r="B6" s="58">
        <v>2179361</v>
      </c>
      <c r="C6" s="58">
        <v>316</v>
      </c>
      <c r="D6" s="58">
        <v>2180033</v>
      </c>
      <c r="E6" s="58">
        <v>315</v>
      </c>
      <c r="F6" s="58">
        <v>2225560</v>
      </c>
      <c r="G6" s="58">
        <v>304</v>
      </c>
      <c r="H6" s="58">
        <v>2218757</v>
      </c>
      <c r="I6" s="58">
        <v>304</v>
      </c>
      <c r="J6" s="58">
        <v>2209954</v>
      </c>
      <c r="K6" s="58">
        <v>305</v>
      </c>
      <c r="L6" s="58">
        <v>2198569</v>
      </c>
      <c r="M6" s="58">
        <v>305</v>
      </c>
      <c r="N6" s="58"/>
      <c r="O6" s="58"/>
    </row>
    <row r="7" spans="1:19" ht="21.75" customHeight="1" x14ac:dyDescent="0.35">
      <c r="A7" s="112" t="s">
        <v>26</v>
      </c>
      <c r="B7" s="58">
        <v>415589</v>
      </c>
      <c r="C7" s="58">
        <v>615</v>
      </c>
      <c r="D7" s="58">
        <v>415908</v>
      </c>
      <c r="E7" s="58">
        <v>614</v>
      </c>
      <c r="F7" s="58">
        <v>425835</v>
      </c>
      <c r="G7" s="58">
        <v>601</v>
      </c>
      <c r="H7" s="58">
        <v>425143</v>
      </c>
      <c r="I7" s="58">
        <v>602</v>
      </c>
      <c r="J7" s="58">
        <v>423283</v>
      </c>
      <c r="K7" s="58">
        <v>603</v>
      </c>
      <c r="L7" s="58">
        <v>420605</v>
      </c>
      <c r="M7" s="58">
        <v>604</v>
      </c>
      <c r="N7" s="58"/>
      <c r="O7" s="58"/>
    </row>
    <row r="8" spans="1:19" ht="21.75" customHeight="1" x14ac:dyDescent="0.35">
      <c r="A8" s="112" t="s">
        <v>27</v>
      </c>
      <c r="B8" s="58">
        <v>62727</v>
      </c>
      <c r="C8" s="58">
        <v>1075</v>
      </c>
      <c r="D8" s="58">
        <v>62924</v>
      </c>
      <c r="E8" s="58">
        <v>1073</v>
      </c>
      <c r="F8" s="58">
        <v>65289</v>
      </c>
      <c r="G8" s="58">
        <v>1062</v>
      </c>
      <c r="H8" s="58">
        <v>65390</v>
      </c>
      <c r="I8" s="58">
        <v>1064</v>
      </c>
      <c r="J8" s="58">
        <v>65047</v>
      </c>
      <c r="K8" s="58">
        <v>1066</v>
      </c>
      <c r="L8" s="58">
        <v>64570</v>
      </c>
      <c r="M8" s="58">
        <v>1066</v>
      </c>
      <c r="N8" s="58"/>
      <c r="O8" s="58"/>
    </row>
    <row r="9" spans="1:19" ht="21.75" customHeight="1" x14ac:dyDescent="0.35">
      <c r="A9" s="112" t="s">
        <v>28</v>
      </c>
      <c r="B9" s="58">
        <v>10642</v>
      </c>
      <c r="C9" s="58">
        <v>1381</v>
      </c>
      <c r="D9" s="58">
        <v>10678</v>
      </c>
      <c r="E9" s="58">
        <v>1381</v>
      </c>
      <c r="F9" s="58">
        <v>11121</v>
      </c>
      <c r="G9" s="58">
        <v>1367</v>
      </c>
      <c r="H9" s="58">
        <v>11159</v>
      </c>
      <c r="I9" s="58">
        <v>1370</v>
      </c>
      <c r="J9" s="58">
        <v>11112</v>
      </c>
      <c r="K9" s="58">
        <v>1372</v>
      </c>
      <c r="L9" s="58">
        <v>10983</v>
      </c>
      <c r="M9" s="58">
        <v>1374</v>
      </c>
      <c r="N9" s="58"/>
      <c r="O9" s="58"/>
    </row>
    <row r="10" spans="1:19" ht="21.75" customHeight="1" x14ac:dyDescent="0.35">
      <c r="A10" s="112" t="s">
        <v>29</v>
      </c>
      <c r="B10" s="58">
        <v>3500</v>
      </c>
      <c r="C10" s="58">
        <v>1828</v>
      </c>
      <c r="D10" s="58">
        <v>3518</v>
      </c>
      <c r="E10" s="58">
        <v>1824</v>
      </c>
      <c r="F10" s="58">
        <v>3649</v>
      </c>
      <c r="G10" s="58">
        <v>1807</v>
      </c>
      <c r="H10" s="58">
        <v>3642</v>
      </c>
      <c r="I10" s="58">
        <v>1811</v>
      </c>
      <c r="J10" s="58">
        <v>3623</v>
      </c>
      <c r="K10" s="58">
        <v>1810</v>
      </c>
      <c r="L10" s="58">
        <v>3597</v>
      </c>
      <c r="M10" s="58">
        <v>1809</v>
      </c>
      <c r="N10" s="58"/>
      <c r="O10" s="58"/>
    </row>
    <row r="11" spans="1:19" ht="27" customHeight="1" thickBot="1" x14ac:dyDescent="0.4">
      <c r="A11" s="61" t="s">
        <v>54</v>
      </c>
      <c r="B11" s="113">
        <v>5478790</v>
      </c>
      <c r="C11" s="113">
        <v>264</v>
      </c>
      <c r="D11" s="113">
        <v>5490605</v>
      </c>
      <c r="E11" s="113">
        <v>263</v>
      </c>
      <c r="F11" s="113">
        <v>5646301</v>
      </c>
      <c r="G11" s="113">
        <v>253</v>
      </c>
      <c r="H11" s="113">
        <v>5632288</v>
      </c>
      <c r="I11" s="113">
        <v>254</v>
      </c>
      <c r="J11" s="113">
        <v>5618000</v>
      </c>
      <c r="K11" s="113">
        <v>254</v>
      </c>
      <c r="L11" s="113">
        <v>5594286</v>
      </c>
      <c r="M11" s="113">
        <v>254</v>
      </c>
      <c r="N11" s="79"/>
      <c r="O11" s="79"/>
    </row>
    <row r="12" spans="1:19" ht="27" customHeight="1" thickTop="1" x14ac:dyDescent="0.35">
      <c r="A12" s="236"/>
      <c r="B12" s="79"/>
      <c r="C12" s="79"/>
      <c r="D12" s="79"/>
      <c r="E12" s="79"/>
      <c r="F12" s="79"/>
      <c r="G12" s="79"/>
      <c r="H12" s="79"/>
      <c r="I12" s="79"/>
      <c r="J12" s="79"/>
      <c r="K12" s="79"/>
      <c r="L12" s="79"/>
      <c r="M12" s="79"/>
      <c r="N12" s="79"/>
      <c r="O12" s="79"/>
    </row>
    <row r="13" spans="1:19" ht="27" customHeight="1" x14ac:dyDescent="0.35">
      <c r="A13" s="181"/>
      <c r="B13" s="382" t="s">
        <v>36</v>
      </c>
      <c r="C13" s="382"/>
      <c r="D13" s="146"/>
      <c r="E13" s="146"/>
      <c r="F13" s="146"/>
      <c r="G13" s="146"/>
      <c r="H13" s="146"/>
      <c r="I13" s="146"/>
      <c r="J13" s="146"/>
      <c r="K13" s="146"/>
      <c r="L13" s="146"/>
      <c r="M13" s="146"/>
      <c r="N13" s="146"/>
      <c r="O13" s="146"/>
    </row>
    <row r="14" spans="1:19" ht="65" customHeight="1" x14ac:dyDescent="0.35">
      <c r="A14" s="379" t="s">
        <v>31</v>
      </c>
      <c r="B14" s="377" t="s">
        <v>230</v>
      </c>
      <c r="C14" s="378"/>
      <c r="D14" s="384"/>
      <c r="E14" s="385"/>
      <c r="F14" s="384"/>
      <c r="G14" s="385"/>
      <c r="H14" s="384"/>
      <c r="I14" s="385"/>
      <c r="J14" s="384"/>
      <c r="K14" s="385"/>
      <c r="L14" s="384"/>
      <c r="M14" s="385"/>
      <c r="N14" s="384"/>
      <c r="O14" s="385"/>
    </row>
    <row r="15" spans="1:19" ht="66.5" customHeight="1" thickBot="1" x14ac:dyDescent="0.4">
      <c r="A15" s="380"/>
      <c r="B15" s="59" t="s">
        <v>114</v>
      </c>
      <c r="C15" s="59" t="s">
        <v>96</v>
      </c>
      <c r="D15" s="164"/>
      <c r="E15" s="164"/>
      <c r="F15" s="164"/>
      <c r="G15" s="164"/>
      <c r="H15" s="164"/>
      <c r="I15" s="164"/>
      <c r="J15" s="164"/>
      <c r="K15" s="164"/>
      <c r="L15" s="164"/>
      <c r="M15" s="164"/>
      <c r="N15" s="164"/>
      <c r="O15" s="164"/>
    </row>
    <row r="16" spans="1:19" ht="21.5" customHeight="1" thickTop="1" x14ac:dyDescent="0.35">
      <c r="A16" s="112" t="s">
        <v>24</v>
      </c>
      <c r="B16" s="58">
        <v>2876616</v>
      </c>
      <c r="C16" s="58">
        <v>139</v>
      </c>
      <c r="D16" s="58"/>
      <c r="E16" s="58"/>
      <c r="F16" s="58"/>
      <c r="G16" s="58"/>
      <c r="H16" s="58"/>
      <c r="I16" s="58"/>
      <c r="J16" s="58"/>
      <c r="K16" s="58"/>
      <c r="L16" s="58"/>
      <c r="M16" s="58"/>
      <c r="N16" s="58"/>
      <c r="O16" s="58"/>
    </row>
    <row r="17" spans="1:15" ht="21.75" customHeight="1" x14ac:dyDescent="0.35">
      <c r="A17" s="112" t="s">
        <v>25</v>
      </c>
      <c r="B17" s="58">
        <v>2180128</v>
      </c>
      <c r="C17" s="58">
        <v>305</v>
      </c>
      <c r="D17" s="58"/>
      <c r="E17" s="58"/>
      <c r="F17" s="58"/>
      <c r="G17" s="58"/>
      <c r="H17" s="58"/>
      <c r="I17" s="58"/>
      <c r="J17" s="58"/>
      <c r="K17" s="58"/>
      <c r="L17" s="58"/>
      <c r="M17" s="58"/>
      <c r="N17" s="58"/>
      <c r="O17" s="58"/>
    </row>
    <row r="18" spans="1:15" ht="21.75" customHeight="1" x14ac:dyDescent="0.35">
      <c r="A18" s="112" t="s">
        <v>26</v>
      </c>
      <c r="B18" s="58">
        <v>416066</v>
      </c>
      <c r="C18" s="58">
        <v>604</v>
      </c>
      <c r="D18" s="58"/>
      <c r="E18" s="58"/>
      <c r="F18" s="58"/>
      <c r="G18" s="58"/>
      <c r="H18" s="58"/>
      <c r="I18" s="58"/>
      <c r="J18" s="58"/>
      <c r="K18" s="58"/>
      <c r="L18" s="58"/>
      <c r="M18" s="58"/>
      <c r="N18" s="58"/>
      <c r="O18" s="58"/>
    </row>
    <row r="19" spans="1:15" ht="21.75" customHeight="1" x14ac:dyDescent="0.35">
      <c r="A19" s="112" t="s">
        <v>27</v>
      </c>
      <c r="B19" s="58">
        <v>63767</v>
      </c>
      <c r="C19" s="58">
        <v>1067</v>
      </c>
      <c r="D19" s="58"/>
      <c r="E19" s="58"/>
      <c r="F19" s="58"/>
      <c r="G19" s="58"/>
      <c r="H19" s="58"/>
      <c r="I19" s="58"/>
      <c r="J19" s="58"/>
      <c r="K19" s="58"/>
      <c r="L19" s="58"/>
      <c r="M19" s="58"/>
      <c r="N19" s="58"/>
      <c r="O19" s="58"/>
    </row>
    <row r="20" spans="1:15" ht="21.75" customHeight="1" x14ac:dyDescent="0.35">
      <c r="A20" s="112" t="s">
        <v>28</v>
      </c>
      <c r="B20" s="58">
        <v>10863</v>
      </c>
      <c r="C20" s="58">
        <v>1374</v>
      </c>
      <c r="D20" s="58"/>
      <c r="E20" s="58"/>
      <c r="F20" s="58"/>
      <c r="G20" s="58"/>
      <c r="H20" s="58"/>
      <c r="I20" s="58"/>
      <c r="J20" s="58"/>
      <c r="K20" s="58"/>
      <c r="L20" s="58"/>
      <c r="M20" s="58"/>
      <c r="N20" s="58"/>
      <c r="O20" s="58"/>
    </row>
    <row r="21" spans="1:15" ht="21.75" customHeight="1" x14ac:dyDescent="0.35">
      <c r="A21" s="112" t="s">
        <v>29</v>
      </c>
      <c r="B21" s="58">
        <v>3548</v>
      </c>
      <c r="C21" s="58">
        <v>1811</v>
      </c>
      <c r="D21" s="58"/>
      <c r="E21" s="58"/>
      <c r="F21" s="58"/>
      <c r="G21" s="58"/>
      <c r="H21" s="58"/>
      <c r="I21" s="58"/>
      <c r="J21" s="58"/>
      <c r="K21" s="58"/>
      <c r="L21" s="58"/>
      <c r="M21" s="58"/>
      <c r="N21" s="58"/>
      <c r="O21" s="58"/>
    </row>
    <row r="22" spans="1:15" ht="27" customHeight="1" thickBot="1" x14ac:dyDescent="0.4">
      <c r="A22" s="61" t="s">
        <v>54</v>
      </c>
      <c r="B22" s="113">
        <v>5550988</v>
      </c>
      <c r="C22" s="113">
        <v>253</v>
      </c>
      <c r="D22" s="79"/>
      <c r="E22" s="79"/>
      <c r="F22" s="79"/>
      <c r="G22" s="79"/>
      <c r="H22" s="79"/>
      <c r="I22" s="79"/>
      <c r="J22" s="79"/>
      <c r="K22" s="79"/>
      <c r="L22" s="79"/>
      <c r="M22" s="79"/>
      <c r="N22" s="79"/>
      <c r="O22" s="79"/>
    </row>
    <row r="23" spans="1:15" ht="83" customHeight="1" thickTop="1" x14ac:dyDescent="0.35">
      <c r="A23" s="383" t="s">
        <v>205</v>
      </c>
      <c r="B23" s="383"/>
      <c r="C23" s="383"/>
      <c r="D23" s="376"/>
      <c r="E23" s="376"/>
      <c r="F23" s="376"/>
      <c r="G23" s="376"/>
      <c r="H23" s="376"/>
      <c r="I23" s="376"/>
      <c r="J23" s="376"/>
      <c r="K23" s="376"/>
      <c r="L23" s="376"/>
      <c r="M23" s="376"/>
      <c r="N23" s="149"/>
      <c r="O23" s="149"/>
    </row>
    <row r="24" spans="1:15" ht="30" customHeight="1" x14ac:dyDescent="0.3">
      <c r="A24" s="54" t="str">
        <f>+INDICE!B10</f>
        <v xml:space="preserve"> Lettura dati 31 agosto 2023</v>
      </c>
      <c r="B24" s="4"/>
    </row>
    <row r="25" spans="1:15" x14ac:dyDescent="0.35">
      <c r="B25" s="4"/>
    </row>
    <row r="26" spans="1:15" x14ac:dyDescent="0.35">
      <c r="B26" s="4"/>
    </row>
    <row r="27" spans="1:15" x14ac:dyDescent="0.35">
      <c r="B27" s="4"/>
    </row>
    <row r="28" spans="1:15" x14ac:dyDescent="0.35">
      <c r="B28" s="4"/>
    </row>
    <row r="29" spans="1:15" x14ac:dyDescent="0.35">
      <c r="B29" s="4"/>
    </row>
    <row r="30" spans="1:15" x14ac:dyDescent="0.35">
      <c r="B30" s="4"/>
    </row>
    <row r="31" spans="1:15" x14ac:dyDescent="0.35">
      <c r="B31" s="4"/>
    </row>
    <row r="32" spans="1:15" x14ac:dyDescent="0.35">
      <c r="B32" s="4"/>
    </row>
    <row r="33" spans="2:2" x14ac:dyDescent="0.35">
      <c r="B33" s="4"/>
    </row>
    <row r="34" spans="2:2" x14ac:dyDescent="0.35">
      <c r="B34" s="4"/>
    </row>
    <row r="35" spans="2:2" x14ac:dyDescent="0.35">
      <c r="B35" s="4"/>
    </row>
    <row r="36" spans="2:2" x14ac:dyDescent="0.35">
      <c r="B36" s="4"/>
    </row>
    <row r="37" spans="2:2" x14ac:dyDescent="0.35">
      <c r="B37" s="4"/>
    </row>
    <row r="38" spans="2:2" x14ac:dyDescent="0.35">
      <c r="B38" s="4"/>
    </row>
    <row r="39" spans="2:2" x14ac:dyDescent="0.35">
      <c r="B39" s="4"/>
    </row>
    <row r="40" spans="2:2" x14ac:dyDescent="0.35">
      <c r="B40" s="4"/>
    </row>
  </sheetData>
  <mergeCells count="19">
    <mergeCell ref="B2:M2"/>
    <mergeCell ref="N3:O3"/>
    <mergeCell ref="A14:A15"/>
    <mergeCell ref="B14:C14"/>
    <mergeCell ref="D14:E14"/>
    <mergeCell ref="F14:G14"/>
    <mergeCell ref="H14:I14"/>
    <mergeCell ref="J14:K14"/>
    <mergeCell ref="L14:M14"/>
    <mergeCell ref="N14:O14"/>
    <mergeCell ref="L3:M3"/>
    <mergeCell ref="F3:G3"/>
    <mergeCell ref="H3:I3"/>
    <mergeCell ref="J3:K3"/>
    <mergeCell ref="A3:A4"/>
    <mergeCell ref="B3:C3"/>
    <mergeCell ref="D3:E3"/>
    <mergeCell ref="A23:M23"/>
    <mergeCell ref="B13:C13"/>
  </mergeCells>
  <phoneticPr fontId="10" type="noConversion"/>
  <pageMargins left="0.70866141732283472" right="0.70866141732283472" top="0.94488188976377963" bottom="0.74803149606299213" header="0.31496062992125984" footer="0.31496062992125984"/>
  <pageSetup paperSize="9" scale="57" orientation="landscape"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pageSetUpPr fitToPage="1"/>
  </sheetPr>
  <dimension ref="A1:L29"/>
  <sheetViews>
    <sheetView showGridLines="0" topLeftCell="A12" zoomScale="60" zoomScaleNormal="60" workbookViewId="0">
      <selection activeCell="B1" sqref="B1"/>
    </sheetView>
  </sheetViews>
  <sheetFormatPr defaultRowHeight="14.5" x14ac:dyDescent="0.35"/>
  <cols>
    <col min="1" max="1" width="24.81640625" customWidth="1"/>
    <col min="2" max="2" width="19.26953125" customWidth="1"/>
    <col min="3" max="3" width="15.81640625" customWidth="1"/>
    <col min="4" max="4" width="15.6328125" customWidth="1"/>
    <col min="5" max="5" width="20.08984375" customWidth="1"/>
    <col min="6" max="6" width="15.90625" bestFit="1" customWidth="1"/>
    <col min="7" max="7" width="15.54296875" customWidth="1"/>
    <col min="8" max="8" width="20.7265625" customWidth="1"/>
    <col min="9" max="9" width="15.08984375" customWidth="1"/>
    <col min="10" max="10" width="16.08984375" customWidth="1"/>
    <col min="11" max="13" width="25.81640625" bestFit="1" customWidth="1"/>
    <col min="14" max="14" width="32.453125" bestFit="1" customWidth="1"/>
    <col min="15" max="15" width="32.54296875" bestFit="1" customWidth="1"/>
    <col min="16" max="16" width="31.26953125" bestFit="1" customWidth="1"/>
    <col min="17" max="17" width="31.36328125" bestFit="1" customWidth="1"/>
  </cols>
  <sheetData>
    <row r="1" spans="1:12" ht="66" customHeight="1" thickBot="1" x14ac:dyDescent="0.4">
      <c r="A1" s="75" t="s">
        <v>186</v>
      </c>
      <c r="B1" s="32"/>
      <c r="C1" s="32"/>
      <c r="D1" s="32"/>
      <c r="E1" s="32"/>
      <c r="F1" s="32"/>
      <c r="G1" s="32"/>
      <c r="H1" s="32"/>
      <c r="I1" s="32"/>
      <c r="J1" s="32"/>
    </row>
    <row r="2" spans="1:12" s="102" customFormat="1" ht="40.5" customHeight="1" thickTop="1" x14ac:dyDescent="0.35">
      <c r="A2" s="76"/>
      <c r="B2" s="386" t="s">
        <v>81</v>
      </c>
      <c r="C2" s="386"/>
      <c r="D2" s="386"/>
      <c r="E2" s="387" t="s">
        <v>82</v>
      </c>
      <c r="F2" s="386"/>
      <c r="G2" s="388"/>
      <c r="H2" s="387" t="s">
        <v>78</v>
      </c>
      <c r="I2" s="386"/>
      <c r="J2" s="386"/>
      <c r="K2" s="101"/>
    </row>
    <row r="3" spans="1:12" s="104" customFormat="1" ht="85.5" customHeight="1" thickBot="1" x14ac:dyDescent="0.4">
      <c r="A3" s="182" t="s">
        <v>83</v>
      </c>
      <c r="B3" s="183" t="s">
        <v>115</v>
      </c>
      <c r="C3" s="183" t="s">
        <v>96</v>
      </c>
      <c r="D3" s="183" t="s">
        <v>56</v>
      </c>
      <c r="E3" s="184" t="s">
        <v>115</v>
      </c>
      <c r="F3" s="183" t="s">
        <v>96</v>
      </c>
      <c r="G3" s="185" t="s">
        <v>56</v>
      </c>
      <c r="H3" s="183" t="s">
        <v>115</v>
      </c>
      <c r="I3" s="183" t="s">
        <v>96</v>
      </c>
      <c r="J3" s="183" t="s">
        <v>56</v>
      </c>
      <c r="K3" s="103"/>
    </row>
    <row r="4" spans="1:12" s="104" customFormat="1" ht="31.5" customHeight="1" thickTop="1" x14ac:dyDescent="0.35">
      <c r="A4" s="244"/>
      <c r="B4" s="390" t="s">
        <v>170</v>
      </c>
      <c r="C4" s="390"/>
      <c r="D4" s="390"/>
      <c r="E4" s="390"/>
      <c r="F4" s="390"/>
      <c r="G4" s="390"/>
      <c r="H4" s="390"/>
      <c r="I4" s="390"/>
      <c r="J4" s="390"/>
      <c r="K4" s="103"/>
    </row>
    <row r="5" spans="1:12" s="78" customFormat="1" ht="32" customHeight="1" x14ac:dyDescent="0.35">
      <c r="A5" s="90" t="s">
        <v>172</v>
      </c>
      <c r="B5" s="186">
        <v>4956021</v>
      </c>
      <c r="C5" s="186">
        <v>227</v>
      </c>
      <c r="D5" s="187">
        <v>1.6</v>
      </c>
      <c r="E5" s="188">
        <v>299824</v>
      </c>
      <c r="F5" s="189">
        <v>342</v>
      </c>
      <c r="G5" s="190">
        <v>1.69</v>
      </c>
      <c r="H5" s="186">
        <v>5255845</v>
      </c>
      <c r="I5" s="186">
        <v>234</v>
      </c>
      <c r="J5" s="187">
        <v>1.6</v>
      </c>
      <c r="K5" s="77"/>
      <c r="L5" s="77"/>
    </row>
    <row r="6" spans="1:12" s="78" customFormat="1" ht="25.5" customHeight="1" x14ac:dyDescent="0.35">
      <c r="A6" s="90" t="s">
        <v>173</v>
      </c>
      <c r="B6" s="186">
        <v>4958409</v>
      </c>
      <c r="C6" s="186">
        <v>227</v>
      </c>
      <c r="D6" s="187">
        <v>1.6</v>
      </c>
      <c r="E6" s="188">
        <v>300526</v>
      </c>
      <c r="F6" s="189">
        <v>343</v>
      </c>
      <c r="G6" s="190">
        <v>1.69</v>
      </c>
      <c r="H6" s="186">
        <v>5258935</v>
      </c>
      <c r="I6" s="186">
        <v>234</v>
      </c>
      <c r="J6" s="187">
        <v>1.6</v>
      </c>
      <c r="K6" s="77"/>
      <c r="L6" s="77"/>
    </row>
    <row r="7" spans="1:12" s="78" customFormat="1" ht="25.5" customHeight="1" x14ac:dyDescent="0.35">
      <c r="A7" s="90" t="s">
        <v>174</v>
      </c>
      <c r="B7" s="186">
        <v>4998908</v>
      </c>
      <c r="C7" s="186">
        <v>228</v>
      </c>
      <c r="D7" s="187">
        <v>1.6</v>
      </c>
      <c r="E7" s="188">
        <v>306830</v>
      </c>
      <c r="F7" s="189">
        <v>346</v>
      </c>
      <c r="G7" s="190">
        <v>1.69</v>
      </c>
      <c r="H7" s="186">
        <v>5305738</v>
      </c>
      <c r="I7" s="186">
        <v>235</v>
      </c>
      <c r="J7" s="187">
        <v>1.61</v>
      </c>
      <c r="K7" s="77"/>
      <c r="L7" s="77"/>
    </row>
    <row r="8" spans="1:12" s="78" customFormat="1" ht="25.5" customHeight="1" x14ac:dyDescent="0.35">
      <c r="A8" s="90" t="s">
        <v>175</v>
      </c>
      <c r="B8" s="186">
        <v>4997473</v>
      </c>
      <c r="C8" s="186">
        <v>228</v>
      </c>
      <c r="D8" s="187">
        <v>1.6</v>
      </c>
      <c r="E8" s="188">
        <v>307333</v>
      </c>
      <c r="F8" s="189">
        <v>347</v>
      </c>
      <c r="G8" s="190">
        <v>1.7</v>
      </c>
      <c r="H8" s="186">
        <v>5304806</v>
      </c>
      <c r="I8" s="186">
        <v>235</v>
      </c>
      <c r="J8" s="187">
        <v>1.6</v>
      </c>
      <c r="K8" s="77"/>
      <c r="L8" s="77"/>
    </row>
    <row r="9" spans="1:12" s="78" customFormat="1" ht="25.5" customHeight="1" x14ac:dyDescent="0.35">
      <c r="A9" s="90" t="s">
        <v>176</v>
      </c>
      <c r="B9" s="186">
        <v>4974198</v>
      </c>
      <c r="C9" s="186">
        <v>229</v>
      </c>
      <c r="D9" s="187">
        <v>1.6</v>
      </c>
      <c r="E9" s="188">
        <v>304467</v>
      </c>
      <c r="F9" s="189">
        <v>346</v>
      </c>
      <c r="G9" s="190">
        <v>1.69</v>
      </c>
      <c r="H9" s="186">
        <v>5278665</v>
      </c>
      <c r="I9" s="186">
        <v>235</v>
      </c>
      <c r="J9" s="187">
        <v>1.6</v>
      </c>
      <c r="K9" s="77"/>
      <c r="L9" s="77"/>
    </row>
    <row r="10" spans="1:12" s="78" customFormat="1" ht="25.5" customHeight="1" x14ac:dyDescent="0.35">
      <c r="A10" s="90" t="s">
        <v>177</v>
      </c>
      <c r="B10" s="186">
        <v>5026041</v>
      </c>
      <c r="C10" s="186">
        <v>228</v>
      </c>
      <c r="D10" s="187">
        <v>1.6</v>
      </c>
      <c r="E10" s="188">
        <v>308431</v>
      </c>
      <c r="F10" s="189">
        <v>345</v>
      </c>
      <c r="G10" s="190">
        <v>1.69</v>
      </c>
      <c r="H10" s="186">
        <v>5334472</v>
      </c>
      <c r="I10" s="186">
        <v>235</v>
      </c>
      <c r="J10" s="187">
        <v>1.6</v>
      </c>
      <c r="K10" s="77"/>
      <c r="L10" s="77"/>
    </row>
    <row r="11" spans="1:12" s="78" customFormat="1" ht="25.5" customHeight="1" x14ac:dyDescent="0.35">
      <c r="A11" s="90" t="s">
        <v>178</v>
      </c>
      <c r="B11" s="186">
        <v>5047482</v>
      </c>
      <c r="C11" s="186">
        <v>229</v>
      </c>
      <c r="D11" s="187">
        <v>1.59</v>
      </c>
      <c r="E11" s="188">
        <v>310516</v>
      </c>
      <c r="F11" s="189">
        <v>346</v>
      </c>
      <c r="G11" s="190">
        <v>1.69</v>
      </c>
      <c r="H11" s="186">
        <v>5357998</v>
      </c>
      <c r="I11" s="186">
        <v>235</v>
      </c>
      <c r="J11" s="187">
        <v>1.6</v>
      </c>
      <c r="K11" s="77"/>
      <c r="L11" s="77"/>
    </row>
    <row r="12" spans="1:12" s="78" customFormat="1" ht="25.5" customHeight="1" x14ac:dyDescent="0.35">
      <c r="A12" s="90" t="s">
        <v>179</v>
      </c>
      <c r="B12" s="186">
        <v>5080336</v>
      </c>
      <c r="C12" s="186">
        <v>228</v>
      </c>
      <c r="D12" s="187">
        <v>1.59</v>
      </c>
      <c r="E12" s="188">
        <v>313825</v>
      </c>
      <c r="F12" s="189">
        <v>345</v>
      </c>
      <c r="G12" s="190">
        <v>1.68</v>
      </c>
      <c r="H12" s="186">
        <v>5394161</v>
      </c>
      <c r="I12" s="186">
        <v>235</v>
      </c>
      <c r="J12" s="187">
        <v>1.6</v>
      </c>
      <c r="K12" s="77"/>
      <c r="L12" s="77"/>
    </row>
    <row r="13" spans="1:12" s="78" customFormat="1" ht="25.5" customHeight="1" x14ac:dyDescent="0.35">
      <c r="A13" s="90" t="s">
        <v>180</v>
      </c>
      <c r="B13" s="186">
        <v>5111946</v>
      </c>
      <c r="C13" s="186">
        <v>228</v>
      </c>
      <c r="D13" s="187">
        <v>1.59</v>
      </c>
      <c r="E13" s="188">
        <v>317219</v>
      </c>
      <c r="F13" s="189">
        <v>344</v>
      </c>
      <c r="G13" s="190">
        <v>1.68</v>
      </c>
      <c r="H13" s="186">
        <v>5429165</v>
      </c>
      <c r="I13" s="186">
        <v>235</v>
      </c>
      <c r="J13" s="187">
        <v>1.6</v>
      </c>
      <c r="K13" s="77"/>
      <c r="L13" s="77"/>
    </row>
    <row r="14" spans="1:12" s="78" customFormat="1" ht="25.5" customHeight="1" x14ac:dyDescent="0.35">
      <c r="A14" s="245" t="s">
        <v>181</v>
      </c>
      <c r="B14" s="195">
        <v>5141403</v>
      </c>
      <c r="C14" s="195">
        <v>228</v>
      </c>
      <c r="D14" s="196">
        <v>1.59</v>
      </c>
      <c r="E14" s="195">
        <v>319496</v>
      </c>
      <c r="F14" s="195">
        <v>344</v>
      </c>
      <c r="G14" s="196">
        <v>1.68</v>
      </c>
      <c r="H14" s="195">
        <v>5460899</v>
      </c>
      <c r="I14" s="195">
        <v>235</v>
      </c>
      <c r="J14" s="197">
        <v>1.6</v>
      </c>
      <c r="K14" s="77"/>
      <c r="L14" s="77"/>
    </row>
    <row r="15" spans="1:12" s="78" customFormat="1" ht="32" customHeight="1" x14ac:dyDescent="0.35">
      <c r="A15" s="198" t="s">
        <v>62</v>
      </c>
      <c r="B15" s="199">
        <v>5029222</v>
      </c>
      <c r="C15" s="191"/>
      <c r="D15" s="193"/>
      <c r="E15" s="199">
        <v>308847</v>
      </c>
      <c r="F15" s="191"/>
      <c r="G15" s="193"/>
      <c r="H15" s="199">
        <v>5338068</v>
      </c>
      <c r="I15" s="191"/>
      <c r="J15" s="192"/>
      <c r="K15" s="77"/>
      <c r="L15" s="77"/>
    </row>
    <row r="16" spans="1:12" s="78" customFormat="1" ht="25.5" customHeight="1" thickBot="1" x14ac:dyDescent="0.4">
      <c r="A16" s="200" t="s">
        <v>40</v>
      </c>
      <c r="B16" s="201"/>
      <c r="C16" s="201">
        <v>228</v>
      </c>
      <c r="D16" s="202">
        <v>1.6</v>
      </c>
      <c r="E16" s="201"/>
      <c r="F16" s="201">
        <v>345</v>
      </c>
      <c r="G16" s="202">
        <v>1.69</v>
      </c>
      <c r="H16" s="201"/>
      <c r="I16" s="201">
        <v>235</v>
      </c>
      <c r="J16" s="203">
        <v>1.6</v>
      </c>
      <c r="K16" s="77"/>
      <c r="L16" s="77"/>
    </row>
    <row r="17" spans="1:12" s="104" customFormat="1" ht="45.5" customHeight="1" thickTop="1" x14ac:dyDescent="0.35">
      <c r="A17" s="239"/>
      <c r="B17" s="390" t="s">
        <v>171</v>
      </c>
      <c r="C17" s="390"/>
      <c r="D17" s="390"/>
      <c r="E17" s="390"/>
      <c r="F17" s="390"/>
      <c r="G17" s="390"/>
      <c r="H17" s="390"/>
      <c r="I17" s="390"/>
      <c r="J17" s="390"/>
      <c r="K17" s="103"/>
    </row>
    <row r="18" spans="1:12" s="104" customFormat="1" ht="45.5" customHeight="1" x14ac:dyDescent="0.35">
      <c r="A18" s="272" t="s">
        <v>199</v>
      </c>
      <c r="B18" s="273">
        <v>5169132</v>
      </c>
      <c r="C18" s="273">
        <v>258</v>
      </c>
      <c r="D18" s="303">
        <v>1.59</v>
      </c>
      <c r="E18" s="273">
        <v>309658</v>
      </c>
      <c r="F18" s="273">
        <v>374</v>
      </c>
      <c r="G18" s="303">
        <v>1.67</v>
      </c>
      <c r="H18" s="273">
        <v>5478790</v>
      </c>
      <c r="I18" s="273">
        <v>264</v>
      </c>
      <c r="J18" s="274">
        <v>1.6</v>
      </c>
      <c r="K18" s="103"/>
    </row>
    <row r="19" spans="1:12" s="104" customFormat="1" ht="24" customHeight="1" x14ac:dyDescent="0.35">
      <c r="A19" s="272" t="s">
        <v>184</v>
      </c>
      <c r="B19" s="273">
        <v>5177897</v>
      </c>
      <c r="C19" s="273">
        <v>256</v>
      </c>
      <c r="D19" s="304">
        <v>1.59</v>
      </c>
      <c r="E19" s="273">
        <v>312708</v>
      </c>
      <c r="F19" s="273">
        <v>374</v>
      </c>
      <c r="G19" s="304">
        <v>1.67</v>
      </c>
      <c r="H19" s="273">
        <v>5490605</v>
      </c>
      <c r="I19" s="273">
        <v>263</v>
      </c>
      <c r="J19" s="274">
        <v>1.59</v>
      </c>
      <c r="K19" s="103"/>
    </row>
    <row r="20" spans="1:12" s="104" customFormat="1" ht="24" customHeight="1" x14ac:dyDescent="0.35">
      <c r="A20" s="272" t="s">
        <v>172</v>
      </c>
      <c r="B20" s="273">
        <v>5310034</v>
      </c>
      <c r="C20" s="273">
        <v>246</v>
      </c>
      <c r="D20" s="304">
        <v>1.59</v>
      </c>
      <c r="E20" s="273">
        <v>336267</v>
      </c>
      <c r="F20" s="273">
        <v>363</v>
      </c>
      <c r="G20" s="304">
        <v>1.66</v>
      </c>
      <c r="H20" s="273">
        <v>5646301</v>
      </c>
      <c r="I20" s="273">
        <v>253</v>
      </c>
      <c r="J20" s="274">
        <v>1.59</v>
      </c>
      <c r="K20" s="103"/>
    </row>
    <row r="21" spans="1:12" s="104" customFormat="1" ht="24" customHeight="1" x14ac:dyDescent="0.35">
      <c r="A21" s="272" t="s">
        <v>173</v>
      </c>
      <c r="B21" s="273">
        <v>5293504</v>
      </c>
      <c r="C21" s="273">
        <v>246</v>
      </c>
      <c r="D21" s="304">
        <v>1.59</v>
      </c>
      <c r="E21" s="273">
        <v>338784</v>
      </c>
      <c r="F21" s="273">
        <v>376</v>
      </c>
      <c r="G21" s="304">
        <v>1.68</v>
      </c>
      <c r="H21" s="273">
        <v>5632288</v>
      </c>
      <c r="I21" s="273">
        <v>254</v>
      </c>
      <c r="J21" s="274">
        <v>1.59</v>
      </c>
      <c r="K21" s="103"/>
    </row>
    <row r="22" spans="1:12" s="104" customFormat="1" ht="24" customHeight="1" x14ac:dyDescent="0.35">
      <c r="A22" s="272" t="s">
        <v>174</v>
      </c>
      <c r="B22" s="273">
        <v>5280694</v>
      </c>
      <c r="C22" s="273">
        <v>246</v>
      </c>
      <c r="D22" s="304">
        <v>1.58</v>
      </c>
      <c r="E22" s="273">
        <v>337306</v>
      </c>
      <c r="F22" s="273">
        <v>376</v>
      </c>
      <c r="G22" s="304">
        <v>1.68</v>
      </c>
      <c r="H22" s="273">
        <v>5618000</v>
      </c>
      <c r="I22" s="273">
        <v>254</v>
      </c>
      <c r="J22" s="274">
        <v>1.59</v>
      </c>
      <c r="K22" s="103"/>
    </row>
    <row r="23" spans="1:12" s="104" customFormat="1" ht="24" customHeight="1" x14ac:dyDescent="0.35">
      <c r="A23" s="272" t="s">
        <v>175</v>
      </c>
      <c r="B23" s="273">
        <v>5257552</v>
      </c>
      <c r="C23" s="273">
        <v>246</v>
      </c>
      <c r="D23" s="304">
        <v>1.58</v>
      </c>
      <c r="E23" s="273">
        <v>336734</v>
      </c>
      <c r="F23" s="273">
        <v>377</v>
      </c>
      <c r="G23" s="304">
        <v>1.68</v>
      </c>
      <c r="H23" s="273">
        <v>5594286</v>
      </c>
      <c r="I23" s="273">
        <v>254</v>
      </c>
      <c r="J23" s="274">
        <v>1.59</v>
      </c>
      <c r="K23" s="103"/>
    </row>
    <row r="24" spans="1:12" s="78" customFormat="1" ht="26.5" customHeight="1" x14ac:dyDescent="0.35">
      <c r="A24" s="243" t="s">
        <v>176</v>
      </c>
      <c r="B24" s="240">
        <v>5216136</v>
      </c>
      <c r="C24" s="240">
        <v>245</v>
      </c>
      <c r="D24" s="241">
        <v>1.58</v>
      </c>
      <c r="E24" s="240">
        <v>334852</v>
      </c>
      <c r="F24" s="240">
        <v>377</v>
      </c>
      <c r="G24" s="241">
        <v>1.68</v>
      </c>
      <c r="H24" s="240">
        <v>5550988</v>
      </c>
      <c r="I24" s="240">
        <v>253</v>
      </c>
      <c r="J24" s="242">
        <v>1.59</v>
      </c>
      <c r="K24" s="77"/>
      <c r="L24" s="153"/>
    </row>
    <row r="25" spans="1:12" ht="37" customHeight="1" x14ac:dyDescent="0.35">
      <c r="A25" s="204" t="s">
        <v>62</v>
      </c>
      <c r="B25" s="199">
        <v>5243564</v>
      </c>
      <c r="C25" s="80"/>
      <c r="D25" s="194"/>
      <c r="E25" s="199">
        <v>329473</v>
      </c>
      <c r="F25" s="80"/>
      <c r="G25" s="194"/>
      <c r="H25" s="199">
        <v>5573037</v>
      </c>
      <c r="I25" s="80"/>
      <c r="J25" s="81"/>
      <c r="K25" s="10"/>
      <c r="L25" s="10"/>
    </row>
    <row r="26" spans="1:12" ht="25.5" customHeight="1" thickBot="1" x14ac:dyDescent="0.4">
      <c r="A26" s="204" t="s">
        <v>40</v>
      </c>
      <c r="B26" s="199"/>
      <c r="C26" s="199">
        <v>249</v>
      </c>
      <c r="D26" s="202">
        <v>1.59</v>
      </c>
      <c r="E26" s="199"/>
      <c r="F26" s="199">
        <v>374</v>
      </c>
      <c r="G26" s="202">
        <v>1.68</v>
      </c>
      <c r="H26" s="201"/>
      <c r="I26" s="199">
        <v>256</v>
      </c>
      <c r="J26" s="203">
        <v>1.59</v>
      </c>
      <c r="K26" s="10"/>
      <c r="L26" s="10"/>
    </row>
    <row r="27" spans="1:12" ht="85" customHeight="1" thickTop="1" x14ac:dyDescent="0.35">
      <c r="A27" s="389" t="s">
        <v>206</v>
      </c>
      <c r="B27" s="389"/>
      <c r="C27" s="389"/>
      <c r="D27" s="389"/>
      <c r="E27" s="389"/>
      <c r="F27" s="389"/>
      <c r="G27" s="389"/>
      <c r="H27" s="389"/>
      <c r="I27" s="389"/>
      <c r="J27" s="389"/>
      <c r="K27" s="10"/>
      <c r="L27" s="10"/>
    </row>
    <row r="28" spans="1:12" ht="12" customHeight="1" x14ac:dyDescent="0.35">
      <c r="A28" s="140"/>
      <c r="B28" s="140"/>
      <c r="C28" s="140"/>
      <c r="D28" s="140"/>
      <c r="E28" s="140"/>
      <c r="F28" s="140"/>
      <c r="G28" s="140"/>
      <c r="H28" s="140"/>
      <c r="I28" s="140"/>
      <c r="J28" s="140"/>
      <c r="K28" s="10"/>
      <c r="L28" s="10"/>
    </row>
    <row r="29" spans="1:12" x14ac:dyDescent="0.35">
      <c r="A29" s="62" t="str">
        <f>+INDICE!B10</f>
        <v xml:space="preserve"> Lettura dati 31 agosto 2023</v>
      </c>
    </row>
  </sheetData>
  <mergeCells count="6">
    <mergeCell ref="B2:D2"/>
    <mergeCell ref="E2:G2"/>
    <mergeCell ref="H2:J2"/>
    <mergeCell ref="A27:J27"/>
    <mergeCell ref="B4:J4"/>
    <mergeCell ref="B17:J17"/>
  </mergeCells>
  <phoneticPr fontId="10" type="noConversion"/>
  <pageMargins left="0.70866141732283472" right="0.70866141732283472" top="0.94488188976377963" bottom="0.74803149606299213" header="0.31496062992125984" footer="0.31496062992125984"/>
  <pageSetup paperSize="9" scale="48" orientation="portrait" r:id="rId1"/>
  <headerFooter>
    <oddHeader>&amp;COSSERVATORIO ASSEGNO UNICO UNIVERSALE</oddHeader>
    <oddFooter>&amp;CINPS - COORDINAMENTO GENERALE STATISTICO ATTUARIALE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F6599A-505C-494E-915E-F12FB9D6F2D8}">
  <ds:schemaRefs>
    <ds:schemaRef ds:uri="http://schemas.microsoft.com/sharepoint/v3/contenttype/forms"/>
  </ds:schemaRefs>
</ds:datastoreItem>
</file>

<file path=customXml/itemProps3.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29</vt:i4>
      </vt:variant>
      <vt:variant>
        <vt:lpstr>Intervalli denominati</vt:lpstr>
      </vt:variant>
      <vt:variant>
        <vt:i4>28</vt:i4>
      </vt:variant>
    </vt:vector>
  </HeadingPairs>
  <TitlesOfParts>
    <vt:vector size="57" baseType="lpstr">
      <vt:lpstr>COPERTINA</vt:lpstr>
      <vt:lpstr>INDICE</vt:lpstr>
      <vt:lpstr>SEZIONE I</vt:lpstr>
      <vt:lpstr>Tavola 1.1</vt:lpstr>
      <vt:lpstr>Tavola 1.2</vt:lpstr>
      <vt:lpstr>Tavola 1.3</vt:lpstr>
      <vt:lpstr>Tavola 1.4_1</vt:lpstr>
      <vt:lpstr>Tavola 1.4_2</vt:lpstr>
      <vt:lpstr>Tavola 1.5</vt:lpstr>
      <vt:lpstr>Tavola 1.6_1</vt:lpstr>
      <vt:lpstr>Tavola 1.6_2</vt:lpstr>
      <vt:lpstr>Tavola 1.7_1</vt:lpstr>
      <vt:lpstr>Tavola 1.7_2</vt:lpstr>
      <vt:lpstr>Tavola 1.8_1</vt:lpstr>
      <vt:lpstr>Tavola 1.8_2</vt:lpstr>
      <vt:lpstr>Tavola 1.9_1</vt:lpstr>
      <vt:lpstr>Tavola 1.9_2</vt:lpstr>
      <vt:lpstr>Tavola 1.10_1</vt:lpstr>
      <vt:lpstr>Tavola 1.10_2</vt:lpstr>
      <vt:lpstr>Tavola 1.11</vt:lpstr>
      <vt:lpstr>SEZIONE II</vt:lpstr>
      <vt:lpstr>Tavola 2.1</vt:lpstr>
      <vt:lpstr>Tavola 2.2_1 </vt:lpstr>
      <vt:lpstr>Tavola 2.2_2</vt:lpstr>
      <vt:lpstr>Tavola 2.3</vt:lpstr>
      <vt:lpstr>SEZIONE III</vt:lpstr>
      <vt:lpstr>Tavola 3.1</vt:lpstr>
      <vt:lpstr>Tavola 3.2</vt:lpstr>
      <vt:lpstr>Nota metodologica</vt:lpstr>
      <vt:lpstr>'Tavola 1.3'!_Hlk107209231</vt:lpstr>
      <vt:lpstr>'Tavola 2.1'!_Hlk107209231</vt:lpstr>
      <vt:lpstr>'Tavola 3.1'!_Hlk107209231</vt:lpstr>
      <vt:lpstr>COPERTINA!Area_stampa</vt:lpstr>
      <vt:lpstr>INDICE!Area_stampa</vt:lpstr>
      <vt:lpstr>'Tavola 1.1'!Area_stampa</vt:lpstr>
      <vt:lpstr>'Tavola 1.10_1'!Area_stampa</vt:lpstr>
      <vt:lpstr>'Tavola 1.10_2'!Area_stampa</vt:lpstr>
      <vt:lpstr>'Tavola 1.11'!Area_stampa</vt:lpstr>
      <vt:lpstr>'Tavola 1.2'!Area_stampa</vt:lpstr>
      <vt:lpstr>'Tavola 1.3'!Area_stampa</vt:lpstr>
      <vt:lpstr>'Tavola 1.4_1'!Area_stampa</vt:lpstr>
      <vt:lpstr>'Tavola 1.4_2'!Area_stampa</vt:lpstr>
      <vt:lpstr>'Tavola 1.5'!Area_stampa</vt:lpstr>
      <vt:lpstr>'Tavola 1.6_1'!Area_stampa</vt:lpstr>
      <vt:lpstr>'Tavola 1.6_2'!Area_stampa</vt:lpstr>
      <vt:lpstr>'Tavola 1.7_1'!Area_stampa</vt:lpstr>
      <vt:lpstr>'Tavola 1.7_2'!Area_stampa</vt:lpstr>
      <vt:lpstr>'Tavola 1.8_1'!Area_stampa</vt:lpstr>
      <vt:lpstr>'Tavola 1.8_2'!Area_stampa</vt:lpstr>
      <vt:lpstr>'Tavola 1.9_1'!Area_stampa</vt:lpstr>
      <vt:lpstr>'Tavola 1.9_2'!Area_stampa</vt:lpstr>
      <vt:lpstr>'Tavola 2.1'!Area_stampa</vt:lpstr>
      <vt:lpstr>'Tavola 2.2_1 '!Area_stampa</vt:lpstr>
      <vt:lpstr>'Tavola 2.2_2'!Area_stampa</vt:lpstr>
      <vt:lpstr>'Tavola 2.3'!Area_stampa</vt:lpstr>
      <vt:lpstr>'Tavola 3.1'!Area_stampa</vt:lpstr>
      <vt:lpstr>'Tavola 3.2'!Area_stampa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2023-09-05T06:35:14Z</cp:lastPrinted>
  <dcterms:created xsi:type="dcterms:W3CDTF">2021-02-08T13:18:49Z</dcterms:created>
  <dcterms:modified xsi:type="dcterms:W3CDTF">2023-09-20T09:09:35Z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