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dicembre2022\"/>
    </mc:Choice>
  </mc:AlternateContent>
  <xr:revisionPtr revIDLastSave="0" documentId="8_{A7110BC5-6431-4BD0-9173-4DAFF61031DE}" xr6:coauthVersionLast="47" xr6:coauthVersionMax="47" xr10:uidLastSave="{00000000-0000-0000-0000-000000000000}"/>
  <bookViews>
    <workbookView xWindow="-110" yWindow="-110" windowWidth="19420" windowHeight="10560" firstSheet="12" xr2:uid="{00000000-000D-0000-FFFF-FFFF00000000}"/>
  </bookViews>
  <sheets>
    <sheet name="COPERTINA" sheetId="62" r:id="rId1"/>
    <sheet name="INDICE" sheetId="68" r:id="rId2"/>
    <sheet name="SEZIONE I" sheetId="73" r:id="rId3"/>
    <sheet name="Tavola 1" sheetId="63" r:id="rId4"/>
    <sheet name="Tavola 2" sheetId="65" r:id="rId5"/>
    <sheet name="Tavola 3" sheetId="66" r:id="rId6"/>
    <sheet name="Tavola 4" sheetId="64" r:id="rId7"/>
    <sheet name="Tavola 5" sheetId="58" r:id="rId8"/>
    <sheet name="Tavola 6" sheetId="4" r:id="rId9"/>
    <sheet name="Tavola 7" sheetId="52" r:id="rId10"/>
    <sheet name="Tavola 8" sheetId="53" r:id="rId11"/>
    <sheet name="Tavola 9" sheetId="54" r:id="rId12"/>
    <sheet name="Tavola10" sheetId="60" r:id="rId13"/>
    <sheet name="Tavola 11" sheetId="69" r:id="rId14"/>
    <sheet name="SEZIONE II" sheetId="80" r:id="rId15"/>
    <sheet name="Tavola 2.1" sheetId="85" r:id="rId16"/>
    <sheet name="Tavola 2.2" sheetId="86" r:id="rId17"/>
    <sheet name="Tavola 2.3" sheetId="87" r:id="rId18"/>
    <sheet name="Nota metodologica" sheetId="84" r:id="rId19"/>
  </sheets>
  <externalReferences>
    <externalReference r:id="rId20"/>
  </externalReferences>
  <definedNames>
    <definedName name="_Hlk107209231" localSheetId="15">'Tavola 2.1'!$A$1</definedName>
    <definedName name="_Hlk107209231" localSheetId="5">'Tavola 3'!$A$1</definedName>
    <definedName name="A" localSheetId="13">#REF!</definedName>
    <definedName name="A" localSheetId="4">#REF!</definedName>
    <definedName name="A" localSheetId="15">#REF!</definedName>
    <definedName name="A" localSheetId="5">#REF!</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aa" localSheetId="13">#REF!</definedName>
    <definedName name="aa" localSheetId="4">#REF!</definedName>
    <definedName name="aa" localSheetId="15">#REF!</definedName>
    <definedName name="aa" localSheetId="5">#REF!</definedName>
    <definedName name="aa" localSheetId="6">#REF!</definedName>
    <definedName name="aa" localSheetId="8">#REF!</definedName>
    <definedName name="aa" localSheetId="9">#REF!</definedName>
    <definedName name="aa" localSheetId="10">#REF!</definedName>
    <definedName name="aa" localSheetId="11">#REF!</definedName>
    <definedName name="aa" localSheetId="12">#REF!</definedName>
    <definedName name="aa">#REF!</definedName>
    <definedName name="ACCOLTE_REG" localSheetId="13">#REF!</definedName>
    <definedName name="ACCOLTE_REG" localSheetId="15">#REF!</definedName>
    <definedName name="ACCOLTE_REG" localSheetId="6">#REF!</definedName>
    <definedName name="ACCOLTE_REG" localSheetId="8">#REF!</definedName>
    <definedName name="ACCOLTE_REG" localSheetId="9">#REF!</definedName>
    <definedName name="ACCOLTE_REG" localSheetId="10">#REF!</definedName>
    <definedName name="ACCOLTE_REG" localSheetId="12">#REF!</definedName>
    <definedName name="ACCOLTE_REG">#REF!</definedName>
    <definedName name="_xlnm.Print_Area" localSheetId="0">COPERTINA!$A$1:$L$34</definedName>
    <definedName name="_xlnm.Print_Area" localSheetId="1">INDICE!$B$1:$K$33</definedName>
    <definedName name="_xlnm.Print_Area" localSheetId="13">'Tavola 11'!$A$1:$G$26</definedName>
    <definedName name="_xlnm.Print_Area" localSheetId="4">'Tavola 2'!$A$1:$E$33</definedName>
    <definedName name="_xlnm.Print_Area" localSheetId="15">'Tavola 2.1'!$A$1:$F$18</definedName>
    <definedName name="_xlnm.Print_Area" localSheetId="16">'Tavola 2.2'!$A$1:$S$31</definedName>
    <definedName name="_xlnm.Print_Area" localSheetId="17">'Tavola 2.3'!$A$1:$F$28</definedName>
    <definedName name="_xlnm.Print_Area" localSheetId="5">'Tavola 3'!$A$1:$F$16</definedName>
    <definedName name="_xlnm.Print_Area" localSheetId="6">'Tavola 4'!$A$1:$K$26</definedName>
    <definedName name="_xlnm.Print_Area" localSheetId="7">'Tavola 5'!$A$1:$J$18</definedName>
    <definedName name="_xlnm.Print_Area" localSheetId="8">'Tavola 6'!$A$1:$S$30</definedName>
    <definedName name="_xlnm.Print_Area" localSheetId="9">'Tavola 7'!$A$1:$S$18</definedName>
    <definedName name="_xlnm.Print_Area" localSheetId="10">'Tavola 8'!$A$1:$S$18</definedName>
    <definedName name="_xlnm.Print_Area" localSheetId="11">'Tavola 9'!$A$1:$S$69</definedName>
    <definedName name="_xlnm.Print_Area" localSheetId="12">Tavola10!$A$1:$P$35</definedName>
    <definedName name="Ateneo_area" localSheetId="13">#REF!</definedName>
    <definedName name="Ateneo_area" localSheetId="4">#REF!</definedName>
    <definedName name="Ateneo_area" localSheetId="15">#REF!</definedName>
    <definedName name="Ateneo_area" localSheetId="5">#REF!</definedName>
    <definedName name="Ateneo_area" localSheetId="6">#REF!</definedName>
    <definedName name="Ateneo_area" localSheetId="8">#REF!</definedName>
    <definedName name="Ateneo_area" localSheetId="9">#REF!</definedName>
    <definedName name="Ateneo_area" localSheetId="10">#REF!</definedName>
    <definedName name="Ateneo_area" localSheetId="11">#REF!</definedName>
    <definedName name="Ateneo_area" localSheetId="12">#REF!</definedName>
    <definedName name="Ateneo_area">#REF!</definedName>
    <definedName name="b" localSheetId="13">'[1]Stato civile'!#REF!</definedName>
    <definedName name="b" localSheetId="4">'[1]Stato civile'!#REF!</definedName>
    <definedName name="b" localSheetId="15">'[1]Stato civile'!#REF!</definedName>
    <definedName name="b" localSheetId="5">'[1]Stato civile'!#REF!</definedName>
    <definedName name="b" localSheetId="6">'[1]Stato civile'!#REF!</definedName>
    <definedName name="b" localSheetId="8">'[1]Stato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'[1]Stato civile'!#REF!</definedName>
    <definedName name="CLASETA_FPS" localSheetId="13">#REF!</definedName>
    <definedName name="CLASETA_FPS" localSheetId="4">#REF!</definedName>
    <definedName name="CLASETA_FPS" localSheetId="15">#REF!</definedName>
    <definedName name="CLASETA_FPS" localSheetId="5">#REF!</definedName>
    <definedName name="CLASETA_FPS" localSheetId="6">#REF!</definedName>
    <definedName name="CLASETA_FPS" localSheetId="8">#REF!</definedName>
    <definedName name="CLASETA_FPS" localSheetId="9">#REF!</definedName>
    <definedName name="CLASETA_FPS" localSheetId="10">#REF!</definedName>
    <definedName name="CLASETA_FPS" localSheetId="11">#REF!</definedName>
    <definedName name="CLASETA_FPS" localSheetId="12">#REF!</definedName>
    <definedName name="CLASETA_FPS">#REF!</definedName>
    <definedName name="CORSI_DI_LAUREA__N._COMPLESSIVO_DI_ANNUALITA__SUPERATE_FINO_ALL_ANNO_ACCADEMICO_1995_96" localSheetId="13">#REF!</definedName>
    <definedName name="CORSI_DI_LAUREA__N._COMPLESSIVO_DI_ANNUALITA__SUPERATE_FINO_ALL_ANNO_ACCADEMICO_1995_96" localSheetId="4">#REF!</definedName>
    <definedName name="CORSI_DI_LAUREA__N._COMPLESSIVO_DI_ANNUALITA__SUPERATE_FINO_ALL_ANNO_ACCADEMICO_1995_96" localSheetId="15">#REF!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#REF!</definedName>
    <definedName name="D_ACCOLTE" localSheetId="13">#REF!</definedName>
    <definedName name="D_ACCOLTE" localSheetId="15">#REF!</definedName>
    <definedName name="D_ACCOLTE" localSheetId="6">#REF!</definedName>
    <definedName name="D_ACCOLTE" localSheetId="8">#REF!</definedName>
    <definedName name="D_ACCOLTE" localSheetId="9">#REF!</definedName>
    <definedName name="D_ACCOLTE" localSheetId="10">#REF!</definedName>
    <definedName name="D_ACCOLTE" localSheetId="12">#REF!</definedName>
    <definedName name="D_ACCOLTE">#REF!</definedName>
    <definedName name="D_PERVENUTE" localSheetId="13">#REF!</definedName>
    <definedName name="D_PERVENUTE" localSheetId="15">#REF!</definedName>
    <definedName name="D_PERVENUTE" localSheetId="6">#REF!</definedName>
    <definedName name="D_PERVENUTE" localSheetId="8">#REF!</definedName>
    <definedName name="D_PERVENUTE" localSheetId="9">#REF!</definedName>
    <definedName name="D_PERVENUTE" localSheetId="10">#REF!</definedName>
    <definedName name="D_PERVENUTE" localSheetId="12">#REF!</definedName>
    <definedName name="D_PERVENUTE">#REF!</definedName>
    <definedName name="d_PERVENUTE_" localSheetId="13">#REF!</definedName>
    <definedName name="d_PERVENUTE_" localSheetId="15">#REF!</definedName>
    <definedName name="d_PERVENUTE_" localSheetId="6">#REF!</definedName>
    <definedName name="d_PERVENUTE_" localSheetId="8">#REF!</definedName>
    <definedName name="d_PERVENUTE_" localSheetId="9">#REF!</definedName>
    <definedName name="d_PERVENUTE_" localSheetId="10">#REF!</definedName>
    <definedName name="d_PERVENUTE_" localSheetId="12">#REF!</definedName>
    <definedName name="d_PERVENUTE_">#REF!</definedName>
    <definedName name="DOMANDE" localSheetId="13">#REF!</definedName>
    <definedName name="DOMANDE" localSheetId="4">#REF!</definedName>
    <definedName name="DOMANDE" localSheetId="15">#REF!</definedName>
    <definedName name="DOMANDE" localSheetId="6">#REF!</definedName>
    <definedName name="DOMANDE" localSheetId="8">#REF!</definedName>
    <definedName name="DOMANDE" localSheetId="9">#REF!</definedName>
    <definedName name="DOMANDE" localSheetId="10">#REF!</definedName>
    <definedName name="DOMANDE" localSheetId="12">#REF!</definedName>
    <definedName name="DOMANDE">#REF!</definedName>
    <definedName name="DOMANDE_PER_DATA" localSheetId="13">#REF!</definedName>
    <definedName name="DOMANDE_PER_DATA" localSheetId="15">#REF!</definedName>
    <definedName name="DOMANDE_PER_DATA" localSheetId="6">#REF!</definedName>
    <definedName name="DOMANDE_PER_DATA" localSheetId="8">#REF!</definedName>
    <definedName name="DOMANDE_PER_DATA" localSheetId="9">#REF!</definedName>
    <definedName name="DOMANDE_PER_DATA" localSheetId="10">#REF!</definedName>
    <definedName name="DOMANDE_PER_DATA" localSheetId="12">#REF!</definedName>
    <definedName name="DOMANDE_PER_DATA">#REF!</definedName>
    <definedName name="DOMANDE_PER_DATA_" localSheetId="13">#REF!</definedName>
    <definedName name="DOMANDE_PER_DATA_" localSheetId="15">#REF!</definedName>
    <definedName name="DOMANDE_PER_DATA_" localSheetId="6">#REF!</definedName>
    <definedName name="DOMANDE_PER_DATA_" localSheetId="8">#REF!</definedName>
    <definedName name="DOMANDE_PER_DATA_" localSheetId="9">#REF!</definedName>
    <definedName name="DOMANDE_PER_DATA_" localSheetId="10">#REF!</definedName>
    <definedName name="DOMANDE_PER_DATA_" localSheetId="12">#REF!</definedName>
    <definedName name="DOMANDE_PER_DATA_">#REF!</definedName>
    <definedName name="NEW" localSheetId="13">#REF!</definedName>
    <definedName name="NEW" localSheetId="4">#REF!</definedName>
    <definedName name="NEW" localSheetId="15">#REF!</definedName>
    <definedName name="NEW" localSheetId="6">#REF!</definedName>
    <definedName name="NEW" localSheetId="8">#REF!</definedName>
    <definedName name="NEW" localSheetId="9">#REF!</definedName>
    <definedName name="NEW" localSheetId="10">#REF!</definedName>
    <definedName name="NEW" localSheetId="11">#REF!</definedName>
    <definedName name="NEW" localSheetId="12">#REF!</definedName>
    <definedName name="NEW">#REF!</definedName>
    <definedName name="PAG_MESE" localSheetId="13">#REF!</definedName>
    <definedName name="PAG_MESE" localSheetId="15">#REF!</definedName>
    <definedName name="PAG_MESE" localSheetId="6">#REF!</definedName>
    <definedName name="PAG_MESE" localSheetId="8">#REF!</definedName>
    <definedName name="PAG_MESE" localSheetId="9">#REF!</definedName>
    <definedName name="PAG_MESE" localSheetId="10">#REF!</definedName>
    <definedName name="PAG_MESE" localSheetId="12">#REF!</definedName>
    <definedName name="PAG_MESE">#REF!</definedName>
    <definedName name="PIPPO" localSheetId="13">#REF!</definedName>
    <definedName name="PIPPO" localSheetId="4">#REF!</definedName>
    <definedName name="PIPPO" localSheetId="15">#REF!</definedName>
    <definedName name="PIPPO" localSheetId="6">#REF!</definedName>
    <definedName name="PIPPO" localSheetId="8">#REF!</definedName>
    <definedName name="PIPPO" localSheetId="9">#REF!</definedName>
    <definedName name="PIPPO" localSheetId="10">#REF!</definedName>
    <definedName name="PIPPO" localSheetId="11">#REF!</definedName>
    <definedName name="PIPPO" localSheetId="12">#REF!</definedName>
    <definedName name="PIPPO">#REF!</definedName>
    <definedName name="RDC_REI" localSheetId="13">#REF!</definedName>
    <definedName name="RDC_REI" localSheetId="15">#REF!</definedName>
    <definedName name="RDC_REI" localSheetId="6">#REF!</definedName>
    <definedName name="RDC_REI" localSheetId="8">#REF!</definedName>
    <definedName name="RDC_REI" localSheetId="9">#REF!</definedName>
    <definedName name="RDC_REI" localSheetId="10">#REF!</definedName>
    <definedName name="RDC_REI" localSheetId="12">#REF!</definedName>
    <definedName name="RDC_REI">#REF!</definedName>
    <definedName name="SCHEDE" localSheetId="15">#REF!</definedName>
    <definedName name="SCHEDE" localSheetId="6">#REF!</definedName>
    <definedName name="SCHEDE">#REF!</definedName>
    <definedName name="SEXISTAT1" localSheetId="13">[1]Sesso!#REF!</definedName>
    <definedName name="SEXISTAT1" localSheetId="4">[1]Sesso!#REF!</definedName>
    <definedName name="SEXISTAT1" localSheetId="15">[1]Sesso!#REF!</definedName>
    <definedName name="SEXISTAT1" localSheetId="5">[1]Sesso!#REF!</definedName>
    <definedName name="SEXISTAT1" localSheetId="6">[1]Sesso!#REF!</definedName>
    <definedName name="SEXISTAT1" localSheetId="8">[1]Sesso!#REF!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[1]Sesso!#REF!</definedName>
    <definedName name="STATCIV2" localSheetId="13">'[1]Stato civile'!#REF!</definedName>
    <definedName name="STATCIV2" localSheetId="4">'[1]Stato civile'!#REF!</definedName>
    <definedName name="STATCIV2" localSheetId="15">'[1]Stato civile'!#REF!</definedName>
    <definedName name="STATCIV2" localSheetId="5">'[1]Stato civile'!#REF!</definedName>
    <definedName name="STATCIV2" localSheetId="6">'[1]Stato civile'!#REF!</definedName>
    <definedName name="STATCIV2" localSheetId="8">'[1]Stato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'[1]Stato civile'!#REF!</definedName>
    <definedName name="SUM_REI_DECGEN2019" localSheetId="13">#REF!</definedName>
    <definedName name="SUM_REI_DECGEN2019" localSheetId="15">#REF!</definedName>
    <definedName name="SUM_REI_DECGEN2019" localSheetId="6">#REF!</definedName>
    <definedName name="SUM_REI_DECGEN2019" localSheetId="8">#REF!</definedName>
    <definedName name="SUM_REI_DECGEN2019" localSheetId="9">#REF!</definedName>
    <definedName name="SUM_REI_DECGEN2019" localSheetId="10">#REF!</definedName>
    <definedName name="SUM_REI_DECGEN2019" localSheetId="12">#REF!</definedName>
    <definedName name="SUM_REI_DECGEN2019">#REF!</definedName>
    <definedName name="SUM_REI_DECLUGLIO" localSheetId="13">#REF!</definedName>
    <definedName name="SUM_REI_DECLUGLIO" localSheetId="4">#REF!</definedName>
    <definedName name="SUM_REI_DECLUGLIO" localSheetId="15">#REF!</definedName>
    <definedName name="SUM_REI_DECLUGLIO" localSheetId="5">#REF!</definedName>
    <definedName name="SUM_REI_DECLUGLIO" localSheetId="6">#REF!</definedName>
    <definedName name="SUM_REI_DECLUGLIO" localSheetId="8">#REF!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#REF!</definedName>
    <definedName name="SUM_REI_ETA_26032018" localSheetId="13">#REF!</definedName>
    <definedName name="SUM_REI_ETA_26032018" localSheetId="4">#REF!</definedName>
    <definedName name="SUM_REI_ETA_26032018" localSheetId="15">#REF!</definedName>
    <definedName name="SUM_REI_ETA_26032018" localSheetId="5">#REF!</definedName>
    <definedName name="SUM_REI_ETA_26032018" localSheetId="6">#REF!</definedName>
    <definedName name="SUM_REI_ETA_26032018" localSheetId="8">#REF!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#REF!</definedName>
    <definedName name="SUM_REI_GEN2018GIU2019" localSheetId="13">#REF!</definedName>
    <definedName name="SUM_REI_GEN2018GIU2019" localSheetId="15">#REF!</definedName>
    <definedName name="SUM_REI_GEN2018GIU2019" localSheetId="6">#REF!</definedName>
    <definedName name="SUM_REI_GEN2018GIU2019" localSheetId="8">#REF!</definedName>
    <definedName name="SUM_REI_GEN2018GIU2019" localSheetId="9">#REF!</definedName>
    <definedName name="SUM_REI_GEN2018GIU2019" localSheetId="10">#REF!</definedName>
    <definedName name="SUM_REI_GEN2018GIU2019" localSheetId="12">#REF!</definedName>
    <definedName name="SUM_REI_GEN2018GIU2019">#REF!</definedName>
    <definedName name="SUM_REI_GEN2018MAR2019" localSheetId="13">#REF!</definedName>
    <definedName name="SUM_REI_GEN2018MAR2019" localSheetId="15">#REF!</definedName>
    <definedName name="SUM_REI_GEN2018MAR2019" localSheetId="6">#REF!</definedName>
    <definedName name="SUM_REI_GEN2018MAR2019" localSheetId="8">#REF!</definedName>
    <definedName name="SUM_REI_GEN2018MAR2019" localSheetId="9">#REF!</definedName>
    <definedName name="SUM_REI_GEN2018MAR2019" localSheetId="10">#REF!</definedName>
    <definedName name="SUM_REI_GEN2018MAR2019" localSheetId="12">#REF!</definedName>
    <definedName name="SUM_REI_GEN2018MAR2019">#REF!</definedName>
    <definedName name="SUM_REI_GENDIC2018" localSheetId="13">#REF!</definedName>
    <definedName name="SUM_REI_GENDIC2018" localSheetId="4">#REF!</definedName>
    <definedName name="SUM_REI_GENDIC2018" localSheetId="15">#REF!</definedName>
    <definedName name="SUM_REI_GENDIC2018" localSheetId="5">#REF!</definedName>
    <definedName name="SUM_REI_GENDIC2018" localSheetId="6">#REF!</definedName>
    <definedName name="SUM_REI_GENDIC2018" localSheetId="8">#REF!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#REF!</definedName>
    <definedName name="SUM_REI_GENGIU2018" localSheetId="13">#REF!</definedName>
    <definedName name="SUM_REI_GENGIU2018" localSheetId="4">#REF!</definedName>
    <definedName name="SUM_REI_GENGIU2018" localSheetId="15">#REF!</definedName>
    <definedName name="SUM_REI_GENGIU2018" localSheetId="5">#REF!</definedName>
    <definedName name="SUM_REI_GENGIU2018" localSheetId="6">#REF!</definedName>
    <definedName name="SUM_REI_GENGIU2018" localSheetId="8">#REF!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#REF!</definedName>
    <definedName name="SUM_REI_GENMAR2019" localSheetId="13">#REF!</definedName>
    <definedName name="SUM_REI_GENMAR2019" localSheetId="4">#REF!</definedName>
    <definedName name="SUM_REI_GENMAR2019" localSheetId="15">#REF!</definedName>
    <definedName name="SUM_REI_GENMAR2019" localSheetId="5">#REF!</definedName>
    <definedName name="SUM_REI_GENMAR2019" localSheetId="6">#REF!</definedName>
    <definedName name="SUM_REI_GENMAR2019" localSheetId="8">#REF!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#REF!</definedName>
    <definedName name="SUM_REI_GENSET2018" localSheetId="13">#REF!</definedName>
    <definedName name="SUM_REI_GENSET2018" localSheetId="4">#REF!</definedName>
    <definedName name="SUM_REI_GENSET2018" localSheetId="15">#REF!</definedName>
    <definedName name="SUM_REI_GENSET2018" localSheetId="5">#REF!</definedName>
    <definedName name="SUM_REI_GENSET2018" localSheetId="6">#REF!</definedName>
    <definedName name="SUM_REI_GENSET2018" localSheetId="8">#REF!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#REF!</definedName>
    <definedName name="SUM_REI_IIITRIM2018" localSheetId="13">#REF!</definedName>
    <definedName name="SUM_REI_IIITRIM2018" localSheetId="4">#REF!</definedName>
    <definedName name="SUM_REI_IIITRIM2018" localSheetId="15">#REF!</definedName>
    <definedName name="SUM_REI_IIITRIM2018" localSheetId="5">#REF!</definedName>
    <definedName name="SUM_REI_IIITRIM2018" localSheetId="6">#REF!</definedName>
    <definedName name="SUM_REI_IIITRIM2018" localSheetId="8">#REF!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#REF!</definedName>
    <definedName name="SUM_REI_IITRIM2018" localSheetId="13">#REF!</definedName>
    <definedName name="SUM_REI_IITRIM2018" localSheetId="4">#REF!</definedName>
    <definedName name="SUM_REI_IITRIM2018" localSheetId="15">#REF!</definedName>
    <definedName name="SUM_REI_IITRIM2018" localSheetId="5">#REF!</definedName>
    <definedName name="SUM_REI_IITRIM2018" localSheetId="6">#REF!</definedName>
    <definedName name="SUM_REI_IITRIM2018" localSheetId="8">#REF!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#REF!</definedName>
    <definedName name="SUM_REI_IITRIM2019" localSheetId="13">#REF!</definedName>
    <definedName name="SUM_REI_IITRIM2019" localSheetId="15">#REF!</definedName>
    <definedName name="SUM_REI_IITRIM2019" localSheetId="6">#REF!</definedName>
    <definedName name="SUM_REI_IITRIM2019" localSheetId="8">#REF!</definedName>
    <definedName name="SUM_REI_IITRIM2019" localSheetId="9">#REF!</definedName>
    <definedName name="SUM_REI_IITRIM2019" localSheetId="10">#REF!</definedName>
    <definedName name="SUM_REI_IITRIM2019" localSheetId="12">#REF!</definedName>
    <definedName name="SUM_REI_IITRIM2019">#REF!</definedName>
    <definedName name="SUM_REI_ISEM2018" localSheetId="13">#REF!</definedName>
    <definedName name="SUM_REI_ISEM2018" localSheetId="4">#REF!</definedName>
    <definedName name="SUM_REI_ISEM2018" localSheetId="15">#REF!</definedName>
    <definedName name="SUM_REI_ISEM2018" localSheetId="5">#REF!</definedName>
    <definedName name="SUM_REI_ISEM2018" localSheetId="6">#REF!</definedName>
    <definedName name="SUM_REI_ISEM2018" localSheetId="8">#REF!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#REF!</definedName>
    <definedName name="SUM_REI_ITRIM2018" localSheetId="13">#REF!</definedName>
    <definedName name="SUM_REI_ITRIM2018" localSheetId="15">#REF!</definedName>
    <definedName name="SUM_REI_ITRIM2018" localSheetId="6">#REF!</definedName>
    <definedName name="SUM_REI_ITRIM2018" localSheetId="8">#REF!</definedName>
    <definedName name="SUM_REI_ITRIM2018" localSheetId="9">#REF!</definedName>
    <definedName name="SUM_REI_ITRIM2018" localSheetId="10">#REF!</definedName>
    <definedName name="SUM_REI_ITRIM2018" localSheetId="12">#REF!</definedName>
    <definedName name="SUM_REI_ITRIM2018">#REF!</definedName>
    <definedName name="SUM_REI_ITRIM2018_OLD" localSheetId="13">#REF!</definedName>
    <definedName name="SUM_REI_ITRIM2018_OLD" localSheetId="4">#REF!</definedName>
    <definedName name="SUM_REI_ITRIM2018_OLD" localSheetId="15">#REF!</definedName>
    <definedName name="SUM_REI_ITRIM2018_OLD" localSheetId="6">#REF!</definedName>
    <definedName name="SUM_REI_ITRIM2018_OLD" localSheetId="8">#REF!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#REF!</definedName>
    <definedName name="SUM_REI_ITRIM2019" localSheetId="13">#REF!</definedName>
    <definedName name="SUM_REI_ITRIM2019" localSheetId="15">#REF!</definedName>
    <definedName name="SUM_REI_ITRIM2019" localSheetId="6">#REF!</definedName>
    <definedName name="SUM_REI_ITRIM2019" localSheetId="8">#REF!</definedName>
    <definedName name="SUM_REI_ITRIM2019" localSheetId="9">#REF!</definedName>
    <definedName name="SUM_REI_ITRIM2019" localSheetId="10">#REF!</definedName>
    <definedName name="SUM_REI_ITRIM2019" localSheetId="12">#REF!</definedName>
    <definedName name="SUM_REI_ITRIM2019">#REF!</definedName>
    <definedName name="SUM_REI_IVTRIM2018" localSheetId="13">#REF!</definedName>
    <definedName name="SUM_REI_IVTRIM2018" localSheetId="4">#REF!</definedName>
    <definedName name="SUM_REI_IVTRIM2018" localSheetId="15">#REF!</definedName>
    <definedName name="SUM_REI_IVTRIM2018" localSheetId="5">#REF!</definedName>
    <definedName name="SUM_REI_IVTRIM2018" localSheetId="6">#REF!</definedName>
    <definedName name="SUM_REI_IVTRIM2018" localSheetId="8">#REF!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#REF!</definedName>
    <definedName name="SUM_REI_LUGDIC2018" localSheetId="13">#REF!</definedName>
    <definedName name="SUM_REI_LUGDIC2018" localSheetId="4">#REF!</definedName>
    <definedName name="SUM_REI_LUGDIC2018" localSheetId="15">#REF!</definedName>
    <definedName name="SUM_REI_LUGDIC2018" localSheetId="5">#REF!</definedName>
    <definedName name="SUM_REI_LUGDIC2018" localSheetId="6">#REF!</definedName>
    <definedName name="SUM_REI_LUGDIC2018" localSheetId="8">#REF!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#REF!</definedName>
    <definedName name="SUM_REI_MESIPAG" localSheetId="13">#REF!</definedName>
    <definedName name="SUM_REI_MESIPAG" localSheetId="15">#REF!</definedName>
    <definedName name="SUM_REI_MESIPAG" localSheetId="6">#REF!</definedName>
    <definedName name="SUM_REI_MESIPAG" localSheetId="8">#REF!</definedName>
    <definedName name="SUM_REI_MESIPAG" localSheetId="9">#REF!</definedName>
    <definedName name="SUM_REI_MESIPAG" localSheetId="10">#REF!</definedName>
    <definedName name="SUM_REI_MESIPAG" localSheetId="12">#REF!</definedName>
    <definedName name="SUM_REI_MESIPAG">#REF!</definedName>
    <definedName name="SUM_RESI_MESIPAG" localSheetId="13">#REF!</definedName>
    <definedName name="SUM_RESI_MESIPAG" localSheetId="4">#REF!</definedName>
    <definedName name="SUM_RESI_MESIPAG" localSheetId="15">#REF!</definedName>
    <definedName name="SUM_RESI_MESIPAG" localSheetId="5">#REF!</definedName>
    <definedName name="SUM_RESI_MESIPAG" localSheetId="6">#REF!</definedName>
    <definedName name="SUM_RESI_MESIPAG" localSheetId="8">#REF!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#REF!</definedName>
    <definedName name="Tavola2BIS" localSheetId="13">#REF!</definedName>
    <definedName name="Tavola2BIS" localSheetId="15">#REF!</definedName>
    <definedName name="Tavola2BIS" localSheetId="6">#REF!</definedName>
    <definedName name="Tavola2BIS" localSheetId="8">#REF!</definedName>
    <definedName name="Tavola2BIS" localSheetId="9">#REF!</definedName>
    <definedName name="Tavola2BIS" localSheetId="10">#REF!</definedName>
    <definedName name="Tavola2BIS" localSheetId="12">#REF!</definedName>
    <definedName name="Tavola2BIS">#REF!</definedName>
    <definedName name="TOT" localSheetId="13">#REF!</definedName>
    <definedName name="TOT" localSheetId="4">#REF!</definedName>
    <definedName name="TOT" localSheetId="15">#REF!</definedName>
    <definedName name="TOT" localSheetId="5">#REF!</definedName>
    <definedName name="TOT" localSheetId="6">#REF!</definedName>
    <definedName name="TOT" localSheetId="8">#REF!</definedName>
    <definedName name="TOT" localSheetId="9">#REF!</definedName>
    <definedName name="TOT" localSheetId="10">#REF!</definedName>
    <definedName name="TOT" localSheetId="11">#REF!</definedName>
    <definedName name="TOT" localSheetId="12">#REF!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87" l="1"/>
  <c r="A31" i="86"/>
  <c r="A17" i="85"/>
  <c r="R29" i="4" l="1"/>
  <c r="S29" i="4" s="1"/>
  <c r="R28" i="4"/>
  <c r="S28" i="4" s="1"/>
  <c r="R27" i="4"/>
  <c r="S27" i="4" s="1"/>
  <c r="B15" i="63" l="1"/>
  <c r="P29" i="4"/>
  <c r="Q29" i="4" s="1"/>
  <c r="P28" i="4"/>
  <c r="Q28" i="4" s="1"/>
  <c r="P27" i="4"/>
  <c r="Q27" i="4" s="1"/>
  <c r="B27" i="68"/>
  <c r="B26" i="68"/>
  <c r="B25" i="68"/>
  <c r="C15" i="63"/>
  <c r="D15" i="63"/>
  <c r="E15" i="63"/>
  <c r="N29" i="4"/>
  <c r="O29" i="4" s="1"/>
  <c r="N28" i="4"/>
  <c r="O28" i="4" s="1"/>
  <c r="N27" i="4"/>
  <c r="O27" i="4" s="1"/>
  <c r="A69" i="54" l="1"/>
  <c r="B29" i="68"/>
  <c r="B12" i="73"/>
  <c r="B12" i="80"/>
  <c r="A35" i="60"/>
  <c r="A18" i="53"/>
  <c r="A18" i="52"/>
  <c r="A30" i="4"/>
  <c r="A17" i="58"/>
  <c r="A26" i="64"/>
  <c r="A33" i="65"/>
  <c r="A16" i="66"/>
  <c r="A16" i="63"/>
  <c r="A26" i="69"/>
  <c r="L29" i="4"/>
  <c r="M29" i="4" s="1"/>
  <c r="J29" i="4"/>
  <c r="K29" i="4" s="1"/>
  <c r="H29" i="4"/>
  <c r="I29" i="4" s="1"/>
  <c r="F29" i="4"/>
  <c r="G29" i="4" s="1"/>
  <c r="D29" i="4"/>
  <c r="E29" i="4" s="1"/>
  <c r="B29" i="4"/>
  <c r="C29" i="4" s="1"/>
  <c r="L28" i="4"/>
  <c r="M28" i="4" s="1"/>
  <c r="J28" i="4"/>
  <c r="K28" i="4" s="1"/>
  <c r="H28" i="4"/>
  <c r="I28" i="4" s="1"/>
  <c r="F28" i="4"/>
  <c r="G28" i="4" s="1"/>
  <c r="D28" i="4"/>
  <c r="E28" i="4" s="1"/>
  <c r="B28" i="4"/>
  <c r="C28" i="4" s="1"/>
  <c r="L27" i="4"/>
  <c r="M27" i="4" s="1"/>
  <c r="J27" i="4"/>
  <c r="K27" i="4" s="1"/>
  <c r="H27" i="4"/>
  <c r="I27" i="4" s="1"/>
  <c r="F27" i="4"/>
  <c r="G27" i="4" s="1"/>
  <c r="D27" i="4"/>
  <c r="E27" i="4" s="1"/>
  <c r="B27" i="4"/>
  <c r="C27" i="4" s="1"/>
  <c r="D30" i="65"/>
  <c r="B30" i="65"/>
  <c r="D29" i="65"/>
  <c r="B29" i="65"/>
  <c r="D28" i="65"/>
  <c r="B28" i="65"/>
  <c r="D27" i="65"/>
  <c r="B27" i="65"/>
  <c r="B21" i="68"/>
  <c r="B20" i="68"/>
  <c r="B19" i="68"/>
  <c r="B18" i="68"/>
  <c r="B17" i="68"/>
  <c r="B16" i="68"/>
  <c r="B15" i="68"/>
  <c r="B14" i="68"/>
  <c r="B13" i="68"/>
  <c r="B12" i="68"/>
  <c r="B11" i="68"/>
  <c r="E30" i="65" l="1"/>
  <c r="E29" i="65"/>
  <c r="E6" i="65"/>
  <c r="E14" i="65"/>
  <c r="E22" i="65"/>
  <c r="E7" i="65"/>
  <c r="E15" i="65"/>
  <c r="E23" i="65"/>
  <c r="E5" i="65"/>
  <c r="E8" i="65"/>
  <c r="E16" i="65"/>
  <c r="E24" i="65"/>
  <c r="E18" i="65"/>
  <c r="E26" i="65"/>
  <c r="E11" i="65"/>
  <c r="E27" i="65"/>
  <c r="E12" i="65"/>
  <c r="E13" i="65"/>
  <c r="E9" i="65"/>
  <c r="E17" i="65"/>
  <c r="E25" i="65"/>
  <c r="E10" i="65"/>
  <c r="E19" i="65"/>
  <c r="E20" i="65"/>
  <c r="E21" i="65"/>
  <c r="E28" i="65"/>
  <c r="C28" i="65"/>
  <c r="C9" i="65"/>
  <c r="C17" i="65"/>
  <c r="C25" i="65"/>
  <c r="C18" i="65"/>
  <c r="C19" i="65"/>
  <c r="C12" i="65"/>
  <c r="C20" i="65"/>
  <c r="C21" i="65"/>
  <c r="C11" i="65"/>
  <c r="C13" i="65"/>
  <c r="C6" i="65"/>
  <c r="C14" i="65"/>
  <c r="C22" i="65"/>
  <c r="C15" i="65"/>
  <c r="C23" i="65"/>
  <c r="C5" i="65"/>
  <c r="C7" i="65"/>
  <c r="C8" i="65"/>
  <c r="C16" i="65"/>
  <c r="C24" i="65"/>
  <c r="C10" i="65"/>
  <c r="C26" i="65"/>
  <c r="C27" i="65"/>
  <c r="C29" i="65"/>
  <c r="C30" i="65"/>
  <c r="F15" i="63"/>
</calcChain>
</file>

<file path=xl/sharedStrings.xml><?xml version="1.0" encoding="utf-8"?>
<sst xmlns="http://schemas.openxmlformats.org/spreadsheetml/2006/main" count="650" uniqueCount="168">
  <si>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</si>
  <si>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</si>
  <si>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</si>
  <si>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</si>
  <si>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</si>
  <si>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</si>
  <si>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</si>
  <si>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</si>
  <si>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</si>
  <si>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</si>
  <si>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</si>
  <si>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</si>
  <si>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</si>
  <si>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</si>
  <si>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</si>
  <si>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</si>
  <si>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</si>
  <si>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</si>
  <si>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</si>
  <si>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</si>
  <si>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</si>
  <si>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</si>
  <si>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</si>
  <si>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</si>
  <si>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</si>
  <si>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</si>
  <si>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</si>
  <si>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</si>
  <si>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</si>
  <si>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</si>
  <si>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</si>
  <si>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</si>
  <si>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</si>
  <si>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</si>
  <si>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</si>
  <si>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</si>
  <si>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</si>
  <si>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</si>
  <si>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</si>
  <si>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</si>
  <si>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</si>
  <si>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Domande presentate</t>
  </si>
  <si>
    <t>Figli per i quali è 
richiesto il beneficio*</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</si>
  <si>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</si>
  <si>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</si>
  <si>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</si>
  <si>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</si>
  <si>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</si>
  <si>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</si>
  <si>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</si>
  <si>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</si>
  <si>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</si>
  <si>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</si>
  <si>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</si>
  <si>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</si>
  <si>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</si>
  <si>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</si>
  <si>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</si>
  <si>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</si>
  <si>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</si>
  <si>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</si>
  <si>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</si>
  <si>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</si>
  <si>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</si>
  <si>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</si>
  <si>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</si>
  <si>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</si>
  <si>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</si>
  <si>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</si>
  <si>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</si>
  <si>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</si>
  <si>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</si>
  <si>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</si>
  <si>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</si>
  <si>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</si>
  <si>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</si>
  <si>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</si>
  <si>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</si>
  <si>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</si>
  <si>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</si>
  <si>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</si>
  <si>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Importo complessivamente erogato</t>
  </si>
  <si>
    <t>Media mensile beneficiari</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</si>
  <si>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</si>
  <si>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</si>
  <si>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</si>
  <si>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</si>
  <si>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</si>
  <si>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</si>
  <si>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</si>
  <si>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</si>
  <si>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</si>
  <si>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</si>
  <si>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</si>
  <si>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</si>
  <si>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</si>
  <si>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</si>
  <si>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</si>
  <si>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</si>
  <si>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t>
  </si>
  <si>
    <t>luglio 2022</t>
  </si>
  <si>
    <t>mese di competenza: LUGLIO 2022</t>
  </si>
  <si>
    <t>agosto</t>
  </si>
  <si>
    <t>agosto 2022</t>
  </si>
  <si>
    <t>mese di competenza: AGOSTO 2022</t>
  </si>
  <si>
    <t xml:space="preserve">Sezione I - Assegno Unico Universale </t>
  </si>
  <si>
    <t>Importo complessivamente integrato</t>
  </si>
  <si>
    <t xml:space="preserve">Tavola 1.1 – Domande di AUU del 2022 per mese e canale di presentazione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</si>
  <si>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</si>
  <si>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</si>
  <si>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</si>
  <si>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</si>
  <si>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</si>
  <si>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</si>
  <si>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</si>
  <si>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</si>
  <si>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</si>
  <si>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</si>
  <si>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</si>
  <si>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 xml:space="preserve">Tavola 1.4 – Richiedenti pagati e importi medi mensili di competenza dell'AUU per numero di figli </t>
  </si>
  <si>
    <t>Tavola 1.5 – Richiedenti pagati e relativi importi medi mensili di competenza dell'AUU in caso di assenza/presenza di figli disabili nel nucleo</t>
  </si>
  <si>
    <t>I dati riportati in questa sezione si riferiscono esclusivamente alle integrazioni di AUU a favore dei nuclei percettori di RdC</t>
  </si>
  <si>
    <t>Tavola 2.1 - AUU ai percettori di Reddito di Cittadinanza: nuclei e figli che hanno ricevuto l'integrazione per mese</t>
  </si>
  <si>
    <t xml:space="preserve">Tavola 2.2  - AUU ai percettori di Reddito di Cittadinanza: figli che hanno ricevuto l'integrazione nel mese per regione </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</si>
  <si>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 </t>
    </r>
  </si>
  <si>
    <t xml:space="preserve">Numero 
richiedenti
</t>
  </si>
  <si>
    <t>Numero figli</t>
  </si>
  <si>
    <t>Importo medio 
mensile per figlio (euro)</t>
  </si>
  <si>
    <t>Importo medio mensile per figlio (euro)</t>
  </si>
  <si>
    <t xml:space="preserve">Numero medio figli </t>
  </si>
  <si>
    <t>Importo medio 
mensile per richiedente (euro)</t>
  </si>
  <si>
    <t>Mese</t>
  </si>
  <si>
    <r>
      <rPr>
        <sz val="12"/>
        <rFont val="Verdana"/>
        <family val="2"/>
      </rPr>
      <t>Importo complessivo dell'integrazione</t>
    </r>
    <r>
      <rPr>
        <i/>
        <sz val="12"/>
        <rFont val="Verdana"/>
        <family val="2"/>
      </rPr>
      <t xml:space="preserve">
</t>
    </r>
    <r>
      <rPr>
        <i/>
        <sz val="10"/>
        <rFont val="Verdana"/>
        <family val="2"/>
      </rPr>
      <t>(milioni di euro)</t>
    </r>
  </si>
  <si>
    <r>
      <t xml:space="preserve">Importo medio  dell'integrazione
per nucleo
</t>
    </r>
    <r>
      <rPr>
        <sz val="10"/>
        <rFont val="Verdana"/>
        <family val="2"/>
      </rPr>
      <t>(euro)</t>
    </r>
  </si>
  <si>
    <r>
      <t xml:space="preserve">Importo medio dell'integrazione per figlio
</t>
    </r>
    <r>
      <rPr>
        <sz val="10"/>
        <rFont val="Verdana"/>
        <family val="2"/>
      </rPr>
      <t>(euro)</t>
    </r>
  </si>
  <si>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</si>
  <si>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</si>
  <si>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</si>
  <si>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</si>
  <si>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</si>
  <si>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</si>
  <si>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Tavola 1.3 - Richiedenti pagati, figli e relativi importi di AUU erogati per mese di competenza</t>
  </si>
  <si>
    <t>Numero richiedenti 
pagati</t>
  </si>
  <si>
    <t xml:space="preserve">Tavola 1.6 – Numero di figli pagati e relativi importi medi mensili di competenza dell'AUU per regione di residenza </t>
  </si>
  <si>
    <t>Tavola 1.9 – Numero di figli pagati e importi medi mensili di competenza dell'AUU per classe di età e classe di ISEE dei figli</t>
  </si>
  <si>
    <r>
      <t xml:space="preserve">Tavola 1.11 – Richiedenti  e figli percettori di </t>
    </r>
    <r>
      <rPr>
        <i/>
        <u/>
        <sz val="11"/>
        <color theme="1"/>
        <rFont val="Verdana"/>
        <family val="2"/>
      </rPr>
      <t>almeno una mensilità di AUU</t>
    </r>
    <r>
      <rPr>
        <i/>
        <sz val="11"/>
        <color theme="1"/>
        <rFont val="Verdana"/>
        <family val="2"/>
      </rPr>
      <t xml:space="preserve"> nell'anno di riferimento per regione </t>
    </r>
  </si>
  <si>
    <t xml:space="preserve">Tavola 1.7 – Numero di figli pagati e relativi importi medi mensili di AUU per classe di ISEE </t>
  </si>
  <si>
    <t xml:space="preserve">Tavola 1.8 – Numero di figli disabili pagati e relativi importi medi mensili di AUU per classe di ISEE </t>
  </si>
  <si>
    <t xml:space="preserve">Tavola 1.10 – Richiedenti pagati, numero medio di figli pagati e importi medi mensili di AUU erogati per classe di ISEE del richiedente </t>
  </si>
  <si>
    <t>settembre</t>
  </si>
  <si>
    <t>settembre 2022</t>
  </si>
  <si>
    <t>mese di competenza: SETTEMBRE 2022</t>
  </si>
  <si>
    <t>Nota: L’integrazione è determinata sottraendo dall'importo teorico spettante dell’AUU e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</si>
  <si>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</si>
  <si>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t>
  </si>
  <si>
    <t>ottobre 2022</t>
  </si>
  <si>
    <t>APPENDICE STATISTICA DICEMBRE 2022</t>
  </si>
  <si>
    <r>
      <t xml:space="preserve">Nella prima Sezione della presente Appendice Statistica sono esposti i dati relativa alle domande di AUU presentate da 1^ gennaio al 30 novembre 2022 e ai pagamenti riferiti al periodo di competenza </t>
    </r>
    <r>
      <rPr>
        <b/>
        <i/>
        <sz val="12"/>
        <color theme="1"/>
        <rFont val="Calibri"/>
        <family val="2"/>
        <scheme val="minor"/>
      </rPr>
      <t>marzo-novembre 2022.</t>
    </r>
    <r>
      <rPr>
        <i/>
        <sz val="12"/>
        <color theme="1"/>
        <rFont val="Calibri"/>
        <family val="2"/>
        <scheme val="minor"/>
      </rPr>
      <t xml:space="preserve"> 
Nella seconda Sezione sono riportati i dati relativi all'integrazione di AUU del periodo marzo-novembre 2022 a favore dei nuclei percettori di RdC</t>
    </r>
    <r>
      <rPr>
        <b/>
        <i/>
        <sz val="12"/>
        <color theme="1"/>
        <rFont val="Calibri"/>
        <family val="2"/>
        <scheme val="minor"/>
      </rPr>
      <t>.</t>
    </r>
  </si>
  <si>
    <t xml:space="preserve"> Lettura dati 20 dicembre 2022</t>
  </si>
  <si>
    <t>novembre 2022</t>
  </si>
  <si>
    <t>novembre</t>
  </si>
  <si>
    <t xml:space="preserve">Tavola 1.2 – Distribuzione regionale delle domande di AUU presentate dal 1^ gennaio al 30 novembre 2022 
e relativo numero di figli per i quali è stato chiesto il beneficio </t>
  </si>
  <si>
    <t>mese di competenza:OTTOBRE 2022</t>
  </si>
  <si>
    <t>mese di competenza: NOVEMBRE 2022</t>
  </si>
  <si>
    <r>
      <t xml:space="preserve">Anno 2022
</t>
    </r>
    <r>
      <rPr>
        <sz val="9"/>
        <color theme="1"/>
        <rFont val="Verdana"/>
        <family val="2"/>
      </rPr>
      <t>(periodo di competenza Marzo-Novembre)</t>
    </r>
  </si>
  <si>
    <t xml:space="preserve"> Lettura dati 27 dicembre 2022</t>
  </si>
  <si>
    <t>Anno 2022
(periodo Marzo-Novembre)</t>
  </si>
  <si>
    <t>Gli importi medi relativi ai mesi di marzo ed aprile hanno risentito dei pagamenti avvenuti d'ufficio senza le informazione del modello "RdC-com/AU" attivato in seguito. Il conguaglio di erogazioni parziali verrà effettuato, in via automatizzata, al termine di ogni anno di competenza dell'AUU (febbraio), sulla base di quanto effettivamente erogato al nucleo familiare secondo il principio di cassa (circolare INPS 53/2022).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</si>
</sst>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_-* #,##0.0000_-;\-* #,##0.0000_-;_-* &quot;-&quot;??_-;_-@_-"/>
    <numFmt numFmtId="172" formatCode="_-* #,##0.0000000_-;\-* #,##0.0000000_-;_-* &quot;-&quot;??_-;_-@_-"/>
  </numFmts>
  <fonts count="48"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b/>
      <i/>
      <sz val="10"/>
      <color theme="1"/>
      <name val="Verdana"/>
      <family val="2"/>
    </font>
    <font>
      <b/>
      <sz val="10"/>
      <color theme="1"/>
      <name val="Verdana"/>
      <family val="2"/>
    </font>
    <font>
      <i/>
      <sz val="8"/>
      <color theme="1"/>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sz val="9"/>
      <color theme="1"/>
      <name val="Verdana"/>
      <family val="2"/>
    </font>
    <font>
      <i/>
      <sz val="14"/>
      <color theme="1"/>
      <name val="Verdana"/>
      <family val="2"/>
    </font>
    <font>
      <b/>
      <i/>
      <sz val="12"/>
      <color rgb="FFFF0000"/>
      <name val="Verdana"/>
      <family val="2"/>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301">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2" fillId="0" borderId="1" xfId="3" applyFont="1" applyBorder="1" applyAlignment="1">
      <alignment vertical="center" wrapText="1"/>
    </xf>
    <xf numFmtId="164" fontId="12" fillId="0" borderId="0" xfId="1" applyNumberFormat="1"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8" xfId="2" applyNumberFormat="1" applyFont="1" applyBorder="1" applyAlignment="1">
      <alignment horizontal="center" vertical="center" wrapText="1"/>
    </xf>
    <xf numFmtId="0" fontId="15" fillId="0" borderId="3" xfId="4" applyFont="1" applyBorder="1" applyAlignment="1">
      <alignment vertical="center" wrapText="1"/>
    </xf>
    <xf numFmtId="0" fontId="12" fillId="0" borderId="10" xfId="4" applyFont="1" applyBorder="1" applyAlignment="1">
      <alignment vertical="center" wrapText="1"/>
    </xf>
    <xf numFmtId="164" fontId="12" fillId="0" borderId="10"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9" fontId="13" fillId="0" borderId="0" xfId="2" applyFont="1" applyBorder="1"/>
    <xf numFmtId="9" fontId="13" fillId="0" borderId="0" xfId="2" applyFont="1" applyBorder="1" applyAlignment="1">
      <alignment horizont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9" fontId="19" fillId="0" borderId="0" xfId="2" applyFont="1" applyBorder="1" applyAlignment="1">
      <alignment horizontal="center"/>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5" xfId="0" applyBorder="1"/>
    <xf numFmtId="0" fontId="0" fillId="0" borderId="16" xfId="0" applyBorder="1"/>
    <xf numFmtId="0" fontId="0" fillId="0" borderId="17" xfId="0" applyBorder="1"/>
    <xf numFmtId="0" fontId="0" fillId="0" borderId="4" xfId="0" applyBorder="1"/>
    <xf numFmtId="0" fontId="0" fillId="0" borderId="0" xfId="0" applyBorder="1"/>
    <xf numFmtId="0" fontId="0" fillId="0" borderId="8" xfId="0" applyBorder="1"/>
    <xf numFmtId="0" fontId="13" fillId="0" borderId="0" xfId="0" applyFont="1" applyBorder="1" applyAlignment="1">
      <alignment horizontal="left" vertical="center"/>
    </xf>
    <xf numFmtId="0" fontId="0" fillId="0" borderId="18" xfId="0" applyBorder="1"/>
    <xf numFmtId="0" fontId="0" fillId="0" borderId="3" xfId="0" applyBorder="1"/>
    <xf numFmtId="0" fontId="0" fillId="0" borderId="7"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0" fontId="27" fillId="0" borderId="0" xfId="3" applyFont="1" applyAlignment="1">
      <alignment horizontal="left" vertical="center" wrapText="1"/>
    </xf>
    <xf numFmtId="168" fontId="4" fillId="0" borderId="0" xfId="1" applyNumberFormat="1" applyFont="1" applyFill="1" applyBorder="1" applyAlignment="1">
      <alignment horizontal="left" vertical="center" wrapText="1"/>
    </xf>
    <xf numFmtId="0" fontId="12" fillId="0" borderId="0" xfId="3" applyFont="1" applyAlignment="1">
      <alignment vertical="center"/>
    </xf>
    <xf numFmtId="0" fontId="12" fillId="0" borderId="0" xfId="3" applyFont="1" applyAlignment="1">
      <alignment horizontal="left" vertical="center" wrapText="1"/>
    </xf>
    <xf numFmtId="9" fontId="20" fillId="0" borderId="9" xfId="2" applyFont="1" applyBorder="1" applyAlignment="1">
      <alignment horizontal="center" vertical="center" wrapText="1"/>
    </xf>
    <xf numFmtId="0" fontId="15" fillId="0" borderId="0" xfId="4" applyFont="1" applyAlignment="1">
      <alignment wrapText="1"/>
    </xf>
    <xf numFmtId="171" fontId="3" fillId="0" borderId="0" xfId="3" applyNumberFormat="1" applyFont="1" applyAlignment="1">
      <alignment vertical="center"/>
    </xf>
    <xf numFmtId="17" fontId="8" fillId="0" borderId="0" xfId="3" applyNumberFormat="1" applyFont="1"/>
    <xf numFmtId="0" fontId="14" fillId="0" borderId="11" xfId="3" applyFont="1" applyBorder="1" applyAlignment="1">
      <alignment vertical="center" wrapText="1"/>
    </xf>
    <xf numFmtId="0" fontId="14" fillId="0" borderId="11"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9" fontId="19" fillId="0" borderId="0" xfId="3" applyNumberFormat="1" applyFont="1" applyAlignment="1">
      <alignment vertical="center"/>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6"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164" fontId="20" fillId="0" borderId="3" xfId="1" applyNumberFormat="1" applyFont="1" applyFill="1" applyBorder="1" applyAlignment="1">
      <alignment horizontal="left" vertical="center" wrapText="1"/>
    </xf>
    <xf numFmtId="168" fontId="20" fillId="0" borderId="3" xfId="1" applyNumberFormat="1" applyFont="1" applyFill="1" applyBorder="1" applyAlignment="1">
      <alignment horizontal="left" vertical="center" wrapText="1"/>
    </xf>
    <xf numFmtId="164" fontId="20" fillId="0" borderId="3" xfId="1" applyNumberFormat="1" applyFont="1" applyFill="1" applyBorder="1" applyAlignment="1">
      <alignment vertical="center" wrapText="1"/>
    </xf>
    <xf numFmtId="164" fontId="7" fillId="0" borderId="0" xfId="1" applyNumberFormat="1" applyFont="1" applyFill="1" applyBorder="1" applyAlignment="1">
      <alignment horizontal="right" vertical="center" wrapText="1"/>
    </xf>
    <xf numFmtId="17" fontId="15" fillId="0" borderId="3" xfId="4" quotePrefix="1" applyNumberFormat="1" applyFont="1" applyBorder="1" applyAlignment="1">
      <alignment vertical="center"/>
    </xf>
    <xf numFmtId="17" fontId="15" fillId="0" borderId="10" xfId="4" quotePrefix="1" applyNumberFormat="1" applyFont="1" applyBorder="1" applyAlignment="1">
      <alignment vertical="center"/>
    </xf>
    <xf numFmtId="0" fontId="16" fillId="0" borderId="1" xfId="0" applyFont="1" applyBorder="1" applyAlignment="1">
      <alignment horizontal="left" vertical="center"/>
    </xf>
    <xf numFmtId="164" fontId="7" fillId="0" borderId="0" xfId="1" applyNumberFormat="1" applyFont="1" applyFill="1" applyBorder="1" applyAlignment="1">
      <alignment horizontal="left" vertical="center" wrapText="1"/>
    </xf>
    <xf numFmtId="168" fontId="2" fillId="0" borderId="6" xfId="1" applyNumberFormat="1" applyFont="1" applyFill="1" applyBorder="1" applyAlignment="1">
      <alignment horizontal="left" vertical="center" wrapText="1"/>
    </xf>
    <xf numFmtId="0" fontId="13" fillId="0" borderId="0" xfId="0" applyFont="1" applyBorder="1" applyAlignment="1">
      <alignment vertical="center"/>
    </xf>
    <xf numFmtId="17" fontId="15" fillId="0" borderId="0" xfId="4" quotePrefix="1" applyNumberFormat="1" applyFont="1" applyAlignment="1">
      <alignment horizontal="left" vertical="center"/>
    </xf>
    <xf numFmtId="170" fontId="20" fillId="0" borderId="1" xfId="1" applyNumberFormat="1" applyFont="1" applyFill="1" applyBorder="1" applyAlignment="1">
      <alignment horizontal="right" vertical="center" wrapText="1"/>
    </xf>
    <xf numFmtId="0" fontId="17" fillId="0" borderId="0" xfId="0" applyFont="1" applyAlignment="1"/>
    <xf numFmtId="0" fontId="0" fillId="0" borderId="0" xfId="0" applyAlignment="1"/>
    <xf numFmtId="170" fontId="13" fillId="0" borderId="0" xfId="0" applyNumberFormat="1" applyFont="1" applyBorder="1" applyAlignment="1">
      <alignment horizontal="right" vertical="center"/>
    </xf>
    <xf numFmtId="0" fontId="13" fillId="0" borderId="1" xfId="0" applyFont="1" applyBorder="1" applyAlignment="1">
      <alignment vertical="center" wrapText="1"/>
    </xf>
    <xf numFmtId="164" fontId="12" fillId="0" borderId="0" xfId="1" applyNumberFormat="1" applyFont="1" applyFill="1" applyBorder="1" applyAlignment="1">
      <alignment horizontal="left" vertical="center" wrapText="1"/>
    </xf>
    <xf numFmtId="164" fontId="12" fillId="0" borderId="1" xfId="1" quotePrefix="1" applyNumberFormat="1" applyFont="1" applyFill="1" applyBorder="1" applyAlignment="1">
      <alignment horizontal="left" vertical="center" wrapText="1"/>
    </xf>
    <xf numFmtId="164" fontId="13" fillId="0" borderId="0" xfId="0" applyNumberFormat="1" applyFont="1" applyAlignment="1">
      <alignment horizontal="right" vertical="center"/>
    </xf>
    <xf numFmtId="164" fontId="13" fillId="0" borderId="4"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1" xfId="0" applyNumberFormat="1" applyFont="1" applyBorder="1" applyAlignment="1">
      <alignment horizontal="right" vertical="center"/>
    </xf>
    <xf numFmtId="170" fontId="13" fillId="0" borderId="1" xfId="0" applyNumberFormat="1" applyFont="1" applyBorder="1" applyAlignment="1">
      <alignment horizontal="right" vertical="center"/>
    </xf>
    <xf numFmtId="164" fontId="13" fillId="0" borderId="14" xfId="0" applyNumberFormat="1" applyFont="1" applyBorder="1" applyAlignment="1">
      <alignment horizontal="right" vertical="center"/>
    </xf>
    <xf numFmtId="164" fontId="20" fillId="0" borderId="0" xfId="1" applyNumberFormat="1" applyFont="1" applyFill="1" applyBorder="1" applyAlignment="1">
      <alignment horizontal="right" vertical="center" wrapText="1"/>
    </xf>
    <xf numFmtId="164" fontId="19" fillId="0" borderId="0" xfId="0" applyNumberFormat="1" applyFont="1" applyAlignment="1">
      <alignment horizontal="right"/>
    </xf>
    <xf numFmtId="170" fontId="19" fillId="0" borderId="0" xfId="0" applyNumberFormat="1" applyFont="1" applyBorder="1" applyAlignment="1">
      <alignment horizontal="right"/>
    </xf>
    <xf numFmtId="164" fontId="20" fillId="0" borderId="1" xfId="1" applyNumberFormat="1" applyFont="1" applyFill="1" applyBorder="1" applyAlignment="1">
      <alignment horizontal="right" vertical="center" wrapText="1"/>
    </xf>
    <xf numFmtId="164" fontId="35" fillId="0" borderId="0" xfId="1" applyNumberFormat="1" applyFont="1" applyAlignment="1">
      <alignment vertical="center"/>
    </xf>
    <xf numFmtId="0" fontId="12" fillId="0" borderId="2" xfId="3" applyFont="1" applyBorder="1" applyAlignment="1">
      <alignment vertical="center" wrapText="1"/>
    </xf>
    <xf numFmtId="0" fontId="14" fillId="0" borderId="0" xfId="4" applyFont="1" applyBorder="1" applyAlignment="1">
      <alignment horizontal="center" vertical="center" wrapText="1"/>
    </xf>
    <xf numFmtId="0" fontId="14" fillId="0" borderId="3" xfId="4" applyFont="1" applyBorder="1" applyAlignment="1">
      <alignment horizontal="center" vertical="center" wrapText="1"/>
    </xf>
    <xf numFmtId="0" fontId="12" fillId="0" borderId="10" xfId="4" applyFont="1" applyBorder="1" applyAlignment="1">
      <alignment horizontal="center" vertical="center" wrapText="1"/>
    </xf>
    <xf numFmtId="164" fontId="14" fillId="0" borderId="1" xfId="1" applyNumberFormat="1" applyFont="1" applyBorder="1" applyAlignment="1">
      <alignment horizontal="center" vertical="top"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13" fillId="0" borderId="19" xfId="0" applyNumberFormat="1" applyFont="1" applyBorder="1" applyAlignment="1">
      <alignment horizontal="right" vertical="center"/>
    </xf>
    <xf numFmtId="164" fontId="13" fillId="0" borderId="2" xfId="0" applyNumberFormat="1" applyFont="1" applyBorder="1" applyAlignment="1">
      <alignment horizontal="right" vertical="center"/>
    </xf>
    <xf numFmtId="170" fontId="13" fillId="0" borderId="13" xfId="0" applyNumberFormat="1" applyFont="1" applyBorder="1" applyAlignment="1">
      <alignment horizontal="right" vertical="center"/>
    </xf>
    <xf numFmtId="170" fontId="13" fillId="0" borderId="5" xfId="0" applyNumberFormat="1" applyFont="1" applyBorder="1" applyAlignment="1">
      <alignment horizontal="right" vertical="center"/>
    </xf>
    <xf numFmtId="170" fontId="13" fillId="0" borderId="8" xfId="0" applyNumberFormat="1" applyFont="1" applyBorder="1" applyAlignment="1">
      <alignment horizontal="right" vertical="center"/>
    </xf>
    <xf numFmtId="164" fontId="29" fillId="0" borderId="0" xfId="3" applyNumberFormat="1" applyFont="1"/>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72" fontId="3" fillId="0" borderId="0" xfId="3" applyNumberFormat="1" applyFont="1" applyAlignment="1">
      <alignment vertical="center"/>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168" fontId="14" fillId="0" borderId="0"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164" fontId="20" fillId="0" borderId="10" xfId="1" applyNumberFormat="1"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29" fillId="0" borderId="1" xfId="0" applyFont="1" applyBorder="1" applyAlignment="1">
      <alignment horizontal="right" vertical="center" wrapText="1"/>
    </xf>
    <xf numFmtId="0" fontId="29" fillId="0" borderId="14" xfId="0" applyFont="1" applyBorder="1" applyAlignment="1">
      <alignment horizontal="right" vertical="center" wrapText="1"/>
    </xf>
    <xf numFmtId="0" fontId="29" fillId="0" borderId="13" xfId="0" applyFont="1" applyBorder="1" applyAlignment="1">
      <alignment horizontal="right" vertical="center" wrapText="1"/>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8" xfId="0" quotePrefix="1" applyNumberFormat="1" applyFont="1" applyBorder="1" applyAlignment="1"/>
    <xf numFmtId="0" fontId="41" fillId="0" borderId="0" xfId="0" applyFont="1" applyBorder="1"/>
    <xf numFmtId="0" fontId="42"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8" xfId="0" applyFont="1" applyBorder="1" applyAlignment="1">
      <alignment vertical="top" wrapText="1"/>
    </xf>
    <xf numFmtId="164" fontId="44" fillId="0" borderId="0"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164" fontId="7" fillId="0" borderId="2" xfId="1" applyNumberFormat="1" applyFont="1" applyFill="1" applyBorder="1" applyAlignment="1">
      <alignment horizontal="left" vertical="center" wrapText="1"/>
    </xf>
    <xf numFmtId="164" fontId="35" fillId="0" borderId="2" xfId="1" applyNumberFormat="1" applyFont="1" applyBorder="1" applyAlignment="1">
      <alignment vertical="center"/>
    </xf>
    <xf numFmtId="43" fontId="37" fillId="0" borderId="2" xfId="1" applyFont="1" applyBorder="1" applyAlignment="1">
      <alignment vertical="center"/>
    </xf>
    <xf numFmtId="0" fontId="37" fillId="0" borderId="2" xfId="3" applyFont="1" applyBorder="1" applyAlignment="1">
      <alignment vertical="center"/>
    </xf>
    <xf numFmtId="0" fontId="26" fillId="0" borderId="1" xfId="0" applyFont="1" applyBorder="1" applyAlignment="1">
      <alignment vertical="center"/>
    </xf>
    <xf numFmtId="0" fontId="36" fillId="0" borderId="0" xfId="3" applyFont="1" applyBorder="1" applyAlignment="1">
      <alignment vertical="center" wrapText="1"/>
    </xf>
    <xf numFmtId="0" fontId="15" fillId="0" borderId="11" xfId="3" applyFont="1" applyBorder="1" applyAlignment="1">
      <alignment horizontal="right"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40" fillId="0" borderId="0" xfId="0" applyFont="1" applyAlignment="1">
      <alignment vertical="center"/>
    </xf>
    <xf numFmtId="0" fontId="20" fillId="0" borderId="0" xfId="0" applyFont="1"/>
    <xf numFmtId="0" fontId="14" fillId="0" borderId="0" xfId="0" applyFont="1"/>
    <xf numFmtId="164" fontId="14" fillId="0" borderId="8" xfId="1" applyNumberFormat="1" applyFont="1" applyFill="1" applyBorder="1" applyAlignment="1">
      <alignment horizontal="left" vertical="center" wrapText="1"/>
    </xf>
    <xf numFmtId="0" fontId="16" fillId="0" borderId="0" xfId="3" applyFont="1" applyAlignment="1">
      <alignment horizontal="right"/>
    </xf>
    <xf numFmtId="164" fontId="15" fillId="0" borderId="8"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7"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6"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6" xfId="1" applyNumberFormat="1" applyFont="1" applyFill="1" applyBorder="1" applyAlignment="1">
      <alignment horizontal="left" vertical="center" wrapText="1"/>
    </xf>
    <xf numFmtId="0" fontId="29" fillId="0" borderId="0" xfId="3" applyFont="1" applyAlignment="1">
      <alignment vertical="center"/>
    </xf>
    <xf numFmtId="164" fontId="47" fillId="0" borderId="3" xfId="1" applyNumberFormat="1" applyFont="1" applyFill="1" applyBorder="1" applyAlignment="1">
      <alignment horizontal="left" vertical="center" wrapText="1"/>
    </xf>
    <xf numFmtId="0" fontId="16" fillId="0" borderId="0" xfId="3" applyFont="1" applyBorder="1" applyAlignment="1">
      <alignment horizontal="left" vertical="center" wrapText="1"/>
    </xf>
    <xf numFmtId="164" fontId="15" fillId="0" borderId="10" xfId="1" quotePrefix="1" applyNumberFormat="1" applyFont="1" applyFill="1" applyBorder="1" applyAlignment="1">
      <alignment vertical="center" wrapText="1"/>
    </xf>
    <xf numFmtId="164" fontId="15" fillId="0" borderId="3" xfId="1" quotePrefix="1" applyNumberFormat="1" applyFont="1" applyFill="1" applyBorder="1" applyAlignment="1">
      <alignmen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166" fontId="15" fillId="0" borderId="17" xfId="2" applyNumberFormat="1" applyFont="1" applyBorder="1" applyAlignment="1">
      <alignment horizontal="center" vertical="center" wrapText="1"/>
    </xf>
    <xf numFmtId="166" fontId="20" fillId="0" borderId="10" xfId="2" applyNumberFormat="1" applyFont="1" applyBorder="1" applyAlignment="1">
      <alignment horizontal="center" vertical="center" wrapText="1"/>
    </xf>
    <xf numFmtId="0" fontId="7" fillId="0" borderId="0" xfId="3" applyFont="1" applyBorder="1" applyAlignment="1">
      <alignment vertical="center" wrapText="1"/>
    </xf>
    <xf numFmtId="0" fontId="30" fillId="0" borderId="0" xfId="3" applyFont="1" applyBorder="1" applyAlignment="1">
      <alignment horizontal="right" vertical="center" wrapText="1"/>
    </xf>
    <xf numFmtId="0" fontId="4" fillId="0" borderId="0" xfId="3" applyFont="1" applyBorder="1" applyAlignment="1">
      <alignment horizontal="right" vertical="center" wrapText="1"/>
    </xf>
    <xf numFmtId="43" fontId="26" fillId="0" borderId="0" xfId="1" applyNumberFormat="1" applyFont="1" applyBorder="1" applyAlignment="1">
      <alignment vertical="center"/>
    </xf>
    <xf numFmtId="43" fontId="29" fillId="0" borderId="0" xfId="1" applyNumberFormat="1" applyFont="1" applyBorder="1" applyAlignment="1">
      <alignment vertical="center"/>
    </xf>
    <xf numFmtId="0" fontId="46" fillId="0" borderId="0" xfId="3" applyFont="1" applyBorder="1" applyAlignment="1">
      <alignment wrapText="1"/>
    </xf>
    <xf numFmtId="164" fontId="3" fillId="0" borderId="0" xfId="1" applyNumberFormat="1" applyFont="1" applyAlignment="1">
      <alignment vertical="center"/>
    </xf>
    <xf numFmtId="9" fontId="27" fillId="0" borderId="0" xfId="2" applyFont="1" applyFill="1" applyBorder="1" applyAlignment="1">
      <alignment horizontal="left" vertical="center" wrapText="1"/>
    </xf>
    <xf numFmtId="9" fontId="3" fillId="0" borderId="0" xfId="2" applyFont="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vertical="center"/>
    </xf>
    <xf numFmtId="0" fontId="27" fillId="0" borderId="0" xfId="3" applyFont="1" applyAlignment="1">
      <alignment horizontal="left"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17" fontId="28" fillId="0" borderId="0" xfId="0" quotePrefix="1" applyNumberFormat="1" applyFont="1" applyFill="1" applyBorder="1" applyAlignment="1"/>
    <xf numFmtId="0" fontId="0" fillId="0" borderId="0" xfId="0" applyFill="1" applyBorder="1"/>
    <xf numFmtId="0" fontId="42"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0" fillId="0" borderId="0" xfId="0" applyBorder="1" applyAlignment="1">
      <alignment horizontal="left"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1" fillId="0" borderId="0" xfId="0" applyFont="1" applyAlignment="1">
      <alignment horizontal="left" vertical="top" wrapText="1"/>
    </xf>
    <xf numFmtId="0" fontId="14" fillId="0" borderId="12" xfId="3" applyFont="1" applyBorder="1" applyAlignment="1">
      <alignment horizontal="center" vertical="center" wrapText="1"/>
    </xf>
    <xf numFmtId="164" fontId="15" fillId="0" borderId="0" xfId="1" applyNumberFormat="1" applyFont="1" applyBorder="1" applyAlignment="1">
      <alignment horizontal="center" vertical="center" wrapText="1"/>
    </xf>
    <xf numFmtId="0" fontId="16" fillId="0" borderId="0" xfId="3" applyFont="1" applyAlignment="1">
      <alignment horizontal="left" vertical="center" wrapText="1"/>
    </xf>
    <xf numFmtId="0" fontId="16"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5" xfId="3"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8"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8" fillId="0" borderId="0" xfId="3" applyFont="1" applyAlignment="1">
      <alignment horizontal="left" vertical="center"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2" xfId="3" applyFont="1" applyBorder="1" applyAlignment="1">
      <alignment horizontal="center" vertical="center" wrapText="1"/>
    </xf>
    <xf numFmtId="0" fontId="27" fillId="0" borderId="3" xfId="3" applyFont="1" applyBorder="1" applyAlignment="1">
      <alignment horizontal="center" vertical="center" wrapText="1"/>
    </xf>
    <xf numFmtId="0" fontId="29" fillId="0" borderId="2" xfId="0" applyFont="1" applyBorder="1" applyAlignment="1">
      <alignment horizontal="center"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16" fillId="0" borderId="2" xfId="3" applyFont="1" applyBorder="1" applyAlignment="1">
      <alignment horizontal="left"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27" fillId="0" borderId="0" xfId="3"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2"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8" xfId="3" applyFont="1" applyBorder="1" applyAlignment="1">
      <alignment horizontal="center" vertical="center" wrapText="1"/>
    </xf>
    <xf numFmtId="164" fontId="5" fillId="0" borderId="2" xfId="1" applyNumberFormat="1" applyFont="1" applyFill="1" applyBorder="1" applyAlignment="1">
      <alignment horizontal="center" vertical="center" wrapText="1"/>
    </xf>
    <xf numFmtId="0" fontId="7" fillId="0" borderId="12" xfId="3" applyFont="1" applyBorder="1" applyAlignment="1">
      <alignment horizontal="center" vertical="center" wrapText="1"/>
    </xf>
    <xf numFmtId="0" fontId="46"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7" fillId="0" borderId="3"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4" fillId="0" borderId="12" xfId="3" applyFont="1" applyBorder="1" applyAlignment="1">
      <alignment horizontal="center" vertical="center" wrapText="1"/>
    </xf>
    <xf numFmtId="0" fontId="8" fillId="0" borderId="0" xfId="3" applyFont="1" applyAlignment="1">
      <alignment horizontal="left" wrapText="1"/>
    </xf>
    <xf numFmtId="0" fontId="3" fillId="0" borderId="0" xfId="0" applyFont="1" applyAlignment="1">
      <alignment horizontal="left" vertical="center" wrapText="1"/>
    </xf>
    <xf numFmtId="0" fontId="26" fillId="0" borderId="0" xfId="0" applyFont="1" applyAlignment="1">
      <alignment horizontal="left"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0" fontId="4" fillId="0" borderId="0" xfId="3" applyFont="1" applyAlignment="1">
      <alignment horizontal="left" vertical="center" wrapText="1"/>
    </xf>
    <xf numFmtId="0" fontId="26" fillId="0" borderId="1" xfId="0" applyFont="1" applyBorder="1" applyAlignment="1">
      <alignment horizontal="left" vertical="center" wrapText="1"/>
    </xf>
    <xf numFmtId="0" fontId="24" fillId="0" borderId="12" xfId="3" applyFont="1" applyBorder="1" applyAlignment="1">
      <alignment horizontal="center" vertical="center" wrapText="1"/>
    </xf>
    <xf numFmtId="0" fontId="28" fillId="0" borderId="0" xfId="0" applyFont="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theme="2" tint="-9.9978637043366805E-2"/>
    <pageSetUpPr fitToPage="1"/>
  </sheetPr>
  <dimension ref="B1:K33"/>
  <sheetViews>
    <sheetView showGridLines="0" tabSelected="1" zoomScale="88" zoomScaleNormal="88" workbookViewId="0">
      <selection activeCell="B1" sqref="B1"/>
    </sheetView>
  </sheetViews>
  <sheetFormatPr defaultRowHeight="14.5" x14ac:dyDescent="0.35"/>
  <cols>
    <col min="1" max="1" width="1.54296875" customWidth="1"/>
    <col min="2" max="2" width="10.1796875" customWidth="1"/>
    <col min="12" max="12" width="5" customWidth="1"/>
  </cols>
  <sheetData>
    <row r="1" spans="2:11" x14ac:dyDescent="0.35">
      <c r="B1" t="s">
        <v>98</v>
      </c>
    </row>
    <row r="9" spans="2:11" x14ac:dyDescent="0.35">
      <c r="B9" s="43" t="s">
        <v>98</v>
      </c>
      <c r="C9" s="44"/>
      <c r="D9" s="44"/>
      <c r="E9" s="44"/>
      <c r="F9" s="44"/>
      <c r="G9" s="44"/>
      <c r="H9" s="44"/>
      <c r="I9" s="44"/>
      <c r="J9" s="44"/>
      <c r="K9" s="45"/>
    </row>
    <row r="10" spans="2:11" ht="25" x14ac:dyDescent="0.35">
      <c r="B10" s="228" t="s">
        <v>74</v>
      </c>
      <c r="C10" s="229"/>
      <c r="D10" s="229"/>
      <c r="E10" s="229"/>
      <c r="F10" s="229"/>
      <c r="G10" s="229"/>
      <c r="H10" s="229"/>
      <c r="I10" s="229"/>
      <c r="J10" s="229"/>
      <c r="K10" s="230"/>
    </row>
    <row r="11" spans="2:11" x14ac:dyDescent="0.35">
      <c r="B11" s="46"/>
      <c r="C11" s="47"/>
      <c r="D11" s="47"/>
      <c r="E11" s="47"/>
      <c r="F11" s="47"/>
      <c r="G11" s="47"/>
      <c r="H11" s="47"/>
      <c r="I11" s="47"/>
      <c r="J11" s="47"/>
      <c r="K11" s="48"/>
    </row>
    <row r="12" spans="2:11" x14ac:dyDescent="0.35">
      <c r="B12" s="46"/>
      <c r="C12" s="47"/>
      <c r="D12" s="47"/>
      <c r="E12" s="47"/>
      <c r="F12" s="47"/>
      <c r="G12" s="47"/>
      <c r="H12" s="47"/>
      <c r="I12" s="47"/>
      <c r="J12" s="47"/>
      <c r="K12" s="48"/>
    </row>
    <row r="13" spans="2:11" x14ac:dyDescent="0.35">
      <c r="B13" s="46"/>
      <c r="C13" s="47"/>
      <c r="D13" s="47"/>
      <c r="E13" s="47"/>
      <c r="F13" s="47"/>
      <c r="G13" s="47"/>
      <c r="H13" s="47"/>
      <c r="I13" s="47"/>
      <c r="J13" s="47"/>
      <c r="K13" s="48"/>
    </row>
    <row r="14" spans="2:11" x14ac:dyDescent="0.35">
      <c r="B14" s="234" t="s">
        <v>73</v>
      </c>
      <c r="C14" s="235"/>
      <c r="D14" s="235"/>
      <c r="E14" s="235"/>
      <c r="F14" s="235"/>
      <c r="G14" s="235"/>
      <c r="H14" s="235"/>
      <c r="I14" s="235"/>
      <c r="J14" s="235"/>
      <c r="K14" s="236"/>
    </row>
    <row r="15" spans="2:11" ht="15" x14ac:dyDescent="0.35">
      <c r="B15" s="46"/>
      <c r="C15" s="49"/>
      <c r="D15" s="47"/>
      <c r="E15" s="47"/>
      <c r="F15" s="47"/>
      <c r="G15" s="47"/>
      <c r="H15" s="47"/>
      <c r="I15" s="47"/>
      <c r="J15" s="47"/>
      <c r="K15" s="48"/>
    </row>
    <row r="16" spans="2:11" x14ac:dyDescent="0.35">
      <c r="B16" s="46"/>
      <c r="C16" s="47"/>
      <c r="D16" s="47"/>
      <c r="E16" s="47"/>
      <c r="F16" s="47"/>
      <c r="G16" s="47"/>
      <c r="H16" s="47"/>
      <c r="I16" s="47"/>
      <c r="J16" s="47"/>
      <c r="K16" s="48"/>
    </row>
    <row r="17" spans="2:11" x14ac:dyDescent="0.35">
      <c r="B17" s="46"/>
      <c r="C17" s="47"/>
      <c r="D17" s="47"/>
      <c r="E17" s="47"/>
      <c r="F17" s="47"/>
      <c r="G17" s="47"/>
      <c r="H17" s="47"/>
      <c r="I17" s="47"/>
      <c r="J17" s="47"/>
      <c r="K17" s="48"/>
    </row>
    <row r="18" spans="2:11" x14ac:dyDescent="0.35">
      <c r="B18" s="46"/>
      <c r="C18" s="47"/>
      <c r="D18" s="47"/>
      <c r="E18" s="47"/>
      <c r="F18" s="47"/>
      <c r="G18" s="47"/>
      <c r="H18" s="47"/>
      <c r="I18" s="47"/>
      <c r="J18" s="47"/>
      <c r="K18" s="48"/>
    </row>
    <row r="19" spans="2:11" x14ac:dyDescent="0.35">
      <c r="B19" s="46"/>
      <c r="C19" s="47"/>
      <c r="D19" s="47"/>
      <c r="E19" s="47"/>
      <c r="F19" s="47"/>
      <c r="G19" s="47"/>
      <c r="H19" s="47"/>
      <c r="I19" s="47"/>
      <c r="J19" s="47"/>
      <c r="K19" s="48"/>
    </row>
    <row r="20" spans="2:11" ht="23.5" x14ac:dyDescent="0.55000000000000004">
      <c r="B20" s="231" t="s">
        <v>156</v>
      </c>
      <c r="C20" s="232"/>
      <c r="D20" s="232"/>
      <c r="E20" s="232"/>
      <c r="F20" s="232"/>
      <c r="G20" s="232"/>
      <c r="H20" s="232"/>
      <c r="I20" s="232"/>
      <c r="J20" s="232"/>
      <c r="K20" s="233"/>
    </row>
    <row r="21" spans="2:11" ht="23.5" x14ac:dyDescent="0.55000000000000004">
      <c r="B21" s="143"/>
      <c r="C21" s="144"/>
      <c r="D21" s="144"/>
      <c r="E21" s="144"/>
      <c r="F21" s="144"/>
      <c r="G21" s="144"/>
      <c r="H21" s="144"/>
      <c r="I21" s="144"/>
      <c r="J21" s="144"/>
      <c r="K21" s="145"/>
    </row>
    <row r="22" spans="2:11" ht="23.5" x14ac:dyDescent="0.55000000000000004">
      <c r="B22" s="143"/>
      <c r="C22" s="144"/>
      <c r="D22" s="144"/>
      <c r="E22" s="144"/>
      <c r="F22" s="144"/>
      <c r="G22" s="144"/>
      <c r="H22" s="144"/>
      <c r="I22" s="144"/>
      <c r="J22" s="144"/>
      <c r="K22" s="145"/>
    </row>
    <row r="23" spans="2:11" ht="23.5" x14ac:dyDescent="0.55000000000000004">
      <c r="B23" s="143"/>
      <c r="C23" s="144"/>
      <c r="D23" s="144"/>
      <c r="E23" s="144"/>
      <c r="F23" s="144"/>
      <c r="G23" s="144"/>
      <c r="H23" s="144"/>
      <c r="I23" s="144"/>
      <c r="J23" s="144"/>
      <c r="K23" s="145"/>
    </row>
    <row r="24" spans="2:11" ht="23.5" x14ac:dyDescent="0.55000000000000004">
      <c r="B24" s="143"/>
      <c r="C24" s="144"/>
      <c r="D24" s="144"/>
      <c r="E24" s="144"/>
      <c r="F24" s="144"/>
      <c r="G24" s="144"/>
      <c r="H24" s="144"/>
      <c r="I24" s="144"/>
      <c r="J24" s="144"/>
      <c r="K24" s="145"/>
    </row>
    <row r="25" spans="2:11" ht="12.5" customHeight="1" x14ac:dyDescent="0.35">
      <c r="B25" s="46"/>
      <c r="C25" s="47"/>
      <c r="D25" s="47"/>
      <c r="E25" s="47"/>
      <c r="F25" s="47"/>
      <c r="G25" s="47"/>
      <c r="H25" s="47"/>
      <c r="I25" s="47"/>
      <c r="J25" s="47"/>
      <c r="K25" s="48"/>
    </row>
    <row r="26" spans="2:11" ht="147.5" customHeight="1" x14ac:dyDescent="0.35">
      <c r="B26" s="46"/>
      <c r="C26" s="227" t="s">
        <v>157</v>
      </c>
      <c r="D26" s="227"/>
      <c r="E26" s="227"/>
      <c r="F26" s="227"/>
      <c r="G26" s="227"/>
      <c r="H26" s="227"/>
      <c r="I26" s="227"/>
      <c r="J26" s="227"/>
      <c r="K26" s="161"/>
    </row>
    <row r="27" spans="2:11" x14ac:dyDescent="0.35">
      <c r="B27" s="46"/>
      <c r="C27" s="47"/>
      <c r="D27" s="47"/>
      <c r="E27" s="47"/>
      <c r="F27" s="47"/>
      <c r="G27" s="47"/>
      <c r="H27" s="47"/>
      <c r="I27" s="47"/>
      <c r="J27" s="47"/>
      <c r="K27" s="48"/>
    </row>
    <row r="28" spans="2:11" x14ac:dyDescent="0.35">
      <c r="B28" s="46"/>
      <c r="C28" s="47"/>
      <c r="D28" s="47"/>
      <c r="E28" s="47"/>
      <c r="F28" s="47"/>
      <c r="G28" s="47"/>
      <c r="H28" s="47"/>
      <c r="I28" s="47"/>
      <c r="J28" s="47"/>
      <c r="K28" s="48"/>
    </row>
    <row r="29" spans="2:11" x14ac:dyDescent="0.35">
      <c r="B29" s="46"/>
      <c r="C29" s="47"/>
      <c r="D29" s="47"/>
      <c r="E29" s="47"/>
      <c r="F29" s="47"/>
      <c r="G29" s="47"/>
      <c r="H29" s="47"/>
      <c r="I29" s="47"/>
      <c r="J29" s="47"/>
      <c r="K29" s="48"/>
    </row>
    <row r="30" spans="2:11" x14ac:dyDescent="0.35">
      <c r="B30" s="46"/>
      <c r="C30" s="47"/>
      <c r="D30" s="47"/>
      <c r="E30" s="47"/>
      <c r="F30" s="47"/>
      <c r="G30" s="47"/>
      <c r="H30" s="47"/>
      <c r="I30" s="47"/>
      <c r="J30" s="47"/>
      <c r="K30" s="48"/>
    </row>
    <row r="31" spans="2:11" x14ac:dyDescent="0.35">
      <c r="B31" s="46"/>
      <c r="C31" s="47"/>
      <c r="D31" s="47"/>
      <c r="E31" s="47"/>
      <c r="F31" s="47"/>
      <c r="G31" s="47"/>
      <c r="H31" s="47"/>
      <c r="I31" s="47"/>
      <c r="J31" s="47"/>
      <c r="K31" s="48"/>
    </row>
    <row r="32" spans="2:11" x14ac:dyDescent="0.35">
      <c r="B32" s="46"/>
      <c r="C32" s="47"/>
      <c r="D32" s="47"/>
      <c r="E32" s="47"/>
      <c r="F32" s="47"/>
      <c r="G32" s="47"/>
      <c r="H32" s="47"/>
      <c r="I32" s="47"/>
      <c r="J32" s="47"/>
      <c r="K32" s="48"/>
    </row>
    <row r="33" spans="2:11" x14ac:dyDescent="0.35">
      <c r="B33" s="50"/>
      <c r="C33" s="51"/>
      <c r="D33" s="51"/>
      <c r="E33" s="51"/>
      <c r="F33" s="51"/>
      <c r="G33" s="51"/>
      <c r="H33" s="51"/>
      <c r="I33" s="51"/>
      <c r="J33" s="51"/>
      <c r="K33" s="52"/>
    </row>
  </sheetData>
  <mergeCells count="4">
    <mergeCell ref="C26:J26"/>
    <mergeCell ref="B10:K10"/>
    <mergeCell ref="B20:K20"/>
    <mergeCell ref="B14:K14"/>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92D050"/>
    <pageSetUpPr fitToPage="1"/>
  </sheetPr>
  <dimension ref="A1:T40"/>
  <sheetViews>
    <sheetView showGridLines="0" tabSelected="1" view="pageBreakPreview" topLeftCell="B1"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8.08984375" style="1" customWidth="1"/>
    <col min="4" max="4" width="15.1796875" style="1" bestFit="1" customWidth="1"/>
    <col min="5" max="5" width="17.7265625" style="1" bestFit="1" customWidth="1"/>
    <col min="6" max="6" width="15.1796875" style="1" bestFit="1" customWidth="1"/>
    <col min="7" max="7" width="17.7265625" style="1" bestFit="1" customWidth="1"/>
    <col min="8" max="8" width="15.08984375" style="1" customWidth="1"/>
    <col min="9" max="9" width="17.7265625" style="1" bestFit="1" customWidth="1"/>
    <col min="10" max="10" width="15.26953125" style="1" customWidth="1"/>
    <col min="11" max="11" width="17.7265625" style="1" bestFit="1" customWidth="1"/>
    <col min="12" max="12" width="15.1796875" style="1" customWidth="1"/>
    <col min="13" max="13" width="17.7265625" style="1" bestFit="1" customWidth="1"/>
    <col min="14" max="14" width="14.81640625" style="1" customWidth="1"/>
    <col min="15" max="15" width="17.36328125" style="1" customWidth="1"/>
    <col min="16" max="16" width="15.1796875" style="1" bestFit="1" customWidth="1"/>
    <col min="17" max="17" width="18.453125" style="1" customWidth="1"/>
    <col min="18" max="18" width="15.1796875" style="1" bestFit="1" customWidth="1"/>
    <col min="19" max="19" width="18.453125" style="1" customWidth="1"/>
    <col min="20" max="16384" width="13.26953125" style="1"/>
  </cols>
  <sheetData>
    <row r="1" spans="1:20" ht="69.5" customHeight="1" thickBot="1" x14ac:dyDescent="0.4">
      <c r="A1" s="92" t="s">
        <v>146</v>
      </c>
      <c r="B1" s="38"/>
      <c r="C1" s="38"/>
      <c r="D1" s="38"/>
      <c r="E1" s="38"/>
      <c r="F1" s="38"/>
      <c r="G1" s="38"/>
      <c r="H1" s="38"/>
      <c r="I1" s="38"/>
      <c r="J1" s="38"/>
      <c r="K1" s="38"/>
      <c r="L1" s="38"/>
      <c r="M1" s="38"/>
      <c r="N1" s="55"/>
      <c r="O1" s="55"/>
      <c r="P1" s="55"/>
      <c r="Q1" s="55"/>
      <c r="R1" s="55"/>
      <c r="S1" s="55"/>
    </row>
    <row r="2" spans="1:20" ht="49" customHeight="1" thickTop="1" x14ac:dyDescent="0.35">
      <c r="A2" s="42"/>
      <c r="B2" s="276" t="s">
        <v>43</v>
      </c>
      <c r="C2" s="276"/>
      <c r="D2" s="276"/>
      <c r="E2" s="276"/>
      <c r="F2" s="276"/>
      <c r="G2" s="276"/>
      <c r="H2" s="276"/>
      <c r="I2" s="276"/>
      <c r="J2" s="276"/>
      <c r="K2" s="276"/>
      <c r="L2" s="276"/>
      <c r="M2" s="276"/>
      <c r="N2" s="276"/>
      <c r="O2" s="276"/>
      <c r="P2" s="276"/>
      <c r="Q2" s="276"/>
      <c r="R2" s="276"/>
      <c r="S2" s="276"/>
    </row>
    <row r="3" spans="1:20" ht="33" customHeight="1" x14ac:dyDescent="0.35">
      <c r="A3" s="277" t="s">
        <v>35</v>
      </c>
      <c r="B3" s="274" t="s">
        <v>3</v>
      </c>
      <c r="C3" s="275"/>
      <c r="D3" s="274" t="s">
        <v>27</v>
      </c>
      <c r="E3" s="275"/>
      <c r="F3" s="274" t="s">
        <v>28</v>
      </c>
      <c r="G3" s="275"/>
      <c r="H3" s="274" t="s">
        <v>79</v>
      </c>
      <c r="I3" s="275"/>
      <c r="J3" s="274" t="s">
        <v>100</v>
      </c>
      <c r="K3" s="275"/>
      <c r="L3" s="274" t="s">
        <v>103</v>
      </c>
      <c r="M3" s="275"/>
      <c r="N3" s="274" t="s">
        <v>150</v>
      </c>
      <c r="O3" s="275"/>
      <c r="P3" s="274" t="s">
        <v>155</v>
      </c>
      <c r="Q3" s="275"/>
      <c r="R3" s="274" t="s">
        <v>159</v>
      </c>
      <c r="S3" s="275"/>
    </row>
    <row r="4" spans="1:20" ht="91" customHeight="1" thickBot="1" x14ac:dyDescent="0.4">
      <c r="A4" s="278"/>
      <c r="B4" s="180" t="s">
        <v>110</v>
      </c>
      <c r="C4" s="180" t="s">
        <v>115</v>
      </c>
      <c r="D4" s="180" t="s">
        <v>110</v>
      </c>
      <c r="E4" s="180" t="s">
        <v>115</v>
      </c>
      <c r="F4" s="180" t="s">
        <v>110</v>
      </c>
      <c r="G4" s="180" t="s">
        <v>115</v>
      </c>
      <c r="H4" s="180" t="s">
        <v>110</v>
      </c>
      <c r="I4" s="180" t="s">
        <v>115</v>
      </c>
      <c r="J4" s="180" t="s">
        <v>110</v>
      </c>
      <c r="K4" s="180" t="s">
        <v>115</v>
      </c>
      <c r="L4" s="180" t="s">
        <v>110</v>
      </c>
      <c r="M4" s="180" t="s">
        <v>115</v>
      </c>
      <c r="N4" s="180" t="s">
        <v>110</v>
      </c>
      <c r="O4" s="180" t="s">
        <v>115</v>
      </c>
      <c r="P4" s="180" t="s">
        <v>110</v>
      </c>
      <c r="Q4" s="180" t="s">
        <v>115</v>
      </c>
      <c r="R4" s="180" t="s">
        <v>110</v>
      </c>
      <c r="S4" s="180" t="s">
        <v>115</v>
      </c>
    </row>
    <row r="5" spans="1:20" ht="27.5" customHeight="1" thickTop="1" x14ac:dyDescent="0.35">
      <c r="A5" s="67" t="s">
        <v>61</v>
      </c>
      <c r="B5" s="67">
        <v>3872351</v>
      </c>
      <c r="C5" s="67">
        <v>195</v>
      </c>
      <c r="D5" s="67">
        <v>3875297</v>
      </c>
      <c r="E5" s="67">
        <v>194</v>
      </c>
      <c r="F5" s="67">
        <v>3955232</v>
      </c>
      <c r="G5" s="67">
        <v>195</v>
      </c>
      <c r="H5" s="67">
        <v>3945657</v>
      </c>
      <c r="I5" s="67">
        <v>194</v>
      </c>
      <c r="J5" s="67">
        <v>3896536</v>
      </c>
      <c r="K5" s="67">
        <v>195</v>
      </c>
      <c r="L5" s="67">
        <v>3941449</v>
      </c>
      <c r="M5" s="67">
        <v>195</v>
      </c>
      <c r="N5" s="67">
        <v>3959300</v>
      </c>
      <c r="O5" s="67">
        <v>195</v>
      </c>
      <c r="P5" s="67">
        <v>3982758</v>
      </c>
      <c r="Q5" s="67">
        <v>195</v>
      </c>
      <c r="R5" s="67">
        <v>3984690</v>
      </c>
      <c r="S5" s="67">
        <v>195</v>
      </c>
      <c r="T5" s="214"/>
    </row>
    <row r="6" spans="1:20" ht="27.5" customHeight="1" x14ac:dyDescent="0.35">
      <c r="A6" s="164" t="s">
        <v>63</v>
      </c>
      <c r="B6" s="165">
        <v>900941</v>
      </c>
      <c r="C6" s="165">
        <v>194</v>
      </c>
      <c r="D6" s="165">
        <v>898461</v>
      </c>
      <c r="E6" s="165">
        <v>193</v>
      </c>
      <c r="F6" s="165">
        <v>964796</v>
      </c>
      <c r="G6" s="165">
        <v>194</v>
      </c>
      <c r="H6" s="165">
        <v>958988</v>
      </c>
      <c r="I6" s="165">
        <v>193</v>
      </c>
      <c r="J6" s="165">
        <v>910009</v>
      </c>
      <c r="K6" s="165">
        <v>194</v>
      </c>
      <c r="L6" s="165">
        <v>932550</v>
      </c>
      <c r="M6" s="165">
        <v>194</v>
      </c>
      <c r="N6" s="165">
        <v>937276</v>
      </c>
      <c r="O6" s="165">
        <v>195</v>
      </c>
      <c r="P6" s="165">
        <v>943700</v>
      </c>
      <c r="Q6" s="165">
        <v>194</v>
      </c>
      <c r="R6" s="165">
        <v>940418</v>
      </c>
      <c r="S6" s="165">
        <v>195</v>
      </c>
      <c r="T6" s="214"/>
    </row>
    <row r="7" spans="1:20" ht="27.5" customHeight="1" x14ac:dyDescent="0.35">
      <c r="A7" s="164" t="s">
        <v>48</v>
      </c>
      <c r="B7" s="165">
        <v>1691232</v>
      </c>
      <c r="C7" s="165">
        <v>196</v>
      </c>
      <c r="D7" s="165">
        <v>1692607</v>
      </c>
      <c r="E7" s="165">
        <v>196</v>
      </c>
      <c r="F7" s="165">
        <v>1703252</v>
      </c>
      <c r="G7" s="165">
        <v>196</v>
      </c>
      <c r="H7" s="165">
        <v>1700851</v>
      </c>
      <c r="I7" s="165">
        <v>196</v>
      </c>
      <c r="J7" s="165">
        <v>1697931</v>
      </c>
      <c r="K7" s="165">
        <v>196</v>
      </c>
      <c r="L7" s="165">
        <v>1711239</v>
      </c>
      <c r="M7" s="165">
        <v>196</v>
      </c>
      <c r="N7" s="165">
        <v>1718887</v>
      </c>
      <c r="O7" s="165">
        <v>197</v>
      </c>
      <c r="P7" s="165">
        <v>1728535</v>
      </c>
      <c r="Q7" s="165">
        <v>196</v>
      </c>
      <c r="R7" s="165">
        <v>1730767</v>
      </c>
      <c r="S7" s="165">
        <v>196</v>
      </c>
      <c r="T7" s="214"/>
    </row>
    <row r="8" spans="1:20" ht="27.5" customHeight="1" x14ac:dyDescent="0.35">
      <c r="A8" s="164" t="s">
        <v>49</v>
      </c>
      <c r="B8" s="165">
        <v>1280178</v>
      </c>
      <c r="C8" s="165">
        <v>194</v>
      </c>
      <c r="D8" s="165">
        <v>1284229</v>
      </c>
      <c r="E8" s="165">
        <v>193</v>
      </c>
      <c r="F8" s="165">
        <v>1287184</v>
      </c>
      <c r="G8" s="165">
        <v>193</v>
      </c>
      <c r="H8" s="165">
        <v>1285818</v>
      </c>
      <c r="I8" s="165">
        <v>193</v>
      </c>
      <c r="J8" s="165">
        <v>1288596</v>
      </c>
      <c r="K8" s="165">
        <v>193</v>
      </c>
      <c r="L8" s="165">
        <v>1297660</v>
      </c>
      <c r="M8" s="165">
        <v>193</v>
      </c>
      <c r="N8" s="165">
        <v>1303137</v>
      </c>
      <c r="O8" s="165">
        <v>194</v>
      </c>
      <c r="P8" s="165">
        <v>1310523</v>
      </c>
      <c r="Q8" s="165">
        <v>193</v>
      </c>
      <c r="R8" s="165">
        <v>1313505</v>
      </c>
      <c r="S8" s="165">
        <v>193</v>
      </c>
      <c r="T8" s="214"/>
    </row>
    <row r="9" spans="1:20" ht="27.5" customHeight="1" x14ac:dyDescent="0.35">
      <c r="A9" s="67" t="s">
        <v>50</v>
      </c>
      <c r="B9" s="67">
        <v>960232</v>
      </c>
      <c r="C9" s="67">
        <v>180</v>
      </c>
      <c r="D9" s="67">
        <v>963826</v>
      </c>
      <c r="E9" s="67">
        <v>179</v>
      </c>
      <c r="F9" s="67">
        <v>965941</v>
      </c>
      <c r="G9" s="67">
        <v>179</v>
      </c>
      <c r="H9" s="67">
        <v>965019</v>
      </c>
      <c r="I9" s="67">
        <v>179</v>
      </c>
      <c r="J9" s="67">
        <v>967313</v>
      </c>
      <c r="K9" s="67">
        <v>179</v>
      </c>
      <c r="L9" s="67">
        <v>974444</v>
      </c>
      <c r="M9" s="67">
        <v>179</v>
      </c>
      <c r="N9" s="67">
        <v>978870</v>
      </c>
      <c r="O9" s="67">
        <v>180</v>
      </c>
      <c r="P9" s="67">
        <v>985429</v>
      </c>
      <c r="Q9" s="67">
        <v>179</v>
      </c>
      <c r="R9" s="67">
        <v>987938</v>
      </c>
      <c r="S9" s="67">
        <v>179</v>
      </c>
      <c r="T9" s="214"/>
    </row>
    <row r="10" spans="1:20" ht="27.5" customHeight="1" x14ac:dyDescent="0.35">
      <c r="A10" s="67" t="s">
        <v>51</v>
      </c>
      <c r="B10" s="67">
        <v>669364</v>
      </c>
      <c r="C10" s="67">
        <v>153</v>
      </c>
      <c r="D10" s="67">
        <v>671999</v>
      </c>
      <c r="E10" s="67">
        <v>152</v>
      </c>
      <c r="F10" s="67">
        <v>673627</v>
      </c>
      <c r="G10" s="67">
        <v>152</v>
      </c>
      <c r="H10" s="67">
        <v>672555</v>
      </c>
      <c r="I10" s="67">
        <v>152</v>
      </c>
      <c r="J10" s="67">
        <v>674270</v>
      </c>
      <c r="K10" s="67">
        <v>152</v>
      </c>
      <c r="L10" s="67">
        <v>679728</v>
      </c>
      <c r="M10" s="67">
        <v>152</v>
      </c>
      <c r="N10" s="67">
        <v>683353</v>
      </c>
      <c r="O10" s="67">
        <v>153</v>
      </c>
      <c r="P10" s="67">
        <v>689296</v>
      </c>
      <c r="Q10" s="67">
        <v>152</v>
      </c>
      <c r="R10" s="67">
        <v>691513</v>
      </c>
      <c r="S10" s="67">
        <v>152</v>
      </c>
      <c r="T10" s="214"/>
    </row>
    <row r="11" spans="1:20" ht="27.5" customHeight="1" x14ac:dyDescent="0.35">
      <c r="A11" s="67" t="s">
        <v>52</v>
      </c>
      <c r="B11" s="67">
        <v>439486</v>
      </c>
      <c r="C11" s="67">
        <v>120</v>
      </c>
      <c r="D11" s="67">
        <v>440841</v>
      </c>
      <c r="E11" s="67">
        <v>120</v>
      </c>
      <c r="F11" s="67">
        <v>442400</v>
      </c>
      <c r="G11" s="67">
        <v>120</v>
      </c>
      <c r="H11" s="67">
        <v>441737</v>
      </c>
      <c r="I11" s="67">
        <v>119</v>
      </c>
      <c r="J11" s="67">
        <v>442540</v>
      </c>
      <c r="K11" s="67">
        <v>119</v>
      </c>
      <c r="L11" s="67">
        <v>446018</v>
      </c>
      <c r="M11" s="67">
        <v>119</v>
      </c>
      <c r="N11" s="67">
        <v>448411</v>
      </c>
      <c r="O11" s="67">
        <v>120</v>
      </c>
      <c r="P11" s="67">
        <v>453298</v>
      </c>
      <c r="Q11" s="67">
        <v>119</v>
      </c>
      <c r="R11" s="67">
        <v>455526</v>
      </c>
      <c r="S11" s="67">
        <v>119</v>
      </c>
      <c r="T11" s="214"/>
    </row>
    <row r="12" spans="1:20" ht="27.5" customHeight="1" x14ac:dyDescent="0.35">
      <c r="A12" s="67" t="s">
        <v>53</v>
      </c>
      <c r="B12" s="67">
        <v>275830</v>
      </c>
      <c r="C12" s="67">
        <v>92</v>
      </c>
      <c r="D12" s="67">
        <v>275441</v>
      </c>
      <c r="E12" s="67">
        <v>92</v>
      </c>
      <c r="F12" s="67">
        <v>280944</v>
      </c>
      <c r="G12" s="67">
        <v>91</v>
      </c>
      <c r="H12" s="67">
        <v>281956</v>
      </c>
      <c r="I12" s="67">
        <v>91</v>
      </c>
      <c r="J12" s="67">
        <v>283859</v>
      </c>
      <c r="K12" s="67">
        <v>91</v>
      </c>
      <c r="L12" s="67">
        <v>286555</v>
      </c>
      <c r="M12" s="67">
        <v>91</v>
      </c>
      <c r="N12" s="67">
        <v>288199</v>
      </c>
      <c r="O12" s="67">
        <v>91</v>
      </c>
      <c r="P12" s="67">
        <v>292089</v>
      </c>
      <c r="Q12" s="67">
        <v>91</v>
      </c>
      <c r="R12" s="67">
        <v>294287</v>
      </c>
      <c r="S12" s="67">
        <v>91</v>
      </c>
      <c r="T12" s="214"/>
    </row>
    <row r="13" spans="1:20" ht="27.5" customHeight="1" x14ac:dyDescent="0.35">
      <c r="A13" s="67" t="s">
        <v>54</v>
      </c>
      <c r="B13" s="67">
        <v>172363</v>
      </c>
      <c r="C13" s="67">
        <v>64</v>
      </c>
      <c r="D13" s="67">
        <v>171744</v>
      </c>
      <c r="E13" s="67">
        <v>63</v>
      </c>
      <c r="F13" s="67">
        <v>176007</v>
      </c>
      <c r="G13" s="67">
        <v>63</v>
      </c>
      <c r="H13" s="67">
        <v>176888</v>
      </c>
      <c r="I13" s="67">
        <v>63</v>
      </c>
      <c r="J13" s="67">
        <v>178392</v>
      </c>
      <c r="K13" s="67">
        <v>63</v>
      </c>
      <c r="L13" s="67">
        <v>180239</v>
      </c>
      <c r="M13" s="67">
        <v>63</v>
      </c>
      <c r="N13" s="67">
        <v>181776</v>
      </c>
      <c r="O13" s="67">
        <v>63</v>
      </c>
      <c r="P13" s="67">
        <v>185263</v>
      </c>
      <c r="Q13" s="67">
        <v>63</v>
      </c>
      <c r="R13" s="67">
        <v>187482</v>
      </c>
      <c r="S13" s="67">
        <v>63</v>
      </c>
      <c r="T13" s="214"/>
    </row>
    <row r="14" spans="1:20" ht="27.5" customHeight="1" x14ac:dyDescent="0.35">
      <c r="A14" s="67" t="s">
        <v>55</v>
      </c>
      <c r="B14" s="67">
        <v>272445</v>
      </c>
      <c r="C14" s="67">
        <v>48</v>
      </c>
      <c r="D14" s="67">
        <v>271937</v>
      </c>
      <c r="E14" s="67">
        <v>48</v>
      </c>
      <c r="F14" s="67">
        <v>288866</v>
      </c>
      <c r="G14" s="67">
        <v>48</v>
      </c>
      <c r="H14" s="67">
        <v>293832</v>
      </c>
      <c r="I14" s="67">
        <v>48</v>
      </c>
      <c r="J14" s="67">
        <v>300209</v>
      </c>
      <c r="K14" s="67">
        <v>48</v>
      </c>
      <c r="L14" s="67">
        <v>306382</v>
      </c>
      <c r="M14" s="67">
        <v>48</v>
      </c>
      <c r="N14" s="67">
        <v>311981</v>
      </c>
      <c r="O14" s="67">
        <v>48</v>
      </c>
      <c r="P14" s="67">
        <v>326459</v>
      </c>
      <c r="Q14" s="67">
        <v>47</v>
      </c>
      <c r="R14" s="67">
        <v>338663</v>
      </c>
      <c r="S14" s="67">
        <v>47</v>
      </c>
      <c r="T14" s="214"/>
    </row>
    <row r="15" spans="1:20" ht="27.5" customHeight="1" x14ac:dyDescent="0.35">
      <c r="A15" s="166" t="s">
        <v>37</v>
      </c>
      <c r="B15" s="67">
        <v>1734530</v>
      </c>
      <c r="C15" s="67">
        <v>50</v>
      </c>
      <c r="D15" s="67">
        <v>1706311</v>
      </c>
      <c r="E15" s="67">
        <v>50</v>
      </c>
      <c r="F15" s="67">
        <v>1676992</v>
      </c>
      <c r="G15" s="67">
        <v>49</v>
      </c>
      <c r="H15" s="67">
        <v>1668098</v>
      </c>
      <c r="I15" s="67">
        <v>50</v>
      </c>
      <c r="J15" s="67">
        <v>1640105</v>
      </c>
      <c r="K15" s="67">
        <v>49</v>
      </c>
      <c r="L15" s="67">
        <v>1640283</v>
      </c>
      <c r="M15" s="67">
        <v>49</v>
      </c>
      <c r="N15" s="67">
        <v>1629098</v>
      </c>
      <c r="O15" s="67">
        <v>50</v>
      </c>
      <c r="P15" s="67">
        <v>1597252</v>
      </c>
      <c r="Q15" s="67">
        <v>50</v>
      </c>
      <c r="R15" s="67">
        <v>1567607</v>
      </c>
      <c r="S15" s="67">
        <v>50</v>
      </c>
      <c r="T15" s="214"/>
    </row>
    <row r="16" spans="1:20" ht="27.5" customHeight="1" thickBot="1" x14ac:dyDescent="0.4">
      <c r="A16" s="163" t="s">
        <v>62</v>
      </c>
      <c r="B16" s="163">
        <v>8396601</v>
      </c>
      <c r="C16" s="163">
        <v>145</v>
      </c>
      <c r="D16" s="163">
        <v>8377396</v>
      </c>
      <c r="E16" s="163">
        <v>145</v>
      </c>
      <c r="F16" s="163">
        <v>8460009</v>
      </c>
      <c r="G16" s="163">
        <v>146</v>
      </c>
      <c r="H16" s="163">
        <v>8445742</v>
      </c>
      <c r="I16" s="163">
        <v>145</v>
      </c>
      <c r="J16" s="163">
        <v>8383224</v>
      </c>
      <c r="K16" s="163">
        <v>145</v>
      </c>
      <c r="L16" s="163">
        <v>8455098</v>
      </c>
      <c r="M16" s="163">
        <v>146</v>
      </c>
      <c r="N16" s="163">
        <v>8480988</v>
      </c>
      <c r="O16" s="163">
        <v>146</v>
      </c>
      <c r="P16" s="163">
        <v>8511844</v>
      </c>
      <c r="Q16" s="163">
        <v>146</v>
      </c>
      <c r="R16" s="163">
        <v>8507706</v>
      </c>
      <c r="S16" s="163">
        <v>146</v>
      </c>
    </row>
    <row r="17" spans="1:13" ht="21.75" customHeight="1" thickTop="1" x14ac:dyDescent="0.35">
      <c r="A17" s="2"/>
      <c r="B17" s="2"/>
      <c r="C17" s="2"/>
      <c r="D17" s="2"/>
      <c r="E17" s="57"/>
      <c r="F17" s="2"/>
      <c r="G17" s="2"/>
      <c r="H17" s="8"/>
      <c r="I17" s="8"/>
      <c r="J17" s="8"/>
      <c r="K17" s="8"/>
      <c r="L17" s="8"/>
      <c r="M17" s="8"/>
    </row>
    <row r="18" spans="1:13" ht="21.75" customHeight="1" x14ac:dyDescent="0.35">
      <c r="A18" s="83" t="str">
        <f>+INDICE!B10</f>
        <v xml:space="preserve"> Lettura dati 20 dicembre 2022</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1">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3" orientation="landscape" r:id="rId1"/>
  <headerFooter>
    <oddHeader>&amp;COSSERVATORIO ASSEGNO UNICO UNIVERSALE</oddHeader>
    <oddFooter>&amp;CINPS - COORDINAMENTO GENERALE STATISTICO ATTUARIALE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92D050"/>
    <pageSetUpPr fitToPage="1"/>
  </sheetPr>
  <dimension ref="A1:S40"/>
  <sheetViews>
    <sheetView showGridLines="0" tabSelected="1" view="pageBreakPreview" topLeftCell="C10" zoomScale="62" zoomScaleNormal="51" zoomScaleSheetLayoutView="62" workbookViewId="0">
      <selection activeCell="B1" sqref="B1"/>
    </sheetView>
  </sheetViews>
  <sheetFormatPr defaultColWidth="13.26953125" defaultRowHeight="10" x14ac:dyDescent="0.35"/>
  <cols>
    <col min="1" max="1" width="25" style="1" customWidth="1"/>
    <col min="2" max="2" width="14.26953125" style="1" bestFit="1" customWidth="1"/>
    <col min="3" max="3" width="18.08984375" style="1" customWidth="1"/>
    <col min="4" max="4" width="14.453125" style="1" customWidth="1"/>
    <col min="5" max="5" width="17.7265625" style="1" bestFit="1" customWidth="1"/>
    <col min="6" max="6" width="14.453125" style="1" customWidth="1"/>
    <col min="7" max="7" width="17.7265625" style="1" bestFit="1" customWidth="1"/>
    <col min="8" max="8" width="13.54296875" style="1" customWidth="1"/>
    <col min="9" max="9" width="17.7265625" style="1" bestFit="1" customWidth="1"/>
    <col min="10" max="10" width="13.26953125" style="1" customWidth="1"/>
    <col min="11" max="11" width="17.7265625" style="1" bestFit="1" customWidth="1"/>
    <col min="12" max="12" width="15.1796875" style="1" customWidth="1"/>
    <col min="13" max="13" width="17.7265625" style="1" bestFit="1" customWidth="1"/>
    <col min="14" max="14" width="13.26953125" style="1"/>
    <col min="15" max="15" width="17.36328125" style="1" customWidth="1"/>
    <col min="16" max="16" width="13.81640625" style="1" customWidth="1"/>
    <col min="17" max="17" width="18.453125" style="1" customWidth="1"/>
    <col min="18" max="18" width="13.26953125" style="1"/>
    <col min="19" max="19" width="18.453125" style="1" customWidth="1"/>
    <col min="20" max="16384" width="13.26953125" style="1"/>
  </cols>
  <sheetData>
    <row r="1" spans="1:19" ht="69.5" customHeight="1" thickBot="1" x14ac:dyDescent="0.4">
      <c r="A1" s="92" t="s">
        <v>147</v>
      </c>
      <c r="B1" s="38"/>
      <c r="C1" s="38"/>
      <c r="D1" s="38"/>
      <c r="E1" s="38"/>
      <c r="F1" s="38"/>
      <c r="G1" s="38"/>
      <c r="H1" s="38"/>
      <c r="I1" s="38"/>
      <c r="J1" s="38"/>
      <c r="K1" s="38"/>
      <c r="L1" s="38"/>
      <c r="M1" s="38"/>
      <c r="N1" s="55"/>
      <c r="O1" s="55"/>
      <c r="P1" s="55"/>
      <c r="Q1" s="55"/>
      <c r="R1" s="55"/>
      <c r="S1" s="55"/>
    </row>
    <row r="2" spans="1:19" ht="60" customHeight="1" thickTop="1" x14ac:dyDescent="0.35">
      <c r="A2" s="179"/>
      <c r="B2" s="276" t="s">
        <v>43</v>
      </c>
      <c r="C2" s="276"/>
      <c r="D2" s="276"/>
      <c r="E2" s="276"/>
      <c r="F2" s="276"/>
      <c r="G2" s="276"/>
      <c r="H2" s="276"/>
      <c r="I2" s="276"/>
      <c r="J2" s="276"/>
      <c r="K2" s="276"/>
      <c r="L2" s="276"/>
      <c r="M2" s="276"/>
      <c r="N2" s="276"/>
      <c r="O2" s="276"/>
      <c r="P2" s="276"/>
      <c r="Q2" s="276"/>
      <c r="R2" s="276"/>
      <c r="S2" s="276"/>
    </row>
    <row r="3" spans="1:19" ht="33" customHeight="1" x14ac:dyDescent="0.35">
      <c r="A3" s="277" t="s">
        <v>35</v>
      </c>
      <c r="B3" s="274" t="s">
        <v>3</v>
      </c>
      <c r="C3" s="275"/>
      <c r="D3" s="274" t="s">
        <v>27</v>
      </c>
      <c r="E3" s="275"/>
      <c r="F3" s="274" t="s">
        <v>28</v>
      </c>
      <c r="G3" s="275"/>
      <c r="H3" s="274" t="s">
        <v>79</v>
      </c>
      <c r="I3" s="275"/>
      <c r="J3" s="274" t="s">
        <v>100</v>
      </c>
      <c r="K3" s="275"/>
      <c r="L3" s="274" t="s">
        <v>103</v>
      </c>
      <c r="M3" s="275"/>
      <c r="N3" s="274" t="s">
        <v>150</v>
      </c>
      <c r="O3" s="275"/>
      <c r="P3" s="274" t="s">
        <v>155</v>
      </c>
      <c r="Q3" s="275"/>
      <c r="R3" s="274" t="s">
        <v>159</v>
      </c>
      <c r="S3" s="275"/>
    </row>
    <row r="4" spans="1:19" ht="66" customHeight="1" thickBot="1" x14ac:dyDescent="0.4">
      <c r="A4" s="278"/>
      <c r="B4" s="180" t="s">
        <v>110</v>
      </c>
      <c r="C4" s="180" t="s">
        <v>115</v>
      </c>
      <c r="D4" s="180" t="s">
        <v>110</v>
      </c>
      <c r="E4" s="180" t="s">
        <v>115</v>
      </c>
      <c r="F4" s="180" t="s">
        <v>110</v>
      </c>
      <c r="G4" s="180" t="s">
        <v>115</v>
      </c>
      <c r="H4" s="180" t="s">
        <v>110</v>
      </c>
      <c r="I4" s="180" t="s">
        <v>115</v>
      </c>
      <c r="J4" s="180" t="s">
        <v>110</v>
      </c>
      <c r="K4" s="180" t="s">
        <v>115</v>
      </c>
      <c r="L4" s="180" t="s">
        <v>110</v>
      </c>
      <c r="M4" s="180" t="s">
        <v>115</v>
      </c>
      <c r="N4" s="180" t="s">
        <v>110</v>
      </c>
      <c r="O4" s="180" t="s">
        <v>115</v>
      </c>
      <c r="P4" s="180" t="s">
        <v>110</v>
      </c>
      <c r="Q4" s="180" t="s">
        <v>115</v>
      </c>
      <c r="R4" s="180" t="s">
        <v>110</v>
      </c>
      <c r="S4" s="180" t="s">
        <v>115</v>
      </c>
    </row>
    <row r="5" spans="1:19" ht="27.5" customHeight="1" thickTop="1" x14ac:dyDescent="0.35">
      <c r="A5" s="71" t="s">
        <v>61</v>
      </c>
      <c r="B5" s="67">
        <v>167750</v>
      </c>
      <c r="C5" s="67">
        <v>242</v>
      </c>
      <c r="D5" s="67">
        <v>167848</v>
      </c>
      <c r="E5" s="67">
        <v>242</v>
      </c>
      <c r="F5" s="67">
        <v>175234</v>
      </c>
      <c r="G5" s="67">
        <v>243</v>
      </c>
      <c r="H5" s="67">
        <v>176244</v>
      </c>
      <c r="I5" s="67">
        <v>243</v>
      </c>
      <c r="J5" s="67">
        <v>173837</v>
      </c>
      <c r="K5" s="67">
        <v>243</v>
      </c>
      <c r="L5" s="67">
        <v>176693</v>
      </c>
      <c r="M5" s="67">
        <v>242</v>
      </c>
      <c r="N5" s="67">
        <v>177749</v>
      </c>
      <c r="O5" s="67">
        <v>262</v>
      </c>
      <c r="P5" s="67">
        <v>179819</v>
      </c>
      <c r="Q5" s="67">
        <v>262</v>
      </c>
      <c r="R5" s="67">
        <v>181494</v>
      </c>
      <c r="S5" s="67">
        <v>262</v>
      </c>
    </row>
    <row r="6" spans="1:19" ht="27.5" customHeight="1" x14ac:dyDescent="0.35">
      <c r="A6" s="177" t="s">
        <v>63</v>
      </c>
      <c r="B6" s="165">
        <v>43953</v>
      </c>
      <c r="C6" s="165">
        <v>238</v>
      </c>
      <c r="D6" s="165">
        <v>43992</v>
      </c>
      <c r="E6" s="165">
        <v>237</v>
      </c>
      <c r="F6" s="165">
        <v>49311</v>
      </c>
      <c r="G6" s="165">
        <v>239</v>
      </c>
      <c r="H6" s="165">
        <v>49382</v>
      </c>
      <c r="I6" s="165">
        <v>240</v>
      </c>
      <c r="J6" s="165">
        <v>46269</v>
      </c>
      <c r="K6" s="165">
        <v>240</v>
      </c>
      <c r="L6" s="165">
        <v>47434</v>
      </c>
      <c r="M6" s="165">
        <v>239</v>
      </c>
      <c r="N6" s="165">
        <v>47590</v>
      </c>
      <c r="O6" s="165">
        <v>258</v>
      </c>
      <c r="P6" s="165">
        <v>47997</v>
      </c>
      <c r="Q6" s="165">
        <v>258</v>
      </c>
      <c r="R6" s="165">
        <v>48241</v>
      </c>
      <c r="S6" s="165">
        <v>260</v>
      </c>
    </row>
    <row r="7" spans="1:19" ht="27.5" customHeight="1" x14ac:dyDescent="0.35">
      <c r="A7" s="177" t="s">
        <v>48</v>
      </c>
      <c r="B7" s="165">
        <v>73897</v>
      </c>
      <c r="C7" s="165">
        <v>246</v>
      </c>
      <c r="D7" s="165">
        <v>73890</v>
      </c>
      <c r="E7" s="165">
        <v>246</v>
      </c>
      <c r="F7" s="165">
        <v>75224</v>
      </c>
      <c r="G7" s="165">
        <v>246</v>
      </c>
      <c r="H7" s="165">
        <v>75804</v>
      </c>
      <c r="I7" s="165">
        <v>246</v>
      </c>
      <c r="J7" s="165">
        <v>76164</v>
      </c>
      <c r="K7" s="165">
        <v>246</v>
      </c>
      <c r="L7" s="165">
        <v>77242</v>
      </c>
      <c r="M7" s="165">
        <v>246</v>
      </c>
      <c r="N7" s="165">
        <v>77804</v>
      </c>
      <c r="O7" s="165">
        <v>265</v>
      </c>
      <c r="P7" s="165">
        <v>78812</v>
      </c>
      <c r="Q7" s="165">
        <v>264</v>
      </c>
      <c r="R7" s="165">
        <v>79649</v>
      </c>
      <c r="S7" s="165">
        <v>264</v>
      </c>
    </row>
    <row r="8" spans="1:19" ht="27.5" customHeight="1" x14ac:dyDescent="0.35">
      <c r="A8" s="177" t="s">
        <v>49</v>
      </c>
      <c r="B8" s="165">
        <v>49900</v>
      </c>
      <c r="C8" s="165">
        <v>240</v>
      </c>
      <c r="D8" s="165">
        <v>49966</v>
      </c>
      <c r="E8" s="165">
        <v>240</v>
      </c>
      <c r="F8" s="165">
        <v>50699</v>
      </c>
      <c r="G8" s="165">
        <v>241</v>
      </c>
      <c r="H8" s="165">
        <v>51058</v>
      </c>
      <c r="I8" s="165">
        <v>241</v>
      </c>
      <c r="J8" s="165">
        <v>51404</v>
      </c>
      <c r="K8" s="165">
        <v>241</v>
      </c>
      <c r="L8" s="165">
        <v>52017</v>
      </c>
      <c r="M8" s="165">
        <v>240</v>
      </c>
      <c r="N8" s="165">
        <v>52355</v>
      </c>
      <c r="O8" s="165">
        <v>262</v>
      </c>
      <c r="P8" s="165">
        <v>53010</v>
      </c>
      <c r="Q8" s="165">
        <v>262</v>
      </c>
      <c r="R8" s="165">
        <v>53604</v>
      </c>
      <c r="S8" s="165">
        <v>261</v>
      </c>
    </row>
    <row r="9" spans="1:19" ht="27.5" customHeight="1" x14ac:dyDescent="0.35">
      <c r="A9" s="71" t="s">
        <v>50</v>
      </c>
      <c r="B9" s="67">
        <v>32422</v>
      </c>
      <c r="C9" s="67">
        <v>224</v>
      </c>
      <c r="D9" s="67">
        <v>32356</v>
      </c>
      <c r="E9" s="67">
        <v>224</v>
      </c>
      <c r="F9" s="67">
        <v>32871</v>
      </c>
      <c r="G9" s="67">
        <v>224</v>
      </c>
      <c r="H9" s="67">
        <v>33066</v>
      </c>
      <c r="I9" s="67">
        <v>224</v>
      </c>
      <c r="J9" s="67">
        <v>33319</v>
      </c>
      <c r="K9" s="67">
        <v>224</v>
      </c>
      <c r="L9" s="67">
        <v>33682</v>
      </c>
      <c r="M9" s="67">
        <v>223</v>
      </c>
      <c r="N9" s="67">
        <v>33932</v>
      </c>
      <c r="O9" s="67">
        <v>248</v>
      </c>
      <c r="P9" s="67">
        <v>34256</v>
      </c>
      <c r="Q9" s="67">
        <v>247</v>
      </c>
      <c r="R9" s="67">
        <v>34553</v>
      </c>
      <c r="S9" s="67">
        <v>247</v>
      </c>
    </row>
    <row r="10" spans="1:19" ht="27.5" customHeight="1" x14ac:dyDescent="0.35">
      <c r="A10" s="71" t="s">
        <v>51</v>
      </c>
      <c r="B10" s="67">
        <v>20505</v>
      </c>
      <c r="C10" s="67">
        <v>199</v>
      </c>
      <c r="D10" s="67">
        <v>20471</v>
      </c>
      <c r="E10" s="67">
        <v>198</v>
      </c>
      <c r="F10" s="67">
        <v>20746</v>
      </c>
      <c r="G10" s="67">
        <v>199</v>
      </c>
      <c r="H10" s="67">
        <v>20848</v>
      </c>
      <c r="I10" s="67">
        <v>199</v>
      </c>
      <c r="J10" s="67">
        <v>21020</v>
      </c>
      <c r="K10" s="67">
        <v>199</v>
      </c>
      <c r="L10" s="67">
        <v>21255</v>
      </c>
      <c r="M10" s="67">
        <v>198</v>
      </c>
      <c r="N10" s="67">
        <v>21461</v>
      </c>
      <c r="O10" s="67">
        <v>222</v>
      </c>
      <c r="P10" s="67">
        <v>21682</v>
      </c>
      <c r="Q10" s="67">
        <v>221</v>
      </c>
      <c r="R10" s="67">
        <v>21928</v>
      </c>
      <c r="S10" s="67">
        <v>221</v>
      </c>
    </row>
    <row r="11" spans="1:19" ht="27.5" customHeight="1" x14ac:dyDescent="0.35">
      <c r="A11" s="71" t="s">
        <v>52</v>
      </c>
      <c r="B11" s="67">
        <v>12599</v>
      </c>
      <c r="C11" s="67">
        <v>162</v>
      </c>
      <c r="D11" s="67">
        <v>12533</v>
      </c>
      <c r="E11" s="67">
        <v>161</v>
      </c>
      <c r="F11" s="67">
        <v>12782</v>
      </c>
      <c r="G11" s="67">
        <v>162</v>
      </c>
      <c r="H11" s="67">
        <v>12870</v>
      </c>
      <c r="I11" s="67">
        <v>162</v>
      </c>
      <c r="J11" s="67">
        <v>12977</v>
      </c>
      <c r="K11" s="67">
        <v>161</v>
      </c>
      <c r="L11" s="67">
        <v>13131</v>
      </c>
      <c r="M11" s="67">
        <v>161</v>
      </c>
      <c r="N11" s="67">
        <v>13238</v>
      </c>
      <c r="O11" s="67">
        <v>184</v>
      </c>
      <c r="P11" s="67">
        <v>13405</v>
      </c>
      <c r="Q11" s="67">
        <v>184</v>
      </c>
      <c r="R11" s="67">
        <v>13576</v>
      </c>
      <c r="S11" s="67">
        <v>184</v>
      </c>
    </row>
    <row r="12" spans="1:19" ht="27.5" customHeight="1" x14ac:dyDescent="0.35">
      <c r="A12" s="71" t="s">
        <v>53</v>
      </c>
      <c r="B12" s="67">
        <v>7552</v>
      </c>
      <c r="C12" s="67">
        <v>138</v>
      </c>
      <c r="D12" s="67">
        <v>7409</v>
      </c>
      <c r="E12" s="67">
        <v>139</v>
      </c>
      <c r="F12" s="67">
        <v>7691</v>
      </c>
      <c r="G12" s="67">
        <v>137</v>
      </c>
      <c r="H12" s="67">
        <v>7765</v>
      </c>
      <c r="I12" s="67">
        <v>137</v>
      </c>
      <c r="J12" s="67">
        <v>7853</v>
      </c>
      <c r="K12" s="67">
        <v>137</v>
      </c>
      <c r="L12" s="67">
        <v>7975</v>
      </c>
      <c r="M12" s="67">
        <v>136</v>
      </c>
      <c r="N12" s="67">
        <v>8048</v>
      </c>
      <c r="O12" s="67">
        <v>156</v>
      </c>
      <c r="P12" s="67">
        <v>8218</v>
      </c>
      <c r="Q12" s="67">
        <v>155</v>
      </c>
      <c r="R12" s="67">
        <v>8314</v>
      </c>
      <c r="S12" s="67">
        <v>155</v>
      </c>
    </row>
    <row r="13" spans="1:19" ht="27.5" customHeight="1" x14ac:dyDescent="0.35">
      <c r="A13" s="71" t="s">
        <v>54</v>
      </c>
      <c r="B13" s="67">
        <v>4876</v>
      </c>
      <c r="C13" s="67">
        <v>113</v>
      </c>
      <c r="D13" s="67">
        <v>4787</v>
      </c>
      <c r="E13" s="67">
        <v>113</v>
      </c>
      <c r="F13" s="67">
        <v>5012</v>
      </c>
      <c r="G13" s="67">
        <v>112</v>
      </c>
      <c r="H13" s="67">
        <v>5071</v>
      </c>
      <c r="I13" s="67">
        <v>111</v>
      </c>
      <c r="J13" s="67">
        <v>5152</v>
      </c>
      <c r="K13" s="67">
        <v>111</v>
      </c>
      <c r="L13" s="67">
        <v>5219</v>
      </c>
      <c r="M13" s="67">
        <v>110</v>
      </c>
      <c r="N13" s="67">
        <v>5273</v>
      </c>
      <c r="O13" s="67">
        <v>126</v>
      </c>
      <c r="P13" s="67">
        <v>5388</v>
      </c>
      <c r="Q13" s="67">
        <v>125</v>
      </c>
      <c r="R13" s="67">
        <v>5463</v>
      </c>
      <c r="S13" s="67">
        <v>125</v>
      </c>
    </row>
    <row r="14" spans="1:19" ht="27.5" customHeight="1" x14ac:dyDescent="0.35">
      <c r="A14" s="71" t="s">
        <v>55</v>
      </c>
      <c r="B14" s="67">
        <v>8271</v>
      </c>
      <c r="C14" s="67">
        <v>95</v>
      </c>
      <c r="D14" s="67">
        <v>8180</v>
      </c>
      <c r="E14" s="67">
        <v>95</v>
      </c>
      <c r="F14" s="67">
        <v>8736</v>
      </c>
      <c r="G14" s="67">
        <v>94</v>
      </c>
      <c r="H14" s="67">
        <v>8930</v>
      </c>
      <c r="I14" s="67">
        <v>95</v>
      </c>
      <c r="J14" s="67">
        <v>9157</v>
      </c>
      <c r="K14" s="67">
        <v>95</v>
      </c>
      <c r="L14" s="67">
        <v>9413</v>
      </c>
      <c r="M14" s="67">
        <v>94</v>
      </c>
      <c r="N14" s="67">
        <v>9563</v>
      </c>
      <c r="O14" s="67">
        <v>108</v>
      </c>
      <c r="P14" s="67">
        <v>9854</v>
      </c>
      <c r="Q14" s="67">
        <v>107</v>
      </c>
      <c r="R14" s="67">
        <v>10114</v>
      </c>
      <c r="S14" s="67">
        <v>107</v>
      </c>
    </row>
    <row r="15" spans="1:19" ht="27.5" customHeight="1" x14ac:dyDescent="0.35">
      <c r="A15" s="178" t="s">
        <v>37</v>
      </c>
      <c r="B15" s="67">
        <v>48394</v>
      </c>
      <c r="C15" s="67">
        <v>104</v>
      </c>
      <c r="D15" s="67">
        <v>48650</v>
      </c>
      <c r="E15" s="67">
        <v>107</v>
      </c>
      <c r="F15" s="67">
        <v>45270</v>
      </c>
      <c r="G15" s="67">
        <v>101</v>
      </c>
      <c r="H15" s="67">
        <v>44433</v>
      </c>
      <c r="I15" s="67">
        <v>99</v>
      </c>
      <c r="J15" s="67">
        <v>43164</v>
      </c>
      <c r="K15" s="67">
        <v>99</v>
      </c>
      <c r="L15" s="67">
        <v>43328</v>
      </c>
      <c r="M15" s="67">
        <v>98</v>
      </c>
      <c r="N15" s="67">
        <v>43188</v>
      </c>
      <c r="O15" s="67">
        <v>109</v>
      </c>
      <c r="P15" s="67">
        <v>42947</v>
      </c>
      <c r="Q15" s="67">
        <v>109</v>
      </c>
      <c r="R15" s="67">
        <v>42899</v>
      </c>
      <c r="S15" s="67">
        <v>109</v>
      </c>
    </row>
    <row r="16" spans="1:19" s="66" customFormat="1" ht="27.5" customHeight="1" thickBot="1" x14ac:dyDescent="0.4">
      <c r="A16" s="163" t="s">
        <v>62</v>
      </c>
      <c r="B16" s="163">
        <v>302369</v>
      </c>
      <c r="C16" s="163">
        <v>203</v>
      </c>
      <c r="D16" s="163">
        <v>302234</v>
      </c>
      <c r="E16" s="163">
        <v>203</v>
      </c>
      <c r="F16" s="163">
        <v>308342</v>
      </c>
      <c r="G16" s="163">
        <v>204</v>
      </c>
      <c r="H16" s="163">
        <v>309227</v>
      </c>
      <c r="I16" s="163">
        <v>205</v>
      </c>
      <c r="J16" s="163">
        <v>306479</v>
      </c>
      <c r="K16" s="163">
        <v>205</v>
      </c>
      <c r="L16" s="163">
        <v>310696</v>
      </c>
      <c r="M16" s="163">
        <v>204</v>
      </c>
      <c r="N16" s="163">
        <v>312452</v>
      </c>
      <c r="O16" s="163">
        <v>224</v>
      </c>
      <c r="P16" s="163">
        <v>315569</v>
      </c>
      <c r="Q16" s="163">
        <v>223</v>
      </c>
      <c r="R16" s="163">
        <v>318341</v>
      </c>
      <c r="S16" s="163">
        <v>223</v>
      </c>
    </row>
    <row r="17" spans="1:13" ht="21.75" customHeight="1" thickTop="1" x14ac:dyDescent="0.35">
      <c r="A17" s="2"/>
      <c r="B17" s="2"/>
      <c r="C17" s="2"/>
      <c r="D17" s="2"/>
      <c r="E17" s="57"/>
      <c r="F17" s="2"/>
      <c r="G17" s="2"/>
      <c r="H17" s="8"/>
      <c r="I17" s="8"/>
      <c r="J17" s="8"/>
      <c r="K17" s="8"/>
      <c r="L17" s="8"/>
      <c r="M17" s="8"/>
    </row>
    <row r="18" spans="1:13" ht="21.75" customHeight="1" x14ac:dyDescent="0.35">
      <c r="A18" s="83" t="str">
        <f>+INDICE!B10</f>
        <v xml:space="preserve"> Lettura dati 20 dicembre 2022</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1">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5" orientation="landscape" r:id="rId1"/>
  <headerFooter>
    <oddHeader>&amp;COSSERVATORIO ASSEGNO UNICO UNIVERSALE</oddHeader>
    <oddFooter>&amp;CINPS - COORDINAMENTO GENERALE STATISTICO ATTUARIALE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92D050"/>
    <pageSetUpPr fitToPage="1"/>
  </sheetPr>
  <dimension ref="A1:S69"/>
  <sheetViews>
    <sheetView showGridLines="0" tabSelected="1" view="pageBreakPreview" topLeftCell="A31" zoomScale="62" zoomScaleNormal="65" zoomScaleSheetLayoutView="62" workbookViewId="0">
      <selection activeCell="B1" sqref="B1"/>
    </sheetView>
  </sheetViews>
  <sheetFormatPr defaultColWidth="9.453125" defaultRowHeight="13.5" x14ac:dyDescent="0.25"/>
  <cols>
    <col min="1" max="1" width="29.7265625" style="84" customWidth="1"/>
    <col min="2" max="2" width="15.7265625" style="84" customWidth="1"/>
    <col min="3" max="3" width="12.81640625" style="84" customWidth="1"/>
    <col min="4" max="4" width="15.36328125" style="84" customWidth="1"/>
    <col min="5" max="5" width="13.36328125" style="84" customWidth="1"/>
    <col min="6" max="6" width="16.26953125" style="84" customWidth="1"/>
    <col min="7" max="7" width="11.453125" style="84" customWidth="1"/>
    <col min="8" max="8" width="15.36328125" style="84" bestFit="1" customWidth="1"/>
    <col min="9" max="9" width="12.90625" style="84" customWidth="1"/>
    <col min="10" max="10" width="13.6328125" style="84" customWidth="1"/>
    <col min="11" max="11" width="29" style="84" customWidth="1"/>
    <col min="12" max="12" width="15.36328125" style="84" bestFit="1" customWidth="1"/>
    <col min="13" max="13" width="14.1796875" style="84" customWidth="1"/>
    <col min="14" max="14" width="16.1796875" style="84" customWidth="1"/>
    <col min="15" max="15" width="12.26953125" style="84" customWidth="1"/>
    <col min="16" max="16" width="14.90625" style="84" customWidth="1"/>
    <col min="17" max="17" width="16.453125" style="84" customWidth="1"/>
    <col min="18" max="18" width="15.36328125" style="84" bestFit="1" customWidth="1"/>
    <col min="19" max="19" width="12.36328125" style="84" customWidth="1"/>
    <col min="20" max="16384" width="9.453125" style="84"/>
  </cols>
  <sheetData>
    <row r="1" spans="1:19" ht="44.5" customHeight="1" thickBot="1" x14ac:dyDescent="0.3">
      <c r="A1" s="191" t="s">
        <v>144</v>
      </c>
      <c r="B1" s="39"/>
      <c r="C1" s="39"/>
      <c r="D1" s="39"/>
      <c r="E1" s="39"/>
      <c r="F1" s="39"/>
      <c r="G1" s="39"/>
      <c r="H1" s="39"/>
      <c r="I1" s="39"/>
      <c r="J1" s="136"/>
      <c r="K1" s="39"/>
      <c r="L1" s="167"/>
      <c r="M1" s="167"/>
      <c r="N1" s="167"/>
      <c r="O1" s="167"/>
      <c r="P1" s="167"/>
      <c r="Q1" s="167"/>
      <c r="R1" s="167"/>
      <c r="S1" s="39"/>
    </row>
    <row r="2" spans="1:19" s="66" customFormat="1" ht="24" customHeight="1" thickTop="1" x14ac:dyDescent="0.35">
      <c r="A2" s="176"/>
      <c r="B2" s="280" t="s">
        <v>59</v>
      </c>
      <c r="C2" s="281"/>
      <c r="D2" s="280" t="s">
        <v>60</v>
      </c>
      <c r="E2" s="281"/>
      <c r="F2" s="280" t="s">
        <v>72</v>
      </c>
      <c r="G2" s="281"/>
      <c r="H2" s="280" t="s">
        <v>38</v>
      </c>
      <c r="I2" s="280"/>
      <c r="J2" s="189"/>
      <c r="K2" s="176"/>
      <c r="L2" s="280" t="s">
        <v>59</v>
      </c>
      <c r="M2" s="281"/>
      <c r="N2" s="280" t="s">
        <v>60</v>
      </c>
      <c r="O2" s="281"/>
      <c r="P2" s="280" t="s">
        <v>72</v>
      </c>
      <c r="Q2" s="281"/>
      <c r="R2" s="280" t="s">
        <v>38</v>
      </c>
      <c r="S2" s="280"/>
    </row>
    <row r="3" spans="1:19" s="9" customFormat="1" ht="64" customHeight="1" thickBot="1" x14ac:dyDescent="0.35">
      <c r="A3" s="175" t="s">
        <v>56</v>
      </c>
      <c r="B3" s="190" t="s">
        <v>126</v>
      </c>
      <c r="C3" s="34" t="s">
        <v>128</v>
      </c>
      <c r="D3" s="190" t="s">
        <v>126</v>
      </c>
      <c r="E3" s="34" t="s">
        <v>128</v>
      </c>
      <c r="F3" s="190" t="s">
        <v>126</v>
      </c>
      <c r="G3" s="34" t="s">
        <v>128</v>
      </c>
      <c r="H3" s="190" t="s">
        <v>126</v>
      </c>
      <c r="I3" s="33" t="s">
        <v>128</v>
      </c>
      <c r="J3" s="189"/>
      <c r="K3" s="175" t="s">
        <v>56</v>
      </c>
      <c r="L3" s="190" t="s">
        <v>126</v>
      </c>
      <c r="M3" s="34" t="s">
        <v>128</v>
      </c>
      <c r="N3" s="190" t="s">
        <v>126</v>
      </c>
      <c r="O3" s="34" t="s">
        <v>128</v>
      </c>
      <c r="P3" s="190" t="s">
        <v>126</v>
      </c>
      <c r="Q3" s="34" t="s">
        <v>128</v>
      </c>
      <c r="R3" s="190" t="s">
        <v>126</v>
      </c>
      <c r="S3" s="33" t="s">
        <v>128</v>
      </c>
    </row>
    <row r="4" spans="1:19" ht="24" customHeight="1" thickTop="1" x14ac:dyDescent="0.25">
      <c r="A4" s="279" t="s">
        <v>75</v>
      </c>
      <c r="B4" s="279"/>
      <c r="C4" s="279"/>
      <c r="D4" s="279"/>
      <c r="E4" s="279"/>
      <c r="F4" s="279"/>
      <c r="G4" s="279"/>
      <c r="H4" s="279"/>
      <c r="I4" s="279"/>
      <c r="J4" s="131"/>
      <c r="K4" s="282" t="s">
        <v>104</v>
      </c>
      <c r="L4" s="282"/>
      <c r="M4" s="282"/>
      <c r="N4" s="282"/>
      <c r="O4" s="282"/>
      <c r="P4" s="282"/>
      <c r="Q4" s="282"/>
      <c r="R4" s="282"/>
      <c r="S4" s="282"/>
    </row>
    <row r="5" spans="1:19" s="9" customFormat="1" ht="16.5" customHeight="1" x14ac:dyDescent="0.3">
      <c r="A5" s="9" t="s">
        <v>61</v>
      </c>
      <c r="B5" s="67">
        <v>3465208</v>
      </c>
      <c r="C5" s="184">
        <v>203</v>
      </c>
      <c r="D5" s="67">
        <v>366583</v>
      </c>
      <c r="E5" s="184">
        <v>128</v>
      </c>
      <c r="F5" s="67">
        <v>40560</v>
      </c>
      <c r="G5" s="184">
        <v>126</v>
      </c>
      <c r="H5" s="67">
        <v>3872351</v>
      </c>
      <c r="I5" s="67">
        <v>195</v>
      </c>
      <c r="J5" s="67"/>
      <c r="K5" s="9" t="s">
        <v>61</v>
      </c>
      <c r="L5" s="67">
        <v>3507422</v>
      </c>
      <c r="M5" s="184">
        <v>203</v>
      </c>
      <c r="N5" s="67">
        <v>391933</v>
      </c>
      <c r="O5" s="184">
        <v>130</v>
      </c>
      <c r="P5" s="67">
        <v>42094</v>
      </c>
      <c r="Q5" s="184">
        <v>129</v>
      </c>
      <c r="R5" s="67">
        <v>3941449</v>
      </c>
      <c r="S5" s="67">
        <v>195</v>
      </c>
    </row>
    <row r="6" spans="1:19" s="9" customFormat="1" ht="15" x14ac:dyDescent="0.3">
      <c r="A6" s="185" t="s">
        <v>63</v>
      </c>
      <c r="B6" s="165">
        <v>810226</v>
      </c>
      <c r="C6" s="186">
        <v>201</v>
      </c>
      <c r="D6" s="165">
        <v>79662</v>
      </c>
      <c r="E6" s="186">
        <v>130</v>
      </c>
      <c r="F6" s="165">
        <v>11053</v>
      </c>
      <c r="G6" s="186">
        <v>124</v>
      </c>
      <c r="H6" s="165">
        <v>900941</v>
      </c>
      <c r="I6" s="165">
        <v>194</v>
      </c>
      <c r="J6" s="165"/>
      <c r="K6" s="185" t="s">
        <v>63</v>
      </c>
      <c r="L6" s="165">
        <v>836377</v>
      </c>
      <c r="M6" s="186">
        <v>201</v>
      </c>
      <c r="N6" s="165">
        <v>84761</v>
      </c>
      <c r="O6" s="186">
        <v>132</v>
      </c>
      <c r="P6" s="165">
        <v>11412</v>
      </c>
      <c r="Q6" s="186">
        <v>128</v>
      </c>
      <c r="R6" s="165">
        <v>932550</v>
      </c>
      <c r="S6" s="165">
        <v>194</v>
      </c>
    </row>
    <row r="7" spans="1:19" s="9" customFormat="1" ht="15" x14ac:dyDescent="0.3">
      <c r="A7" s="185" t="s">
        <v>48</v>
      </c>
      <c r="B7" s="165">
        <v>1514607</v>
      </c>
      <c r="C7" s="186">
        <v>204</v>
      </c>
      <c r="D7" s="165">
        <v>159536</v>
      </c>
      <c r="E7" s="186">
        <v>135</v>
      </c>
      <c r="F7" s="165">
        <v>17089</v>
      </c>
      <c r="G7" s="186">
        <v>133</v>
      </c>
      <c r="H7" s="165">
        <v>1691232</v>
      </c>
      <c r="I7" s="165">
        <v>196</v>
      </c>
      <c r="J7" s="165"/>
      <c r="K7" s="185" t="s">
        <v>48</v>
      </c>
      <c r="L7" s="165">
        <v>1523638</v>
      </c>
      <c r="M7" s="186">
        <v>204</v>
      </c>
      <c r="N7" s="165">
        <v>169883</v>
      </c>
      <c r="O7" s="186">
        <v>137</v>
      </c>
      <c r="P7" s="165">
        <v>17718</v>
      </c>
      <c r="Q7" s="186">
        <v>135</v>
      </c>
      <c r="R7" s="165">
        <v>1711239</v>
      </c>
      <c r="S7" s="165">
        <v>196</v>
      </c>
    </row>
    <row r="8" spans="1:19" s="9" customFormat="1" ht="15" x14ac:dyDescent="0.3">
      <c r="A8" s="185" t="s">
        <v>49</v>
      </c>
      <c r="B8" s="165">
        <v>1140375</v>
      </c>
      <c r="C8" s="186">
        <v>203</v>
      </c>
      <c r="D8" s="165">
        <v>127385</v>
      </c>
      <c r="E8" s="186">
        <v>118</v>
      </c>
      <c r="F8" s="165">
        <v>12418</v>
      </c>
      <c r="G8" s="186">
        <v>119</v>
      </c>
      <c r="H8" s="165">
        <v>1280178</v>
      </c>
      <c r="I8" s="165">
        <v>194</v>
      </c>
      <c r="J8" s="165"/>
      <c r="K8" s="185" t="s">
        <v>49</v>
      </c>
      <c r="L8" s="165">
        <v>1147407</v>
      </c>
      <c r="M8" s="186">
        <v>203</v>
      </c>
      <c r="N8" s="165">
        <v>137289</v>
      </c>
      <c r="O8" s="186">
        <v>119</v>
      </c>
      <c r="P8" s="165">
        <v>12964</v>
      </c>
      <c r="Q8" s="186">
        <v>121</v>
      </c>
      <c r="R8" s="165">
        <v>1297660</v>
      </c>
      <c r="S8" s="165">
        <v>193</v>
      </c>
    </row>
    <row r="9" spans="1:19" s="9" customFormat="1" ht="15" x14ac:dyDescent="0.3">
      <c r="A9" s="9" t="s">
        <v>50</v>
      </c>
      <c r="B9" s="67">
        <v>851090</v>
      </c>
      <c r="C9" s="184">
        <v>190</v>
      </c>
      <c r="D9" s="67">
        <v>100317</v>
      </c>
      <c r="E9" s="184">
        <v>104</v>
      </c>
      <c r="F9" s="67">
        <v>8825</v>
      </c>
      <c r="G9" s="184">
        <v>108</v>
      </c>
      <c r="H9" s="67">
        <v>960232</v>
      </c>
      <c r="I9" s="67">
        <v>180</v>
      </c>
      <c r="J9" s="67"/>
      <c r="K9" s="9" t="s">
        <v>50</v>
      </c>
      <c r="L9" s="67">
        <v>856886</v>
      </c>
      <c r="M9" s="184">
        <v>189</v>
      </c>
      <c r="N9" s="67">
        <v>108253</v>
      </c>
      <c r="O9" s="184">
        <v>105</v>
      </c>
      <c r="P9" s="67">
        <v>9305</v>
      </c>
      <c r="Q9" s="184">
        <v>109</v>
      </c>
      <c r="R9" s="67">
        <v>974444</v>
      </c>
      <c r="S9" s="67">
        <v>179</v>
      </c>
    </row>
    <row r="10" spans="1:19" s="9" customFormat="1" ht="15" x14ac:dyDescent="0.3">
      <c r="A10" s="9" t="s">
        <v>51</v>
      </c>
      <c r="B10" s="67">
        <v>587421</v>
      </c>
      <c r="C10" s="184">
        <v>161</v>
      </c>
      <c r="D10" s="67">
        <v>76034</v>
      </c>
      <c r="E10" s="184">
        <v>93</v>
      </c>
      <c r="F10" s="67">
        <v>5909</v>
      </c>
      <c r="G10" s="184">
        <v>97</v>
      </c>
      <c r="H10" s="67">
        <v>669364</v>
      </c>
      <c r="I10" s="67">
        <v>153</v>
      </c>
      <c r="J10" s="67"/>
      <c r="K10" s="9" t="s">
        <v>51</v>
      </c>
      <c r="L10" s="67">
        <v>591620</v>
      </c>
      <c r="M10" s="184">
        <v>161</v>
      </c>
      <c r="N10" s="67">
        <v>81922</v>
      </c>
      <c r="O10" s="184">
        <v>94</v>
      </c>
      <c r="P10" s="67">
        <v>6186</v>
      </c>
      <c r="Q10" s="184">
        <v>98</v>
      </c>
      <c r="R10" s="67">
        <v>679728</v>
      </c>
      <c r="S10" s="67">
        <v>152</v>
      </c>
    </row>
    <row r="11" spans="1:19" s="9" customFormat="1" ht="15" x14ac:dyDescent="0.3">
      <c r="A11" s="9" t="s">
        <v>52</v>
      </c>
      <c r="B11" s="67">
        <v>381291</v>
      </c>
      <c r="C11" s="184">
        <v>130</v>
      </c>
      <c r="D11" s="67">
        <v>54163</v>
      </c>
      <c r="E11" s="184">
        <v>57</v>
      </c>
      <c r="F11" s="67">
        <v>4032</v>
      </c>
      <c r="G11" s="184">
        <v>57</v>
      </c>
      <c r="H11" s="67">
        <v>439486</v>
      </c>
      <c r="I11" s="67">
        <v>120</v>
      </c>
      <c r="J11" s="67"/>
      <c r="K11" s="9" t="s">
        <v>52</v>
      </c>
      <c r="L11" s="67">
        <v>383424</v>
      </c>
      <c r="M11" s="184">
        <v>129</v>
      </c>
      <c r="N11" s="67">
        <v>58370</v>
      </c>
      <c r="O11" s="184">
        <v>57</v>
      </c>
      <c r="P11" s="67">
        <v>4224</v>
      </c>
      <c r="Q11" s="184">
        <v>57</v>
      </c>
      <c r="R11" s="67">
        <v>446018</v>
      </c>
      <c r="S11" s="67">
        <v>119</v>
      </c>
    </row>
    <row r="12" spans="1:19" s="9" customFormat="1" ht="15" x14ac:dyDescent="0.3">
      <c r="A12" s="9" t="s">
        <v>53</v>
      </c>
      <c r="B12" s="67">
        <v>237631</v>
      </c>
      <c r="C12" s="184">
        <v>99</v>
      </c>
      <c r="D12" s="67">
        <v>35759</v>
      </c>
      <c r="E12" s="184">
        <v>45</v>
      </c>
      <c r="F12" s="67">
        <v>2440</v>
      </c>
      <c r="G12" s="184">
        <v>44</v>
      </c>
      <c r="H12" s="67">
        <v>275830</v>
      </c>
      <c r="I12" s="67">
        <v>92</v>
      </c>
      <c r="J12" s="67"/>
      <c r="K12" s="9" t="s">
        <v>53</v>
      </c>
      <c r="L12" s="67">
        <v>243230</v>
      </c>
      <c r="M12" s="184">
        <v>99</v>
      </c>
      <c r="N12" s="67">
        <v>40673</v>
      </c>
      <c r="O12" s="184">
        <v>45</v>
      </c>
      <c r="P12" s="67">
        <v>2652</v>
      </c>
      <c r="Q12" s="184">
        <v>45</v>
      </c>
      <c r="R12" s="67">
        <v>286555</v>
      </c>
      <c r="S12" s="67">
        <v>91</v>
      </c>
    </row>
    <row r="13" spans="1:19" s="9" customFormat="1" ht="14.5" customHeight="1" x14ac:dyDescent="0.3">
      <c r="A13" s="9" t="s">
        <v>54</v>
      </c>
      <c r="B13" s="67">
        <v>146119</v>
      </c>
      <c r="C13" s="184">
        <v>69</v>
      </c>
      <c r="D13" s="67">
        <v>24571</v>
      </c>
      <c r="E13" s="184">
        <v>33</v>
      </c>
      <c r="F13" s="67">
        <v>1673</v>
      </c>
      <c r="G13" s="184">
        <v>32</v>
      </c>
      <c r="H13" s="67">
        <v>172363</v>
      </c>
      <c r="I13" s="67">
        <v>64</v>
      </c>
      <c r="J13" s="67"/>
      <c r="K13" s="9" t="s">
        <v>54</v>
      </c>
      <c r="L13" s="67">
        <v>150398</v>
      </c>
      <c r="M13" s="184">
        <v>69</v>
      </c>
      <c r="N13" s="67">
        <v>27976</v>
      </c>
      <c r="O13" s="184">
        <v>33</v>
      </c>
      <c r="P13" s="67">
        <v>1865</v>
      </c>
      <c r="Q13" s="184">
        <v>32</v>
      </c>
      <c r="R13" s="67">
        <v>180239</v>
      </c>
      <c r="S13" s="67">
        <v>63</v>
      </c>
    </row>
    <row r="14" spans="1:19" s="9" customFormat="1" ht="15" x14ac:dyDescent="0.3">
      <c r="A14" s="9" t="s">
        <v>55</v>
      </c>
      <c r="B14" s="67">
        <v>221248</v>
      </c>
      <c r="C14" s="184">
        <v>53</v>
      </c>
      <c r="D14" s="67">
        <v>47903</v>
      </c>
      <c r="E14" s="184">
        <v>27</v>
      </c>
      <c r="F14" s="67">
        <v>3294</v>
      </c>
      <c r="G14" s="184">
        <v>25</v>
      </c>
      <c r="H14" s="67">
        <v>272445</v>
      </c>
      <c r="I14" s="67">
        <v>48</v>
      </c>
      <c r="J14" s="67"/>
      <c r="K14" s="9" t="s">
        <v>55</v>
      </c>
      <c r="L14" s="67">
        <v>243464</v>
      </c>
      <c r="M14" s="184">
        <v>53</v>
      </c>
      <c r="N14" s="67">
        <v>59171</v>
      </c>
      <c r="O14" s="184">
        <v>26</v>
      </c>
      <c r="P14" s="67">
        <v>3747</v>
      </c>
      <c r="Q14" s="184">
        <v>26</v>
      </c>
      <c r="R14" s="67">
        <v>306382</v>
      </c>
      <c r="S14" s="67">
        <v>48</v>
      </c>
    </row>
    <row r="15" spans="1:19" s="9" customFormat="1" ht="15" x14ac:dyDescent="0.3">
      <c r="A15" s="9" t="s">
        <v>37</v>
      </c>
      <c r="B15" s="67">
        <v>1480890</v>
      </c>
      <c r="C15" s="184">
        <v>54</v>
      </c>
      <c r="D15" s="67">
        <v>237135</v>
      </c>
      <c r="E15" s="184">
        <v>27</v>
      </c>
      <c r="F15" s="67">
        <v>16505</v>
      </c>
      <c r="G15" s="184">
        <v>26</v>
      </c>
      <c r="H15" s="67">
        <v>1734530</v>
      </c>
      <c r="I15" s="67">
        <v>50</v>
      </c>
      <c r="J15" s="67"/>
      <c r="K15" s="9" t="s">
        <v>37</v>
      </c>
      <c r="L15" s="67">
        <v>1402277</v>
      </c>
      <c r="M15" s="184">
        <v>53</v>
      </c>
      <c r="N15" s="67">
        <v>222466</v>
      </c>
      <c r="O15" s="184">
        <v>26</v>
      </c>
      <c r="P15" s="67">
        <v>15540</v>
      </c>
      <c r="Q15" s="184">
        <v>26</v>
      </c>
      <c r="R15" s="67">
        <v>1640283</v>
      </c>
      <c r="S15" s="67">
        <v>49</v>
      </c>
    </row>
    <row r="16" spans="1:19" s="9" customFormat="1" ht="15" x14ac:dyDescent="0.3">
      <c r="A16" s="187" t="s">
        <v>91</v>
      </c>
      <c r="B16" s="187">
        <v>7370898</v>
      </c>
      <c r="C16" s="188">
        <v>154</v>
      </c>
      <c r="D16" s="187">
        <v>942465</v>
      </c>
      <c r="E16" s="188">
        <v>82</v>
      </c>
      <c r="F16" s="187">
        <v>83238</v>
      </c>
      <c r="G16" s="188">
        <v>91</v>
      </c>
      <c r="H16" s="187">
        <v>8396601</v>
      </c>
      <c r="I16" s="187">
        <v>145</v>
      </c>
      <c r="J16" s="102"/>
      <c r="K16" s="187" t="s">
        <v>91</v>
      </c>
      <c r="L16" s="187">
        <v>7378721</v>
      </c>
      <c r="M16" s="188">
        <v>154</v>
      </c>
      <c r="N16" s="187">
        <v>990764</v>
      </c>
      <c r="O16" s="188">
        <v>84</v>
      </c>
      <c r="P16" s="187">
        <v>85613</v>
      </c>
      <c r="Q16" s="188">
        <v>93</v>
      </c>
      <c r="R16" s="187">
        <v>8455098</v>
      </c>
      <c r="S16" s="187">
        <v>146</v>
      </c>
    </row>
    <row r="17" spans="1:19" ht="27" customHeight="1" x14ac:dyDescent="0.25">
      <c r="A17" s="279" t="s">
        <v>76</v>
      </c>
      <c r="B17" s="279"/>
      <c r="C17" s="279"/>
      <c r="D17" s="279"/>
      <c r="E17" s="279"/>
      <c r="F17" s="279"/>
      <c r="G17" s="279"/>
      <c r="H17" s="279"/>
      <c r="I17" s="279"/>
      <c r="J17" s="131"/>
      <c r="K17" s="279" t="s">
        <v>151</v>
      </c>
      <c r="L17" s="279"/>
      <c r="M17" s="279"/>
      <c r="N17" s="279"/>
      <c r="O17" s="279"/>
      <c r="P17" s="279"/>
      <c r="Q17" s="279"/>
      <c r="R17" s="279"/>
      <c r="S17" s="279"/>
    </row>
    <row r="18" spans="1:19" ht="15" x14ac:dyDescent="0.3">
      <c r="A18" s="9" t="s">
        <v>61</v>
      </c>
      <c r="B18" s="67">
        <v>3462488</v>
      </c>
      <c r="C18" s="184">
        <v>202</v>
      </c>
      <c r="D18" s="67">
        <v>372133</v>
      </c>
      <c r="E18" s="184">
        <v>129</v>
      </c>
      <c r="F18" s="67">
        <v>40676</v>
      </c>
      <c r="G18" s="184">
        <v>128</v>
      </c>
      <c r="H18" s="67">
        <v>3875297</v>
      </c>
      <c r="I18" s="67">
        <v>194</v>
      </c>
      <c r="J18" s="2"/>
      <c r="K18" s="9" t="s">
        <v>61</v>
      </c>
      <c r="L18" s="67">
        <v>3518470</v>
      </c>
      <c r="M18" s="184">
        <v>203</v>
      </c>
      <c r="N18" s="67">
        <v>398177</v>
      </c>
      <c r="O18" s="184">
        <v>133</v>
      </c>
      <c r="P18" s="67">
        <v>42653</v>
      </c>
      <c r="Q18" s="184">
        <v>186</v>
      </c>
      <c r="R18" s="67">
        <v>3959300</v>
      </c>
      <c r="S18" s="67">
        <v>195</v>
      </c>
    </row>
    <row r="19" spans="1:19" ht="15" x14ac:dyDescent="0.3">
      <c r="A19" s="185" t="s">
        <v>63</v>
      </c>
      <c r="B19" s="165">
        <v>807251</v>
      </c>
      <c r="C19" s="186">
        <v>201</v>
      </c>
      <c r="D19" s="165">
        <v>80121</v>
      </c>
      <c r="E19" s="186">
        <v>131</v>
      </c>
      <c r="F19" s="165">
        <v>11089</v>
      </c>
      <c r="G19" s="186">
        <v>126</v>
      </c>
      <c r="H19" s="165">
        <v>898461</v>
      </c>
      <c r="I19" s="165">
        <v>193</v>
      </c>
      <c r="J19" s="36"/>
      <c r="K19" s="185" t="s">
        <v>63</v>
      </c>
      <c r="L19" s="165">
        <v>840132</v>
      </c>
      <c r="M19" s="186">
        <v>201</v>
      </c>
      <c r="N19" s="165">
        <v>85641</v>
      </c>
      <c r="O19" s="186">
        <v>136</v>
      </c>
      <c r="P19" s="165">
        <v>11503</v>
      </c>
      <c r="Q19" s="186">
        <v>181</v>
      </c>
      <c r="R19" s="165">
        <v>937276</v>
      </c>
      <c r="S19" s="165">
        <v>195</v>
      </c>
    </row>
    <row r="20" spans="1:19" ht="15" x14ac:dyDescent="0.3">
      <c r="A20" s="185" t="s">
        <v>48</v>
      </c>
      <c r="B20" s="165">
        <v>1513518</v>
      </c>
      <c r="C20" s="186">
        <v>203</v>
      </c>
      <c r="D20" s="165">
        <v>161980</v>
      </c>
      <c r="E20" s="186">
        <v>136</v>
      </c>
      <c r="F20" s="165">
        <v>17109</v>
      </c>
      <c r="G20" s="186">
        <v>134</v>
      </c>
      <c r="H20" s="165">
        <v>1692607</v>
      </c>
      <c r="I20" s="165">
        <v>196</v>
      </c>
      <c r="J20" s="36"/>
      <c r="K20" s="185" t="s">
        <v>48</v>
      </c>
      <c r="L20" s="165">
        <v>1528303</v>
      </c>
      <c r="M20" s="186">
        <v>203</v>
      </c>
      <c r="N20" s="165">
        <v>172591</v>
      </c>
      <c r="O20" s="186">
        <v>140</v>
      </c>
      <c r="P20" s="165">
        <v>17993</v>
      </c>
      <c r="Q20" s="186">
        <v>191</v>
      </c>
      <c r="R20" s="165">
        <v>1718887</v>
      </c>
      <c r="S20" s="165">
        <v>197</v>
      </c>
    </row>
    <row r="21" spans="1:19" ht="15" x14ac:dyDescent="0.3">
      <c r="A21" s="185" t="s">
        <v>49</v>
      </c>
      <c r="B21" s="165">
        <v>1141719</v>
      </c>
      <c r="C21" s="186">
        <v>202</v>
      </c>
      <c r="D21" s="165">
        <v>130032</v>
      </c>
      <c r="E21" s="186">
        <v>118</v>
      </c>
      <c r="F21" s="165">
        <v>12478</v>
      </c>
      <c r="G21" s="186">
        <v>120</v>
      </c>
      <c r="H21" s="165">
        <v>1284229</v>
      </c>
      <c r="I21" s="165">
        <v>193</v>
      </c>
      <c r="J21" s="36"/>
      <c r="K21" s="185" t="s">
        <v>49</v>
      </c>
      <c r="L21" s="165">
        <v>1150035</v>
      </c>
      <c r="M21" s="186">
        <v>203</v>
      </c>
      <c r="N21" s="165">
        <v>139945</v>
      </c>
      <c r="O21" s="186">
        <v>122</v>
      </c>
      <c r="P21" s="165">
        <v>13157</v>
      </c>
      <c r="Q21" s="186">
        <v>184</v>
      </c>
      <c r="R21" s="165">
        <v>1303137</v>
      </c>
      <c r="S21" s="165">
        <v>194</v>
      </c>
    </row>
    <row r="22" spans="1:19" ht="15" x14ac:dyDescent="0.3">
      <c r="A22" s="9" t="s">
        <v>50</v>
      </c>
      <c r="B22" s="67">
        <v>852487</v>
      </c>
      <c r="C22" s="184">
        <v>189</v>
      </c>
      <c r="D22" s="67">
        <v>102481</v>
      </c>
      <c r="E22" s="184">
        <v>104</v>
      </c>
      <c r="F22" s="67">
        <v>8858</v>
      </c>
      <c r="G22" s="184">
        <v>109</v>
      </c>
      <c r="H22" s="67">
        <v>963826</v>
      </c>
      <c r="I22" s="67">
        <v>179</v>
      </c>
      <c r="J22" s="82"/>
      <c r="K22" s="9" t="s">
        <v>50</v>
      </c>
      <c r="L22" s="67">
        <v>859114</v>
      </c>
      <c r="M22" s="184">
        <v>189</v>
      </c>
      <c r="N22" s="67">
        <v>110327</v>
      </c>
      <c r="O22" s="184">
        <v>107</v>
      </c>
      <c r="P22" s="67">
        <v>9429</v>
      </c>
      <c r="Q22" s="184">
        <v>175</v>
      </c>
      <c r="R22" s="67">
        <v>978870</v>
      </c>
      <c r="S22" s="67">
        <v>180</v>
      </c>
    </row>
    <row r="23" spans="1:19" ht="15" x14ac:dyDescent="0.3">
      <c r="A23" s="9" t="s">
        <v>51</v>
      </c>
      <c r="B23" s="67">
        <v>588230</v>
      </c>
      <c r="C23" s="184">
        <v>160</v>
      </c>
      <c r="D23" s="67">
        <v>77809</v>
      </c>
      <c r="E23" s="184">
        <v>93</v>
      </c>
      <c r="F23" s="67">
        <v>5960</v>
      </c>
      <c r="G23" s="184">
        <v>98</v>
      </c>
      <c r="H23" s="67">
        <v>671999</v>
      </c>
      <c r="I23" s="67">
        <v>152</v>
      </c>
      <c r="J23" s="82"/>
      <c r="K23" s="9" t="s">
        <v>51</v>
      </c>
      <c r="L23" s="67">
        <v>593468</v>
      </c>
      <c r="M23" s="184">
        <v>161</v>
      </c>
      <c r="N23" s="67">
        <v>83592</v>
      </c>
      <c r="O23" s="184">
        <v>95</v>
      </c>
      <c r="P23" s="67">
        <v>6293</v>
      </c>
      <c r="Q23" s="184">
        <v>157</v>
      </c>
      <c r="R23" s="67">
        <v>683353</v>
      </c>
      <c r="S23" s="67">
        <v>153</v>
      </c>
    </row>
    <row r="24" spans="1:19" ht="15" x14ac:dyDescent="0.3">
      <c r="A24" s="9" t="s">
        <v>52</v>
      </c>
      <c r="B24" s="67">
        <v>381701</v>
      </c>
      <c r="C24" s="184">
        <v>129</v>
      </c>
      <c r="D24" s="67">
        <v>55108</v>
      </c>
      <c r="E24" s="184">
        <v>57</v>
      </c>
      <c r="F24" s="67">
        <v>4032</v>
      </c>
      <c r="G24" s="184">
        <v>57</v>
      </c>
      <c r="H24" s="67">
        <v>440841</v>
      </c>
      <c r="I24" s="67">
        <v>120</v>
      </c>
      <c r="J24" s="82"/>
      <c r="K24" s="9" t="s">
        <v>52</v>
      </c>
      <c r="L24" s="67">
        <v>384618</v>
      </c>
      <c r="M24" s="184">
        <v>129</v>
      </c>
      <c r="N24" s="67">
        <v>59484</v>
      </c>
      <c r="O24" s="184">
        <v>58</v>
      </c>
      <c r="P24" s="67">
        <v>4309</v>
      </c>
      <c r="Q24" s="184">
        <v>113</v>
      </c>
      <c r="R24" s="67">
        <v>448411</v>
      </c>
      <c r="S24" s="67">
        <v>120</v>
      </c>
    </row>
    <row r="25" spans="1:19" ht="14.5" customHeight="1" x14ac:dyDescent="0.3">
      <c r="A25" s="9" t="s">
        <v>53</v>
      </c>
      <c r="B25" s="67">
        <v>237115</v>
      </c>
      <c r="C25" s="184">
        <v>99</v>
      </c>
      <c r="D25" s="67">
        <v>35996</v>
      </c>
      <c r="E25" s="184">
        <v>45</v>
      </c>
      <c r="F25" s="67">
        <v>2330</v>
      </c>
      <c r="G25" s="184">
        <v>44</v>
      </c>
      <c r="H25" s="67">
        <v>275441</v>
      </c>
      <c r="I25" s="67">
        <v>92</v>
      </c>
      <c r="J25" s="82"/>
      <c r="K25" s="9" t="s">
        <v>53</v>
      </c>
      <c r="L25" s="67">
        <v>244004</v>
      </c>
      <c r="M25" s="184">
        <v>99</v>
      </c>
      <c r="N25" s="67">
        <v>41503</v>
      </c>
      <c r="O25" s="184">
        <v>46</v>
      </c>
      <c r="P25" s="67">
        <v>2692</v>
      </c>
      <c r="Q25" s="184">
        <v>88</v>
      </c>
      <c r="R25" s="67">
        <v>288199</v>
      </c>
      <c r="S25" s="67">
        <v>91</v>
      </c>
    </row>
    <row r="26" spans="1:19" ht="15" x14ac:dyDescent="0.3">
      <c r="A26" s="9" t="s">
        <v>54</v>
      </c>
      <c r="B26" s="67">
        <v>145402</v>
      </c>
      <c r="C26" s="184">
        <v>69</v>
      </c>
      <c r="D26" s="67">
        <v>24728</v>
      </c>
      <c r="E26" s="184">
        <v>33</v>
      </c>
      <c r="F26" s="67">
        <v>1614</v>
      </c>
      <c r="G26" s="184">
        <v>32</v>
      </c>
      <c r="H26" s="67">
        <v>171744</v>
      </c>
      <c r="I26" s="67">
        <v>63</v>
      </c>
      <c r="J26" s="82"/>
      <c r="K26" s="9" t="s">
        <v>54</v>
      </c>
      <c r="L26" s="67">
        <v>151127</v>
      </c>
      <c r="M26" s="184">
        <v>69</v>
      </c>
      <c r="N26" s="67">
        <v>28755</v>
      </c>
      <c r="O26" s="184">
        <v>34</v>
      </c>
      <c r="P26" s="67">
        <v>1894</v>
      </c>
      <c r="Q26" s="184">
        <v>63</v>
      </c>
      <c r="R26" s="67">
        <v>181776</v>
      </c>
      <c r="S26" s="67">
        <v>63</v>
      </c>
    </row>
    <row r="27" spans="1:19" ht="15" x14ac:dyDescent="0.3">
      <c r="A27" s="9" t="s">
        <v>55</v>
      </c>
      <c r="B27" s="67">
        <v>219150</v>
      </c>
      <c r="C27" s="184">
        <v>53</v>
      </c>
      <c r="D27" s="67">
        <v>49553</v>
      </c>
      <c r="E27" s="184">
        <v>26</v>
      </c>
      <c r="F27" s="67">
        <v>3234</v>
      </c>
      <c r="G27" s="184">
        <v>26</v>
      </c>
      <c r="H27" s="67">
        <v>271937</v>
      </c>
      <c r="I27" s="67">
        <v>48</v>
      </c>
      <c r="J27" s="82"/>
      <c r="K27" s="9" t="s">
        <v>55</v>
      </c>
      <c r="L27" s="67">
        <v>245973</v>
      </c>
      <c r="M27" s="184">
        <v>53</v>
      </c>
      <c r="N27" s="67">
        <v>62181</v>
      </c>
      <c r="O27" s="184">
        <v>27</v>
      </c>
      <c r="P27" s="67">
        <v>3827</v>
      </c>
      <c r="Q27" s="184">
        <v>50</v>
      </c>
      <c r="R27" s="67">
        <v>311981</v>
      </c>
      <c r="S27" s="67">
        <v>48</v>
      </c>
    </row>
    <row r="28" spans="1:19" ht="15" x14ac:dyDescent="0.3">
      <c r="A28" s="9" t="s">
        <v>37</v>
      </c>
      <c r="B28" s="67">
        <v>1454160</v>
      </c>
      <c r="C28" s="184">
        <v>54</v>
      </c>
      <c r="D28" s="67">
        <v>235770</v>
      </c>
      <c r="E28" s="184">
        <v>27</v>
      </c>
      <c r="F28" s="67">
        <v>16381</v>
      </c>
      <c r="G28" s="184">
        <v>26</v>
      </c>
      <c r="H28" s="67">
        <v>1706311</v>
      </c>
      <c r="I28" s="67">
        <v>50</v>
      </c>
      <c r="J28" s="82"/>
      <c r="K28" s="9" t="s">
        <v>37</v>
      </c>
      <c r="L28" s="67">
        <v>1396647</v>
      </c>
      <c r="M28" s="184">
        <v>53</v>
      </c>
      <c r="N28" s="67">
        <v>216848</v>
      </c>
      <c r="O28" s="184">
        <v>27</v>
      </c>
      <c r="P28" s="67">
        <v>15603</v>
      </c>
      <c r="Q28" s="184">
        <v>50</v>
      </c>
      <c r="R28" s="67">
        <v>1629098</v>
      </c>
      <c r="S28" s="67">
        <v>50</v>
      </c>
    </row>
    <row r="29" spans="1:19" ht="15" x14ac:dyDescent="0.25">
      <c r="A29" s="187" t="s">
        <v>91</v>
      </c>
      <c r="B29" s="187">
        <v>7340733</v>
      </c>
      <c r="C29" s="188">
        <v>154</v>
      </c>
      <c r="D29" s="187">
        <v>953578</v>
      </c>
      <c r="E29" s="188">
        <v>83</v>
      </c>
      <c r="F29" s="187">
        <v>83085</v>
      </c>
      <c r="G29" s="188">
        <v>92</v>
      </c>
      <c r="H29" s="187">
        <v>8377396</v>
      </c>
      <c r="I29" s="187">
        <v>145</v>
      </c>
      <c r="J29" s="137"/>
      <c r="K29" s="187" t="s">
        <v>91</v>
      </c>
      <c r="L29" s="187">
        <v>7393421</v>
      </c>
      <c r="M29" s="188">
        <v>154</v>
      </c>
      <c r="N29" s="187">
        <v>1000867</v>
      </c>
      <c r="O29" s="188">
        <v>87</v>
      </c>
      <c r="P29" s="187">
        <v>86700</v>
      </c>
      <c r="Q29" s="188">
        <v>143</v>
      </c>
      <c r="R29" s="187">
        <v>8480988</v>
      </c>
      <c r="S29" s="187">
        <v>146</v>
      </c>
    </row>
    <row r="30" spans="1:19" ht="20.5" customHeight="1" x14ac:dyDescent="0.25">
      <c r="A30" s="279" t="s">
        <v>77</v>
      </c>
      <c r="B30" s="279"/>
      <c r="C30" s="279"/>
      <c r="D30" s="279"/>
      <c r="E30" s="279"/>
      <c r="F30" s="279"/>
      <c r="G30" s="279"/>
      <c r="H30" s="279"/>
      <c r="I30" s="279"/>
      <c r="J30" s="131"/>
      <c r="K30" s="279" t="s">
        <v>162</v>
      </c>
      <c r="L30" s="279"/>
      <c r="M30" s="279"/>
      <c r="N30" s="279"/>
      <c r="O30" s="279"/>
      <c r="P30" s="279"/>
      <c r="Q30" s="279"/>
      <c r="R30" s="279"/>
      <c r="S30" s="279"/>
    </row>
    <row r="31" spans="1:19" ht="15" x14ac:dyDescent="0.3">
      <c r="A31" s="9" t="s">
        <v>61</v>
      </c>
      <c r="B31" s="67">
        <v>3529000</v>
      </c>
      <c r="C31" s="184">
        <v>202</v>
      </c>
      <c r="D31" s="67">
        <v>384766</v>
      </c>
      <c r="E31" s="184">
        <v>129</v>
      </c>
      <c r="F31" s="67">
        <v>41466</v>
      </c>
      <c r="G31" s="184">
        <v>128</v>
      </c>
      <c r="H31" s="67">
        <v>3955232</v>
      </c>
      <c r="I31" s="67">
        <v>195</v>
      </c>
      <c r="J31" s="2"/>
      <c r="K31" s="9" t="s">
        <v>61</v>
      </c>
      <c r="L31" s="67">
        <v>3533130</v>
      </c>
      <c r="M31" s="184">
        <v>202</v>
      </c>
      <c r="N31" s="67">
        <v>405880</v>
      </c>
      <c r="O31" s="184">
        <v>133</v>
      </c>
      <c r="P31" s="67">
        <v>43748</v>
      </c>
      <c r="Q31" s="184">
        <v>188</v>
      </c>
      <c r="R31" s="67">
        <v>3982758</v>
      </c>
      <c r="S31" s="67">
        <v>195</v>
      </c>
    </row>
    <row r="32" spans="1:19" ht="15" x14ac:dyDescent="0.3">
      <c r="A32" s="185" t="s">
        <v>63</v>
      </c>
      <c r="B32" s="165">
        <v>864706</v>
      </c>
      <c r="C32" s="186">
        <v>201</v>
      </c>
      <c r="D32" s="165">
        <v>88333</v>
      </c>
      <c r="E32" s="186">
        <v>130</v>
      </c>
      <c r="F32" s="165">
        <v>11757</v>
      </c>
      <c r="G32" s="186">
        <v>126</v>
      </c>
      <c r="H32" s="165">
        <v>964796</v>
      </c>
      <c r="I32" s="165">
        <v>194</v>
      </c>
      <c r="J32" s="36"/>
      <c r="K32" s="185" t="s">
        <v>63</v>
      </c>
      <c r="L32" s="165">
        <v>844861</v>
      </c>
      <c r="M32" s="186">
        <v>200</v>
      </c>
      <c r="N32" s="165">
        <v>87031</v>
      </c>
      <c r="O32" s="186">
        <v>136</v>
      </c>
      <c r="P32" s="165">
        <v>11808</v>
      </c>
      <c r="Q32" s="186">
        <v>186</v>
      </c>
      <c r="R32" s="165">
        <v>943700</v>
      </c>
      <c r="S32" s="165">
        <v>194</v>
      </c>
    </row>
    <row r="33" spans="1:19" ht="15" x14ac:dyDescent="0.3">
      <c r="A33" s="185" t="s">
        <v>48</v>
      </c>
      <c r="B33" s="165">
        <v>1521285</v>
      </c>
      <c r="C33" s="186">
        <v>203</v>
      </c>
      <c r="D33" s="165">
        <v>164759</v>
      </c>
      <c r="E33" s="186">
        <v>136</v>
      </c>
      <c r="F33" s="165">
        <v>17208</v>
      </c>
      <c r="G33" s="186">
        <v>134</v>
      </c>
      <c r="H33" s="165">
        <v>1703252</v>
      </c>
      <c r="I33" s="165">
        <v>196</v>
      </c>
      <c r="J33" s="36"/>
      <c r="K33" s="185" t="s">
        <v>48</v>
      </c>
      <c r="L33" s="165">
        <v>1534238</v>
      </c>
      <c r="M33" s="186">
        <v>203</v>
      </c>
      <c r="N33" s="165">
        <v>175862</v>
      </c>
      <c r="O33" s="186">
        <v>141</v>
      </c>
      <c r="P33" s="165">
        <v>18435</v>
      </c>
      <c r="Q33" s="186">
        <v>191</v>
      </c>
      <c r="R33" s="165">
        <v>1728535</v>
      </c>
      <c r="S33" s="165">
        <v>196</v>
      </c>
    </row>
    <row r="34" spans="1:19" ht="15" x14ac:dyDescent="0.3">
      <c r="A34" s="185" t="s">
        <v>49</v>
      </c>
      <c r="B34" s="165">
        <v>1143009</v>
      </c>
      <c r="C34" s="186">
        <v>203</v>
      </c>
      <c r="D34" s="165">
        <v>131674</v>
      </c>
      <c r="E34" s="186">
        <v>119</v>
      </c>
      <c r="F34" s="165">
        <v>12501</v>
      </c>
      <c r="G34" s="186">
        <v>120</v>
      </c>
      <c r="H34" s="165">
        <v>1287184</v>
      </c>
      <c r="I34" s="165">
        <v>193</v>
      </c>
      <c r="J34" s="36"/>
      <c r="K34" s="185" t="s">
        <v>49</v>
      </c>
      <c r="L34" s="165">
        <v>1154031</v>
      </c>
      <c r="M34" s="186">
        <v>202</v>
      </c>
      <c r="N34" s="165">
        <v>142987</v>
      </c>
      <c r="O34" s="186">
        <v>122</v>
      </c>
      <c r="P34" s="165">
        <v>13505</v>
      </c>
      <c r="Q34" s="186">
        <v>184</v>
      </c>
      <c r="R34" s="165">
        <v>1310523</v>
      </c>
      <c r="S34" s="165">
        <v>193</v>
      </c>
    </row>
    <row r="35" spans="1:19" ht="15" x14ac:dyDescent="0.3">
      <c r="A35" s="9" t="s">
        <v>50</v>
      </c>
      <c r="B35" s="67">
        <v>853200</v>
      </c>
      <c r="C35" s="184">
        <v>189</v>
      </c>
      <c r="D35" s="67">
        <v>103786</v>
      </c>
      <c r="E35" s="184">
        <v>104</v>
      </c>
      <c r="F35" s="67">
        <v>8955</v>
      </c>
      <c r="G35" s="184">
        <v>109</v>
      </c>
      <c r="H35" s="67">
        <v>965941</v>
      </c>
      <c r="I35" s="67">
        <v>179</v>
      </c>
      <c r="J35" s="82"/>
      <c r="K35" s="9" t="s">
        <v>50</v>
      </c>
      <c r="L35" s="67">
        <v>862598</v>
      </c>
      <c r="M35" s="184">
        <v>189</v>
      </c>
      <c r="N35" s="67">
        <v>113215</v>
      </c>
      <c r="O35" s="184">
        <v>107</v>
      </c>
      <c r="P35" s="67">
        <v>9616</v>
      </c>
      <c r="Q35" s="184">
        <v>175</v>
      </c>
      <c r="R35" s="67">
        <v>985429</v>
      </c>
      <c r="S35" s="67">
        <v>179</v>
      </c>
    </row>
    <row r="36" spans="1:19" ht="15" x14ac:dyDescent="0.3">
      <c r="A36" s="9" t="s">
        <v>51</v>
      </c>
      <c r="B36" s="67">
        <v>588952</v>
      </c>
      <c r="C36" s="184">
        <v>161</v>
      </c>
      <c r="D36" s="67">
        <v>78691</v>
      </c>
      <c r="E36" s="184">
        <v>93</v>
      </c>
      <c r="F36" s="67">
        <v>5984</v>
      </c>
      <c r="G36" s="184">
        <v>98</v>
      </c>
      <c r="H36" s="67">
        <v>673627</v>
      </c>
      <c r="I36" s="67">
        <v>152</v>
      </c>
      <c r="J36" s="82"/>
      <c r="K36" s="9" t="s">
        <v>51</v>
      </c>
      <c r="L36" s="67">
        <v>596697</v>
      </c>
      <c r="M36" s="184">
        <v>160</v>
      </c>
      <c r="N36" s="67">
        <v>86180</v>
      </c>
      <c r="O36" s="184">
        <v>95</v>
      </c>
      <c r="P36" s="67">
        <v>6419</v>
      </c>
      <c r="Q36" s="184">
        <v>157</v>
      </c>
      <c r="R36" s="67">
        <v>689296</v>
      </c>
      <c r="S36" s="67">
        <v>152</v>
      </c>
    </row>
    <row r="37" spans="1:19" ht="15" x14ac:dyDescent="0.3">
      <c r="A37" s="9" t="s">
        <v>52</v>
      </c>
      <c r="B37" s="67">
        <v>382301</v>
      </c>
      <c r="C37" s="184">
        <v>129</v>
      </c>
      <c r="D37" s="67">
        <v>56027</v>
      </c>
      <c r="E37" s="184">
        <v>57</v>
      </c>
      <c r="F37" s="67">
        <v>4072</v>
      </c>
      <c r="G37" s="184">
        <v>57</v>
      </c>
      <c r="H37" s="67">
        <v>442400</v>
      </c>
      <c r="I37" s="67">
        <v>120</v>
      </c>
      <c r="J37" s="82"/>
      <c r="K37" s="9" t="s">
        <v>52</v>
      </c>
      <c r="L37" s="67">
        <v>387175</v>
      </c>
      <c r="M37" s="184">
        <v>129</v>
      </c>
      <c r="N37" s="67">
        <v>61719</v>
      </c>
      <c r="O37" s="184">
        <v>58</v>
      </c>
      <c r="P37" s="67">
        <v>4404</v>
      </c>
      <c r="Q37" s="184">
        <v>113</v>
      </c>
      <c r="R37" s="67">
        <v>453298</v>
      </c>
      <c r="S37" s="67">
        <v>119</v>
      </c>
    </row>
    <row r="38" spans="1:19" ht="14.5" customHeight="1" x14ac:dyDescent="0.3">
      <c r="A38" s="9" t="s">
        <v>53</v>
      </c>
      <c r="B38" s="67">
        <v>240206</v>
      </c>
      <c r="C38" s="184">
        <v>99</v>
      </c>
      <c r="D38" s="67">
        <v>38206</v>
      </c>
      <c r="E38" s="184">
        <v>45</v>
      </c>
      <c r="F38" s="67">
        <v>2532</v>
      </c>
      <c r="G38" s="184">
        <v>45</v>
      </c>
      <c r="H38" s="67">
        <v>280944</v>
      </c>
      <c r="I38" s="67">
        <v>91</v>
      </c>
      <c r="J38" s="82"/>
      <c r="K38" s="9" t="s">
        <v>53</v>
      </c>
      <c r="L38" s="67">
        <v>245974</v>
      </c>
      <c r="M38" s="184">
        <v>99</v>
      </c>
      <c r="N38" s="67">
        <v>43343</v>
      </c>
      <c r="O38" s="184">
        <v>46</v>
      </c>
      <c r="P38" s="67">
        <v>2772</v>
      </c>
      <c r="Q38" s="184">
        <v>88</v>
      </c>
      <c r="R38" s="67">
        <v>292089</v>
      </c>
      <c r="S38" s="67">
        <v>91</v>
      </c>
    </row>
    <row r="39" spans="1:19" ht="15" x14ac:dyDescent="0.3">
      <c r="A39" s="9" t="s">
        <v>54</v>
      </c>
      <c r="B39" s="67">
        <v>147973</v>
      </c>
      <c r="C39" s="184">
        <v>69</v>
      </c>
      <c r="D39" s="67">
        <v>26285</v>
      </c>
      <c r="E39" s="184">
        <v>33</v>
      </c>
      <c r="F39" s="67">
        <v>1749</v>
      </c>
      <c r="G39" s="184">
        <v>32</v>
      </c>
      <c r="H39" s="67">
        <v>176007</v>
      </c>
      <c r="I39" s="67">
        <v>63</v>
      </c>
      <c r="J39" s="82"/>
      <c r="K39" s="9" t="s">
        <v>54</v>
      </c>
      <c r="L39" s="67">
        <v>152917</v>
      </c>
      <c r="M39" s="184">
        <v>69</v>
      </c>
      <c r="N39" s="67">
        <v>30397</v>
      </c>
      <c r="O39" s="184">
        <v>34</v>
      </c>
      <c r="P39" s="67">
        <v>1949</v>
      </c>
      <c r="Q39" s="184">
        <v>63</v>
      </c>
      <c r="R39" s="67">
        <v>185263</v>
      </c>
      <c r="S39" s="67">
        <v>63</v>
      </c>
    </row>
    <row r="40" spans="1:19" ht="15" x14ac:dyDescent="0.3">
      <c r="A40" s="9" t="s">
        <v>55</v>
      </c>
      <c r="B40" s="67">
        <v>232371</v>
      </c>
      <c r="C40" s="184">
        <v>53</v>
      </c>
      <c r="D40" s="67">
        <v>53015</v>
      </c>
      <c r="E40" s="184">
        <v>26</v>
      </c>
      <c r="F40" s="67">
        <v>3480</v>
      </c>
      <c r="G40" s="184">
        <v>26</v>
      </c>
      <c r="H40" s="67">
        <v>288866</v>
      </c>
      <c r="I40" s="67">
        <v>48</v>
      </c>
      <c r="J40" s="82"/>
      <c r="K40" s="9" t="s">
        <v>55</v>
      </c>
      <c r="L40" s="67">
        <v>252506</v>
      </c>
      <c r="M40" s="184">
        <v>53</v>
      </c>
      <c r="N40" s="67">
        <v>69984</v>
      </c>
      <c r="O40" s="184">
        <v>27</v>
      </c>
      <c r="P40" s="67">
        <v>3969</v>
      </c>
      <c r="Q40" s="184">
        <v>50</v>
      </c>
      <c r="R40" s="67">
        <v>326459</v>
      </c>
      <c r="S40" s="67">
        <v>47</v>
      </c>
    </row>
    <row r="41" spans="1:19" s="85" customFormat="1" ht="15" x14ac:dyDescent="0.3">
      <c r="A41" s="9" t="s">
        <v>37</v>
      </c>
      <c r="B41" s="67">
        <v>1430187</v>
      </c>
      <c r="C41" s="184">
        <v>53</v>
      </c>
      <c r="D41" s="67">
        <v>231027</v>
      </c>
      <c r="E41" s="184">
        <v>27</v>
      </c>
      <c r="F41" s="67">
        <v>15778</v>
      </c>
      <c r="G41" s="184">
        <v>26</v>
      </c>
      <c r="H41" s="67">
        <v>1676992</v>
      </c>
      <c r="I41" s="67">
        <v>49</v>
      </c>
      <c r="J41" s="82"/>
      <c r="K41" s="9" t="s">
        <v>37</v>
      </c>
      <c r="L41" s="67">
        <v>1379071</v>
      </c>
      <c r="M41" s="184">
        <v>53</v>
      </c>
      <c r="N41" s="67">
        <v>202484</v>
      </c>
      <c r="O41" s="184">
        <v>27</v>
      </c>
      <c r="P41" s="67">
        <v>15697</v>
      </c>
      <c r="Q41" s="184">
        <v>50</v>
      </c>
      <c r="R41" s="67">
        <v>1597252</v>
      </c>
      <c r="S41" s="67">
        <v>50</v>
      </c>
    </row>
    <row r="42" spans="1:19" ht="15" x14ac:dyDescent="0.25">
      <c r="A42" s="187" t="s">
        <v>91</v>
      </c>
      <c r="B42" s="187">
        <v>7404190</v>
      </c>
      <c r="C42" s="188">
        <v>154</v>
      </c>
      <c r="D42" s="187">
        <v>971803</v>
      </c>
      <c r="E42" s="188">
        <v>83</v>
      </c>
      <c r="F42" s="187">
        <v>84016</v>
      </c>
      <c r="G42" s="188">
        <v>92</v>
      </c>
      <c r="H42" s="187">
        <v>8460009</v>
      </c>
      <c r="I42" s="187">
        <v>146</v>
      </c>
      <c r="J42" s="137"/>
      <c r="K42" s="187" t="s">
        <v>91</v>
      </c>
      <c r="L42" s="187">
        <v>7410068</v>
      </c>
      <c r="M42" s="188">
        <v>154</v>
      </c>
      <c r="N42" s="187">
        <v>1013202</v>
      </c>
      <c r="O42" s="188">
        <v>87</v>
      </c>
      <c r="P42" s="187">
        <v>88574</v>
      </c>
      <c r="Q42" s="188">
        <v>144</v>
      </c>
      <c r="R42" s="187">
        <v>8511844</v>
      </c>
      <c r="S42" s="187">
        <v>146</v>
      </c>
    </row>
    <row r="43" spans="1:19" ht="19.5" customHeight="1" x14ac:dyDescent="0.25">
      <c r="A43" s="279" t="s">
        <v>86</v>
      </c>
      <c r="B43" s="279"/>
      <c r="C43" s="279"/>
      <c r="D43" s="279"/>
      <c r="E43" s="279"/>
      <c r="F43" s="279"/>
      <c r="G43" s="279"/>
      <c r="H43" s="279"/>
      <c r="I43" s="279"/>
      <c r="J43" s="131"/>
      <c r="K43" s="279" t="s">
        <v>163</v>
      </c>
      <c r="L43" s="279"/>
      <c r="M43" s="279"/>
      <c r="N43" s="279"/>
      <c r="O43" s="279"/>
      <c r="P43" s="279"/>
      <c r="Q43" s="279"/>
      <c r="R43" s="279"/>
      <c r="S43" s="279"/>
    </row>
    <row r="44" spans="1:19" ht="15" x14ac:dyDescent="0.3">
      <c r="A44" s="9" t="s">
        <v>61</v>
      </c>
      <c r="B44" s="67">
        <v>3517898</v>
      </c>
      <c r="C44" s="184">
        <v>202</v>
      </c>
      <c r="D44" s="67">
        <v>386295</v>
      </c>
      <c r="E44" s="184">
        <v>129</v>
      </c>
      <c r="F44" s="67">
        <v>41464</v>
      </c>
      <c r="G44" s="184">
        <v>128</v>
      </c>
      <c r="H44" s="67">
        <v>3945657</v>
      </c>
      <c r="I44" s="67">
        <v>194</v>
      </c>
      <c r="J44" s="2"/>
      <c r="K44" s="9" t="s">
        <v>61</v>
      </c>
      <c r="L44" s="67">
        <v>3530009</v>
      </c>
      <c r="M44" s="184">
        <v>202</v>
      </c>
      <c r="N44" s="67">
        <v>410254</v>
      </c>
      <c r="O44" s="184">
        <v>134</v>
      </c>
      <c r="P44" s="67">
        <v>44427</v>
      </c>
      <c r="Q44" s="184">
        <v>188</v>
      </c>
      <c r="R44" s="67">
        <v>3984690</v>
      </c>
      <c r="S44" s="67">
        <v>195</v>
      </c>
    </row>
    <row r="45" spans="1:19" ht="15" x14ac:dyDescent="0.3">
      <c r="A45" s="185" t="s">
        <v>63</v>
      </c>
      <c r="B45" s="165">
        <v>859634</v>
      </c>
      <c r="C45" s="186">
        <v>201</v>
      </c>
      <c r="D45" s="165">
        <v>87726</v>
      </c>
      <c r="E45" s="186">
        <v>130</v>
      </c>
      <c r="F45" s="165">
        <v>11628</v>
      </c>
      <c r="G45" s="186">
        <v>127</v>
      </c>
      <c r="H45" s="165">
        <v>958988</v>
      </c>
      <c r="I45" s="165">
        <v>193</v>
      </c>
      <c r="J45" s="36"/>
      <c r="K45" s="185" t="s">
        <v>63</v>
      </c>
      <c r="L45" s="165">
        <v>840437</v>
      </c>
      <c r="M45" s="186">
        <v>201</v>
      </c>
      <c r="N45" s="165">
        <v>87975</v>
      </c>
      <c r="O45" s="186">
        <v>137</v>
      </c>
      <c r="P45" s="165">
        <v>12006</v>
      </c>
      <c r="Q45" s="186">
        <v>187</v>
      </c>
      <c r="R45" s="165">
        <v>940418</v>
      </c>
      <c r="S45" s="165">
        <v>195</v>
      </c>
    </row>
    <row r="46" spans="1:19" ht="15" x14ac:dyDescent="0.3">
      <c r="A46" s="185" t="s">
        <v>48</v>
      </c>
      <c r="B46" s="165">
        <v>1517775</v>
      </c>
      <c r="C46" s="186">
        <v>203</v>
      </c>
      <c r="D46" s="165">
        <v>165795</v>
      </c>
      <c r="E46" s="186">
        <v>137</v>
      </c>
      <c r="F46" s="165">
        <v>17281</v>
      </c>
      <c r="G46" s="186">
        <v>135</v>
      </c>
      <c r="H46" s="165">
        <v>1700851</v>
      </c>
      <c r="I46" s="165">
        <v>196</v>
      </c>
      <c r="J46" s="36"/>
      <c r="K46" s="185" t="s">
        <v>48</v>
      </c>
      <c r="L46" s="165">
        <v>1534434</v>
      </c>
      <c r="M46" s="186">
        <v>203</v>
      </c>
      <c r="N46" s="165">
        <v>177619</v>
      </c>
      <c r="O46" s="186">
        <v>141</v>
      </c>
      <c r="P46" s="165">
        <v>18714</v>
      </c>
      <c r="Q46" s="186">
        <v>191</v>
      </c>
      <c r="R46" s="165">
        <v>1730767</v>
      </c>
      <c r="S46" s="165">
        <v>196</v>
      </c>
    </row>
    <row r="47" spans="1:19" ht="15" x14ac:dyDescent="0.3">
      <c r="A47" s="185" t="s">
        <v>49</v>
      </c>
      <c r="B47" s="165">
        <v>1140489</v>
      </c>
      <c r="C47" s="186">
        <v>202</v>
      </c>
      <c r="D47" s="165">
        <v>132774</v>
      </c>
      <c r="E47" s="186">
        <v>119</v>
      </c>
      <c r="F47" s="165">
        <v>12555</v>
      </c>
      <c r="G47" s="186">
        <v>120</v>
      </c>
      <c r="H47" s="165">
        <v>1285818</v>
      </c>
      <c r="I47" s="165">
        <v>193</v>
      </c>
      <c r="J47" s="36"/>
      <c r="K47" s="185" t="s">
        <v>49</v>
      </c>
      <c r="L47" s="165">
        <v>1155138</v>
      </c>
      <c r="M47" s="186">
        <v>202</v>
      </c>
      <c r="N47" s="165">
        <v>144660</v>
      </c>
      <c r="O47" s="186">
        <v>122</v>
      </c>
      <c r="P47" s="165">
        <v>13707</v>
      </c>
      <c r="Q47" s="186">
        <v>185</v>
      </c>
      <c r="R47" s="165">
        <v>1313505</v>
      </c>
      <c r="S47" s="165">
        <v>193</v>
      </c>
    </row>
    <row r="48" spans="1:19" ht="15" x14ac:dyDescent="0.3">
      <c r="A48" s="9" t="s">
        <v>50</v>
      </c>
      <c r="B48" s="67">
        <v>851252</v>
      </c>
      <c r="C48" s="184">
        <v>189</v>
      </c>
      <c r="D48" s="67">
        <v>104782</v>
      </c>
      <c r="E48" s="184">
        <v>104</v>
      </c>
      <c r="F48" s="67">
        <v>8985</v>
      </c>
      <c r="G48" s="184">
        <v>109</v>
      </c>
      <c r="H48" s="67">
        <v>965019</v>
      </c>
      <c r="I48" s="67">
        <v>179</v>
      </c>
      <c r="J48" s="82"/>
      <c r="K48" s="9" t="s">
        <v>50</v>
      </c>
      <c r="L48" s="67">
        <v>863399</v>
      </c>
      <c r="M48" s="184">
        <v>189</v>
      </c>
      <c r="N48" s="67">
        <v>114775</v>
      </c>
      <c r="O48" s="184">
        <v>107</v>
      </c>
      <c r="P48" s="67">
        <v>9764</v>
      </c>
      <c r="Q48" s="184">
        <v>176</v>
      </c>
      <c r="R48" s="67">
        <v>987938</v>
      </c>
      <c r="S48" s="67">
        <v>179</v>
      </c>
    </row>
    <row r="49" spans="1:19" ht="15" x14ac:dyDescent="0.3">
      <c r="A49" s="9" t="s">
        <v>51</v>
      </c>
      <c r="B49" s="67">
        <v>587309</v>
      </c>
      <c r="C49" s="184">
        <v>160</v>
      </c>
      <c r="D49" s="67">
        <v>79228</v>
      </c>
      <c r="E49" s="184">
        <v>93</v>
      </c>
      <c r="F49" s="67">
        <v>6018</v>
      </c>
      <c r="G49" s="184">
        <v>98</v>
      </c>
      <c r="H49" s="67">
        <v>672555</v>
      </c>
      <c r="I49" s="67">
        <v>152</v>
      </c>
      <c r="J49" s="82"/>
      <c r="K49" s="9" t="s">
        <v>51</v>
      </c>
      <c r="L49" s="67">
        <v>597529</v>
      </c>
      <c r="M49" s="184">
        <v>160</v>
      </c>
      <c r="N49" s="67">
        <v>87459</v>
      </c>
      <c r="O49" s="184">
        <v>95</v>
      </c>
      <c r="P49" s="67">
        <v>6525</v>
      </c>
      <c r="Q49" s="184">
        <v>158</v>
      </c>
      <c r="R49" s="67">
        <v>691513</v>
      </c>
      <c r="S49" s="67">
        <v>152</v>
      </c>
    </row>
    <row r="50" spans="1:19" ht="15" x14ac:dyDescent="0.3">
      <c r="A50" s="9" t="s">
        <v>52</v>
      </c>
      <c r="B50" s="67">
        <v>381179</v>
      </c>
      <c r="C50" s="184">
        <v>129</v>
      </c>
      <c r="D50" s="67">
        <v>56469</v>
      </c>
      <c r="E50" s="184">
        <v>57</v>
      </c>
      <c r="F50" s="67">
        <v>4089</v>
      </c>
      <c r="G50" s="184">
        <v>57</v>
      </c>
      <c r="H50" s="67">
        <v>441737</v>
      </c>
      <c r="I50" s="67">
        <v>119</v>
      </c>
      <c r="J50" s="82"/>
      <c r="K50" s="9" t="s">
        <v>52</v>
      </c>
      <c r="L50" s="67">
        <v>387968</v>
      </c>
      <c r="M50" s="184">
        <v>129</v>
      </c>
      <c r="N50" s="67">
        <v>63067</v>
      </c>
      <c r="O50" s="184">
        <v>58</v>
      </c>
      <c r="P50" s="67">
        <v>4491</v>
      </c>
      <c r="Q50" s="184">
        <v>113</v>
      </c>
      <c r="R50" s="67">
        <v>455526</v>
      </c>
      <c r="S50" s="67">
        <v>119</v>
      </c>
    </row>
    <row r="51" spans="1:19" ht="15" x14ac:dyDescent="0.3">
      <c r="A51" s="9" t="s">
        <v>53</v>
      </c>
      <c r="B51" s="67">
        <v>240537</v>
      </c>
      <c r="C51" s="184">
        <v>99</v>
      </c>
      <c r="D51" s="67">
        <v>38852</v>
      </c>
      <c r="E51" s="184">
        <v>45</v>
      </c>
      <c r="F51" s="67">
        <v>2567</v>
      </c>
      <c r="G51" s="184">
        <v>45</v>
      </c>
      <c r="H51" s="67">
        <v>281956</v>
      </c>
      <c r="I51" s="67">
        <v>91</v>
      </c>
      <c r="J51" s="82"/>
      <c r="K51" s="9" t="s">
        <v>53</v>
      </c>
      <c r="L51" s="67">
        <v>246814</v>
      </c>
      <c r="M51" s="184">
        <v>99</v>
      </c>
      <c r="N51" s="67">
        <v>44646</v>
      </c>
      <c r="O51" s="184">
        <v>46</v>
      </c>
      <c r="P51" s="67">
        <v>2827</v>
      </c>
      <c r="Q51" s="184">
        <v>88</v>
      </c>
      <c r="R51" s="67">
        <v>294287</v>
      </c>
      <c r="S51" s="67">
        <v>91</v>
      </c>
    </row>
    <row r="52" spans="1:19" ht="15" x14ac:dyDescent="0.3">
      <c r="A52" s="9" t="s">
        <v>54</v>
      </c>
      <c r="B52" s="67">
        <v>148322</v>
      </c>
      <c r="C52" s="184">
        <v>69</v>
      </c>
      <c r="D52" s="67">
        <v>26789</v>
      </c>
      <c r="E52" s="184">
        <v>33</v>
      </c>
      <c r="F52" s="67">
        <v>1777</v>
      </c>
      <c r="G52" s="184">
        <v>32</v>
      </c>
      <c r="H52" s="67">
        <v>176888</v>
      </c>
      <c r="I52" s="67">
        <v>63</v>
      </c>
      <c r="J52" s="82"/>
      <c r="K52" s="9" t="s">
        <v>54</v>
      </c>
      <c r="L52" s="67">
        <v>153991</v>
      </c>
      <c r="M52" s="184">
        <v>69</v>
      </c>
      <c r="N52" s="67">
        <v>31491</v>
      </c>
      <c r="O52" s="184">
        <v>34</v>
      </c>
      <c r="P52" s="67">
        <v>2000</v>
      </c>
      <c r="Q52" s="184">
        <v>63</v>
      </c>
      <c r="R52" s="67">
        <v>187482</v>
      </c>
      <c r="S52" s="67">
        <v>63</v>
      </c>
    </row>
    <row r="53" spans="1:19" ht="15" x14ac:dyDescent="0.3">
      <c r="A53" s="9" t="s">
        <v>55</v>
      </c>
      <c r="B53" s="67">
        <v>235742</v>
      </c>
      <c r="C53" s="184">
        <v>53</v>
      </c>
      <c r="D53" s="67">
        <v>54549</v>
      </c>
      <c r="E53" s="184">
        <v>26</v>
      </c>
      <c r="F53" s="67">
        <v>3541</v>
      </c>
      <c r="G53" s="184">
        <v>26</v>
      </c>
      <c r="H53" s="67">
        <v>293832</v>
      </c>
      <c r="I53" s="67">
        <v>48</v>
      </c>
      <c r="J53" s="82"/>
      <c r="K53" s="9" t="s">
        <v>55</v>
      </c>
      <c r="L53" s="67">
        <v>258075</v>
      </c>
      <c r="M53" s="184">
        <v>53</v>
      </c>
      <c r="N53" s="67">
        <v>76490</v>
      </c>
      <c r="O53" s="184">
        <v>27</v>
      </c>
      <c r="P53" s="67">
        <v>4098</v>
      </c>
      <c r="Q53" s="184">
        <v>50</v>
      </c>
      <c r="R53" s="67">
        <v>338663</v>
      </c>
      <c r="S53" s="67">
        <v>47</v>
      </c>
    </row>
    <row r="54" spans="1:19" ht="15" x14ac:dyDescent="0.3">
      <c r="A54" s="9" t="s">
        <v>37</v>
      </c>
      <c r="B54" s="67">
        <v>1423071</v>
      </c>
      <c r="C54" s="184">
        <v>54</v>
      </c>
      <c r="D54" s="67">
        <v>229413</v>
      </c>
      <c r="E54" s="184">
        <v>26</v>
      </c>
      <c r="F54" s="67">
        <v>15614</v>
      </c>
      <c r="G54" s="184">
        <v>26</v>
      </c>
      <c r="H54" s="67">
        <v>1668098</v>
      </c>
      <c r="I54" s="67">
        <v>50</v>
      </c>
      <c r="J54" s="82"/>
      <c r="K54" s="9" t="s">
        <v>37</v>
      </c>
      <c r="L54" s="67">
        <v>1362214</v>
      </c>
      <c r="M54" s="184">
        <v>53</v>
      </c>
      <c r="N54" s="67">
        <v>189556</v>
      </c>
      <c r="O54" s="184">
        <v>27</v>
      </c>
      <c r="P54" s="67">
        <v>15837</v>
      </c>
      <c r="Q54" s="184">
        <v>50</v>
      </c>
      <c r="R54" s="67">
        <v>1567607</v>
      </c>
      <c r="S54" s="67">
        <v>50</v>
      </c>
    </row>
    <row r="55" spans="1:19" ht="15" x14ac:dyDescent="0.25">
      <c r="A55" s="187" t="s">
        <v>91</v>
      </c>
      <c r="B55" s="187">
        <v>7385310</v>
      </c>
      <c r="C55" s="188">
        <v>154</v>
      </c>
      <c r="D55" s="187">
        <v>976377</v>
      </c>
      <c r="E55" s="188">
        <v>84</v>
      </c>
      <c r="F55" s="187">
        <v>84055</v>
      </c>
      <c r="G55" s="188">
        <v>93</v>
      </c>
      <c r="H55" s="187">
        <v>8445742</v>
      </c>
      <c r="I55" s="187">
        <v>145</v>
      </c>
      <c r="J55" s="137"/>
      <c r="K55" s="187" t="s">
        <v>91</v>
      </c>
      <c r="L55" s="187">
        <v>7399999</v>
      </c>
      <c r="M55" s="188">
        <v>154</v>
      </c>
      <c r="N55" s="187">
        <v>1017738</v>
      </c>
      <c r="O55" s="188">
        <v>88</v>
      </c>
      <c r="P55" s="187">
        <v>89969</v>
      </c>
      <c r="Q55" s="188">
        <v>144</v>
      </c>
      <c r="R55" s="187">
        <v>8507706</v>
      </c>
      <c r="S55" s="187">
        <v>146</v>
      </c>
    </row>
    <row r="56" spans="1:19" ht="23.5" customHeight="1" x14ac:dyDescent="0.25">
      <c r="A56" s="279" t="s">
        <v>101</v>
      </c>
      <c r="B56" s="279"/>
      <c r="C56" s="279"/>
      <c r="D56" s="279"/>
      <c r="E56" s="279"/>
      <c r="F56" s="279"/>
      <c r="G56" s="279"/>
      <c r="H56" s="279"/>
      <c r="I56" s="279"/>
      <c r="J56" s="131"/>
    </row>
    <row r="57" spans="1:19" ht="15" x14ac:dyDescent="0.3">
      <c r="A57" s="9" t="s">
        <v>61</v>
      </c>
      <c r="B57" s="67">
        <v>3472395</v>
      </c>
      <c r="C57" s="184">
        <v>203</v>
      </c>
      <c r="D57" s="67">
        <v>383295</v>
      </c>
      <c r="E57" s="184">
        <v>130</v>
      </c>
      <c r="F57" s="67">
        <v>40846</v>
      </c>
      <c r="G57" s="184">
        <v>129</v>
      </c>
      <c r="H57" s="67">
        <v>3896536</v>
      </c>
      <c r="I57" s="67">
        <v>195</v>
      </c>
      <c r="J57" s="2"/>
    </row>
    <row r="58" spans="1:19" ht="15" x14ac:dyDescent="0.3">
      <c r="A58" s="185" t="s">
        <v>63</v>
      </c>
      <c r="B58" s="165">
        <v>816718</v>
      </c>
      <c r="C58" s="186">
        <v>201</v>
      </c>
      <c r="D58" s="165">
        <v>82245</v>
      </c>
      <c r="E58" s="186">
        <v>132</v>
      </c>
      <c r="F58" s="165">
        <v>11046</v>
      </c>
      <c r="G58" s="186">
        <v>128</v>
      </c>
      <c r="H58" s="165">
        <v>910009</v>
      </c>
      <c r="I58" s="165">
        <v>194</v>
      </c>
      <c r="J58" s="36"/>
    </row>
    <row r="59" spans="1:19" ht="15" x14ac:dyDescent="0.3">
      <c r="A59" s="185" t="s">
        <v>48</v>
      </c>
      <c r="B59" s="165">
        <v>1513999</v>
      </c>
      <c r="C59" s="186">
        <v>203</v>
      </c>
      <c r="D59" s="165">
        <v>166706</v>
      </c>
      <c r="E59" s="186">
        <v>137</v>
      </c>
      <c r="F59" s="165">
        <v>17226</v>
      </c>
      <c r="G59" s="186">
        <v>135</v>
      </c>
      <c r="H59" s="165">
        <v>1697931</v>
      </c>
      <c r="I59" s="165">
        <v>196</v>
      </c>
      <c r="J59" s="36"/>
    </row>
    <row r="60" spans="1:19" ht="15" x14ac:dyDescent="0.3">
      <c r="A60" s="185" t="s">
        <v>49</v>
      </c>
      <c r="B60" s="165">
        <v>1141678</v>
      </c>
      <c r="C60" s="186">
        <v>203</v>
      </c>
      <c r="D60" s="165">
        <v>134344</v>
      </c>
      <c r="E60" s="186">
        <v>119</v>
      </c>
      <c r="F60" s="165">
        <v>12574</v>
      </c>
      <c r="G60" s="186">
        <v>121</v>
      </c>
      <c r="H60" s="165">
        <v>1288596</v>
      </c>
      <c r="I60" s="165">
        <v>193</v>
      </c>
      <c r="J60" s="36"/>
    </row>
    <row r="61" spans="1:19" ht="15" x14ac:dyDescent="0.3">
      <c r="A61" s="9" t="s">
        <v>50</v>
      </c>
      <c r="B61" s="67">
        <v>852282</v>
      </c>
      <c r="C61" s="184">
        <v>189</v>
      </c>
      <c r="D61" s="67">
        <v>105986</v>
      </c>
      <c r="E61" s="184">
        <v>105</v>
      </c>
      <c r="F61" s="67">
        <v>9045</v>
      </c>
      <c r="G61" s="184">
        <v>109</v>
      </c>
      <c r="H61" s="67">
        <v>967313</v>
      </c>
      <c r="I61" s="67">
        <v>179</v>
      </c>
      <c r="J61" s="82"/>
    </row>
    <row r="62" spans="1:19" ht="15" x14ac:dyDescent="0.3">
      <c r="A62" s="9" t="s">
        <v>51</v>
      </c>
      <c r="B62" s="67">
        <v>588121</v>
      </c>
      <c r="C62" s="184">
        <v>161</v>
      </c>
      <c r="D62" s="67">
        <v>80079</v>
      </c>
      <c r="E62" s="184">
        <v>93</v>
      </c>
      <c r="F62" s="67">
        <v>6070</v>
      </c>
      <c r="G62" s="184">
        <v>98</v>
      </c>
      <c r="H62" s="67">
        <v>674270</v>
      </c>
      <c r="I62" s="67">
        <v>152</v>
      </c>
      <c r="J62" s="82"/>
    </row>
    <row r="63" spans="1:19" ht="15" x14ac:dyDescent="0.3">
      <c r="A63" s="9" t="s">
        <v>52</v>
      </c>
      <c r="B63" s="67">
        <v>381235</v>
      </c>
      <c r="C63" s="184">
        <v>129</v>
      </c>
      <c r="D63" s="67">
        <v>57189</v>
      </c>
      <c r="E63" s="184">
        <v>57</v>
      </c>
      <c r="F63" s="67">
        <v>4116</v>
      </c>
      <c r="G63" s="184">
        <v>57</v>
      </c>
      <c r="H63" s="67">
        <v>442540</v>
      </c>
      <c r="I63" s="67">
        <v>119</v>
      </c>
      <c r="J63" s="82"/>
    </row>
    <row r="64" spans="1:19" ht="15" x14ac:dyDescent="0.3">
      <c r="A64" s="9" t="s">
        <v>53</v>
      </c>
      <c r="B64" s="67">
        <v>241569</v>
      </c>
      <c r="C64" s="184">
        <v>99</v>
      </c>
      <c r="D64" s="67">
        <v>39688</v>
      </c>
      <c r="E64" s="184">
        <v>45</v>
      </c>
      <c r="F64" s="67">
        <v>2602</v>
      </c>
      <c r="G64" s="184">
        <v>45</v>
      </c>
      <c r="H64" s="67">
        <v>283859</v>
      </c>
      <c r="I64" s="67">
        <v>91</v>
      </c>
      <c r="J64" s="82"/>
    </row>
    <row r="65" spans="1:11" ht="15" x14ac:dyDescent="0.3">
      <c r="A65" s="9" t="s">
        <v>54</v>
      </c>
      <c r="B65" s="67">
        <v>149232</v>
      </c>
      <c r="C65" s="184">
        <v>69</v>
      </c>
      <c r="D65" s="67">
        <v>27347</v>
      </c>
      <c r="E65" s="184">
        <v>33</v>
      </c>
      <c r="F65" s="67">
        <v>1813</v>
      </c>
      <c r="G65" s="184">
        <v>32</v>
      </c>
      <c r="H65" s="67">
        <v>178392</v>
      </c>
      <c r="I65" s="67">
        <v>63</v>
      </c>
      <c r="J65" s="82"/>
    </row>
    <row r="66" spans="1:11" ht="15" x14ac:dyDescent="0.3">
      <c r="A66" s="9" t="s">
        <v>55</v>
      </c>
      <c r="B66" s="67">
        <v>240113</v>
      </c>
      <c r="C66" s="184">
        <v>53</v>
      </c>
      <c r="D66" s="67">
        <v>56473</v>
      </c>
      <c r="E66" s="184">
        <v>26</v>
      </c>
      <c r="F66" s="67">
        <v>3623</v>
      </c>
      <c r="G66" s="184">
        <v>26</v>
      </c>
      <c r="H66" s="67">
        <v>300209</v>
      </c>
      <c r="I66" s="67">
        <v>48</v>
      </c>
      <c r="J66" s="82"/>
    </row>
    <row r="67" spans="1:11" ht="15" x14ac:dyDescent="0.3">
      <c r="A67" s="9" t="s">
        <v>37</v>
      </c>
      <c r="B67" s="67">
        <v>1400148</v>
      </c>
      <c r="C67" s="184">
        <v>53</v>
      </c>
      <c r="D67" s="67">
        <v>224846</v>
      </c>
      <c r="E67" s="184">
        <v>26</v>
      </c>
      <c r="F67" s="67">
        <v>15111</v>
      </c>
      <c r="G67" s="184">
        <v>26</v>
      </c>
      <c r="H67" s="67">
        <v>1640105</v>
      </c>
      <c r="I67" s="67">
        <v>49</v>
      </c>
      <c r="J67" s="82"/>
    </row>
    <row r="68" spans="1:11" ht="15" x14ac:dyDescent="0.25">
      <c r="A68" s="187" t="s">
        <v>91</v>
      </c>
      <c r="B68" s="187">
        <v>7325095</v>
      </c>
      <c r="C68" s="188">
        <v>154</v>
      </c>
      <c r="D68" s="187">
        <v>974903</v>
      </c>
      <c r="E68" s="188">
        <v>84</v>
      </c>
      <c r="F68" s="187">
        <v>83226</v>
      </c>
      <c r="G68" s="188">
        <v>93</v>
      </c>
      <c r="H68" s="187">
        <v>8383224</v>
      </c>
      <c r="I68" s="187">
        <v>145</v>
      </c>
      <c r="J68" s="137"/>
      <c r="K68" s="130"/>
    </row>
    <row r="69" spans="1:11" ht="25.5" customHeight="1" x14ac:dyDescent="0.3">
      <c r="A69" s="192" t="str">
        <f>+INDICE!B10</f>
        <v xml:space="preserve"> Lettura dati 20 dicembre 2022</v>
      </c>
    </row>
  </sheetData>
  <mergeCells count="17">
    <mergeCell ref="A56:I56"/>
    <mergeCell ref="A43:I43"/>
    <mergeCell ref="A30:I30"/>
    <mergeCell ref="A17:I17"/>
    <mergeCell ref="B2:C2"/>
    <mergeCell ref="D2:E2"/>
    <mergeCell ref="F2:G2"/>
    <mergeCell ref="H2:I2"/>
    <mergeCell ref="A4:I4"/>
    <mergeCell ref="K43:S43"/>
    <mergeCell ref="K30:S30"/>
    <mergeCell ref="L2:M2"/>
    <mergeCell ref="N2:O2"/>
    <mergeCell ref="P2:Q2"/>
    <mergeCell ref="R2:S2"/>
    <mergeCell ref="K17:S17"/>
    <mergeCell ref="K4:S4"/>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92D050"/>
    <pageSetUpPr fitToPage="1"/>
  </sheetPr>
  <dimension ref="A1:W79"/>
  <sheetViews>
    <sheetView showGridLines="0" tabSelected="1" view="pageBreakPreview"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3.1796875" style="1" customWidth="1"/>
    <col min="5" max="5" width="14.453125" style="1" customWidth="1"/>
    <col min="6" max="6" width="13.36328125" style="1" customWidth="1"/>
    <col min="7" max="7" width="14" style="1" customWidth="1"/>
    <col min="8" max="8" width="14.453125" style="1" customWidth="1"/>
    <col min="9" max="9" width="12.7265625" style="1" customWidth="1"/>
    <col min="10" max="10" width="13.36328125" style="1" customWidth="1"/>
    <col min="11" max="11" width="15.36328125" style="1" customWidth="1"/>
    <col min="12" max="12" width="11.453125" style="1" customWidth="1"/>
    <col min="13" max="13" width="13.453125" style="1" customWidth="1"/>
    <col min="14" max="14" width="14.81640625" style="1" customWidth="1"/>
    <col min="15" max="15" width="11.453125" style="1" customWidth="1"/>
    <col min="16" max="16" width="14.36328125" style="1" customWidth="1"/>
    <col min="17" max="17" width="17.90625" style="1" bestFit="1" customWidth="1"/>
    <col min="18" max="19" width="13.453125" style="1" bestFit="1" customWidth="1"/>
    <col min="20" max="20" width="17.90625" style="1" bestFit="1" customWidth="1"/>
    <col min="21" max="22" width="13.36328125" style="1" bestFit="1" customWidth="1"/>
    <col min="23" max="16384" width="13.26953125" style="1"/>
  </cols>
  <sheetData>
    <row r="1" spans="1:23" ht="59.5" customHeight="1" thickBot="1" x14ac:dyDescent="0.4">
      <c r="A1" s="122" t="s">
        <v>148</v>
      </c>
      <c r="B1" s="122"/>
      <c r="C1" s="122"/>
      <c r="D1" s="122"/>
      <c r="E1" s="122"/>
      <c r="F1" s="122"/>
      <c r="G1" s="122"/>
      <c r="H1" s="122"/>
      <c r="I1" s="122"/>
      <c r="J1" s="122"/>
      <c r="K1" s="122"/>
      <c r="L1" s="122"/>
      <c r="M1" s="122"/>
      <c r="N1" s="55"/>
      <c r="O1" s="55"/>
      <c r="P1" s="55"/>
      <c r="Q1" s="138"/>
      <c r="R1" s="138"/>
      <c r="S1" s="138"/>
      <c r="T1" s="138"/>
      <c r="U1" s="138"/>
      <c r="V1" s="138"/>
      <c r="W1" s="138"/>
    </row>
    <row r="2" spans="1:23" ht="40.5" customHeight="1" thickTop="1" x14ac:dyDescent="0.35">
      <c r="A2" s="40"/>
      <c r="B2" s="283" t="s">
        <v>43</v>
      </c>
      <c r="C2" s="283"/>
      <c r="D2" s="283"/>
      <c r="E2" s="283"/>
      <c r="F2" s="283"/>
      <c r="G2" s="283"/>
      <c r="H2" s="283"/>
      <c r="I2" s="283"/>
      <c r="J2" s="283"/>
      <c r="K2" s="283"/>
      <c r="L2" s="283"/>
      <c r="M2" s="283"/>
      <c r="N2" s="283"/>
      <c r="O2" s="283"/>
      <c r="P2" s="283"/>
      <c r="Q2" s="206"/>
      <c r="R2" s="206"/>
      <c r="S2" s="206"/>
      <c r="T2" s="206"/>
      <c r="U2" s="206"/>
      <c r="V2" s="206"/>
      <c r="W2" s="138"/>
    </row>
    <row r="3" spans="1:23" ht="28.5" customHeight="1" x14ac:dyDescent="0.35">
      <c r="A3" s="272" t="s">
        <v>87</v>
      </c>
      <c r="B3" s="269" t="s">
        <v>3</v>
      </c>
      <c r="C3" s="269"/>
      <c r="D3" s="270"/>
      <c r="E3" s="269" t="s">
        <v>27</v>
      </c>
      <c r="F3" s="269"/>
      <c r="G3" s="270"/>
      <c r="H3" s="269" t="s">
        <v>28</v>
      </c>
      <c r="I3" s="269"/>
      <c r="J3" s="270"/>
      <c r="K3" s="269" t="s">
        <v>79</v>
      </c>
      <c r="L3" s="269"/>
      <c r="M3" s="270"/>
      <c r="N3" s="269" t="s">
        <v>100</v>
      </c>
      <c r="O3" s="269"/>
      <c r="P3" s="270"/>
      <c r="Q3" s="269"/>
      <c r="R3" s="269"/>
      <c r="S3" s="270"/>
      <c r="T3" s="269"/>
      <c r="U3" s="269"/>
      <c r="V3" s="270"/>
    </row>
    <row r="4" spans="1:23" s="195" customFormat="1" ht="80" customHeight="1" thickBot="1" x14ac:dyDescent="0.4">
      <c r="A4" s="273"/>
      <c r="B4" s="70" t="s">
        <v>140</v>
      </c>
      <c r="C4" s="70" t="s">
        <v>129</v>
      </c>
      <c r="D4" s="35" t="s">
        <v>130</v>
      </c>
      <c r="E4" s="70" t="s">
        <v>140</v>
      </c>
      <c r="F4" s="70" t="s">
        <v>129</v>
      </c>
      <c r="G4" s="35" t="s">
        <v>130</v>
      </c>
      <c r="H4" s="70" t="s">
        <v>140</v>
      </c>
      <c r="I4" s="70" t="s">
        <v>129</v>
      </c>
      <c r="J4" s="35" t="s">
        <v>130</v>
      </c>
      <c r="K4" s="70" t="s">
        <v>140</v>
      </c>
      <c r="L4" s="70" t="s">
        <v>129</v>
      </c>
      <c r="M4" s="35" t="s">
        <v>130</v>
      </c>
      <c r="N4" s="70" t="s">
        <v>140</v>
      </c>
      <c r="O4" s="70" t="s">
        <v>129</v>
      </c>
      <c r="P4" s="35" t="s">
        <v>130</v>
      </c>
      <c r="Q4" s="207"/>
      <c r="R4" s="207"/>
      <c r="S4" s="208"/>
      <c r="T4" s="207"/>
      <c r="U4" s="207"/>
      <c r="V4" s="208"/>
    </row>
    <row r="5" spans="1:23" ht="18" customHeight="1" thickTop="1" x14ac:dyDescent="0.35">
      <c r="A5" s="2" t="s">
        <v>61</v>
      </c>
      <c r="B5" s="71">
        <v>2211200</v>
      </c>
      <c r="C5" s="200">
        <v>1.7</v>
      </c>
      <c r="D5" s="71">
        <v>330</v>
      </c>
      <c r="E5" s="71">
        <v>2214408</v>
      </c>
      <c r="F5" s="200">
        <v>1.69</v>
      </c>
      <c r="G5" s="71">
        <v>328</v>
      </c>
      <c r="H5" s="71">
        <v>2252015</v>
      </c>
      <c r="I5" s="200">
        <v>1.7</v>
      </c>
      <c r="J5" s="71">
        <v>329</v>
      </c>
      <c r="K5" s="71">
        <v>2245174</v>
      </c>
      <c r="L5" s="200">
        <v>1.7</v>
      </c>
      <c r="M5" s="71">
        <v>329</v>
      </c>
      <c r="N5" s="71">
        <v>2221762</v>
      </c>
      <c r="O5" s="200">
        <v>1.7</v>
      </c>
      <c r="P5" s="71">
        <v>329</v>
      </c>
    </row>
    <row r="6" spans="1:23" ht="18" customHeight="1" x14ac:dyDescent="0.35">
      <c r="A6" s="89" t="s">
        <v>63</v>
      </c>
      <c r="B6" s="193">
        <v>502102</v>
      </c>
      <c r="C6" s="201">
        <v>1.72</v>
      </c>
      <c r="D6" s="193">
        <v>332</v>
      </c>
      <c r="E6" s="193">
        <v>501102</v>
      </c>
      <c r="F6" s="201">
        <v>1.71</v>
      </c>
      <c r="G6" s="193">
        <v>331</v>
      </c>
      <c r="H6" s="193">
        <v>531581</v>
      </c>
      <c r="I6" s="201">
        <v>1.73</v>
      </c>
      <c r="J6" s="193">
        <v>334</v>
      </c>
      <c r="K6" s="193">
        <v>526682</v>
      </c>
      <c r="L6" s="201">
        <v>1.73</v>
      </c>
      <c r="M6" s="193">
        <v>334</v>
      </c>
      <c r="N6" s="193">
        <v>502087</v>
      </c>
      <c r="O6" s="201">
        <v>1.73</v>
      </c>
      <c r="P6" s="193">
        <v>334</v>
      </c>
    </row>
    <row r="7" spans="1:23" ht="18" customHeight="1" x14ac:dyDescent="0.35">
      <c r="A7" s="89" t="s">
        <v>48</v>
      </c>
      <c r="B7" s="193">
        <v>934278</v>
      </c>
      <c r="C7" s="201">
        <v>1.75</v>
      </c>
      <c r="D7" s="193">
        <v>343</v>
      </c>
      <c r="E7" s="193">
        <v>935582</v>
      </c>
      <c r="F7" s="201">
        <v>1.75</v>
      </c>
      <c r="G7" s="193">
        <v>342</v>
      </c>
      <c r="H7" s="193">
        <v>940941</v>
      </c>
      <c r="I7" s="201">
        <v>1.75</v>
      </c>
      <c r="J7" s="193">
        <v>343</v>
      </c>
      <c r="K7" s="193">
        <v>939648</v>
      </c>
      <c r="L7" s="201">
        <v>1.75</v>
      </c>
      <c r="M7" s="193">
        <v>342</v>
      </c>
      <c r="N7" s="193">
        <v>938575</v>
      </c>
      <c r="O7" s="201">
        <v>1.75</v>
      </c>
      <c r="P7" s="193">
        <v>342</v>
      </c>
    </row>
    <row r="8" spans="1:23" ht="18" customHeight="1" x14ac:dyDescent="0.35">
      <c r="A8" s="89" t="s">
        <v>49</v>
      </c>
      <c r="B8" s="193">
        <v>774820</v>
      </c>
      <c r="C8" s="201">
        <v>1.61</v>
      </c>
      <c r="D8" s="193">
        <v>311</v>
      </c>
      <c r="E8" s="193">
        <v>777724</v>
      </c>
      <c r="F8" s="201">
        <v>1.61</v>
      </c>
      <c r="G8" s="193">
        <v>310</v>
      </c>
      <c r="H8" s="193">
        <v>779493</v>
      </c>
      <c r="I8" s="201">
        <v>1.61</v>
      </c>
      <c r="J8" s="193">
        <v>310</v>
      </c>
      <c r="K8" s="193">
        <v>778844</v>
      </c>
      <c r="L8" s="201">
        <v>1.61</v>
      </c>
      <c r="M8" s="193">
        <v>310</v>
      </c>
      <c r="N8" s="193">
        <v>781100</v>
      </c>
      <c r="O8" s="201">
        <v>1.61</v>
      </c>
      <c r="P8" s="193">
        <v>310</v>
      </c>
    </row>
    <row r="9" spans="1:23" ht="18" customHeight="1" x14ac:dyDescent="0.35">
      <c r="A9" s="2" t="s">
        <v>50</v>
      </c>
      <c r="B9" s="71">
        <v>603332</v>
      </c>
      <c r="C9" s="202">
        <v>1.56</v>
      </c>
      <c r="D9" s="71">
        <v>281</v>
      </c>
      <c r="E9" s="71">
        <v>606038</v>
      </c>
      <c r="F9" s="202">
        <v>1.56</v>
      </c>
      <c r="G9" s="71">
        <v>280</v>
      </c>
      <c r="H9" s="71">
        <v>607497</v>
      </c>
      <c r="I9" s="202">
        <v>1.56</v>
      </c>
      <c r="J9" s="71">
        <v>280</v>
      </c>
      <c r="K9" s="71">
        <v>607184</v>
      </c>
      <c r="L9" s="202">
        <v>1.56</v>
      </c>
      <c r="M9" s="71">
        <v>279</v>
      </c>
      <c r="N9" s="71">
        <v>609113</v>
      </c>
      <c r="O9" s="202">
        <v>1.56</v>
      </c>
      <c r="P9" s="71">
        <v>279</v>
      </c>
    </row>
    <row r="10" spans="1:23" ht="18" customHeight="1" x14ac:dyDescent="0.35">
      <c r="A10" s="2" t="s">
        <v>51</v>
      </c>
      <c r="B10" s="71">
        <v>429485</v>
      </c>
      <c r="C10" s="202">
        <v>1.54</v>
      </c>
      <c r="D10" s="71">
        <v>234</v>
      </c>
      <c r="E10" s="71">
        <v>431512</v>
      </c>
      <c r="F10" s="202">
        <v>1.53</v>
      </c>
      <c r="G10" s="71">
        <v>233</v>
      </c>
      <c r="H10" s="71">
        <v>432643</v>
      </c>
      <c r="I10" s="202">
        <v>1.53</v>
      </c>
      <c r="J10" s="71">
        <v>233</v>
      </c>
      <c r="K10" s="71">
        <v>432133</v>
      </c>
      <c r="L10" s="202">
        <v>1.53</v>
      </c>
      <c r="M10" s="71">
        <v>233</v>
      </c>
      <c r="N10" s="71">
        <v>433599</v>
      </c>
      <c r="O10" s="202">
        <v>1.53</v>
      </c>
      <c r="P10" s="71">
        <v>233</v>
      </c>
    </row>
    <row r="11" spans="1:23" ht="18" customHeight="1" x14ac:dyDescent="0.35">
      <c r="A11" s="2" t="s">
        <v>52</v>
      </c>
      <c r="B11" s="71">
        <v>285738</v>
      </c>
      <c r="C11" s="202">
        <v>1.52</v>
      </c>
      <c r="D11" s="71">
        <v>182</v>
      </c>
      <c r="E11" s="71">
        <v>286838</v>
      </c>
      <c r="F11" s="202">
        <v>1.52</v>
      </c>
      <c r="G11" s="71">
        <v>181</v>
      </c>
      <c r="H11" s="71">
        <v>287988</v>
      </c>
      <c r="I11" s="202">
        <v>1.52</v>
      </c>
      <c r="J11" s="71">
        <v>181</v>
      </c>
      <c r="K11" s="71">
        <v>287749</v>
      </c>
      <c r="L11" s="202">
        <v>1.52</v>
      </c>
      <c r="M11" s="71">
        <v>181</v>
      </c>
      <c r="N11" s="71">
        <v>288502</v>
      </c>
      <c r="O11" s="202">
        <v>1.51</v>
      </c>
      <c r="P11" s="71">
        <v>181</v>
      </c>
    </row>
    <row r="12" spans="1:23" ht="18" customHeight="1" x14ac:dyDescent="0.35">
      <c r="A12" s="2" t="s">
        <v>53</v>
      </c>
      <c r="B12" s="71">
        <v>180286</v>
      </c>
      <c r="C12" s="202">
        <v>1.51</v>
      </c>
      <c r="D12" s="71">
        <v>139</v>
      </c>
      <c r="E12" s="71">
        <v>180014</v>
      </c>
      <c r="F12" s="202">
        <v>1.51</v>
      </c>
      <c r="G12" s="71">
        <v>139</v>
      </c>
      <c r="H12" s="71">
        <v>184029</v>
      </c>
      <c r="I12" s="202">
        <v>1.51</v>
      </c>
      <c r="J12" s="71">
        <v>138</v>
      </c>
      <c r="K12" s="71">
        <v>184843</v>
      </c>
      <c r="L12" s="202">
        <v>1.51</v>
      </c>
      <c r="M12" s="71">
        <v>137</v>
      </c>
      <c r="N12" s="71">
        <v>186442</v>
      </c>
      <c r="O12" s="202">
        <v>1.51</v>
      </c>
      <c r="P12" s="71">
        <v>137</v>
      </c>
    </row>
    <row r="13" spans="1:23" ht="18" customHeight="1" x14ac:dyDescent="0.35">
      <c r="A13" s="2" t="s">
        <v>54</v>
      </c>
      <c r="B13" s="71">
        <v>113572</v>
      </c>
      <c r="C13" s="202">
        <v>1.5</v>
      </c>
      <c r="D13" s="71">
        <v>96</v>
      </c>
      <c r="E13" s="71">
        <v>113247</v>
      </c>
      <c r="F13" s="202">
        <v>1.5</v>
      </c>
      <c r="G13" s="71">
        <v>95</v>
      </c>
      <c r="H13" s="71">
        <v>116265</v>
      </c>
      <c r="I13" s="202">
        <v>1.5</v>
      </c>
      <c r="J13" s="71">
        <v>95</v>
      </c>
      <c r="K13" s="71">
        <v>116940</v>
      </c>
      <c r="L13" s="202">
        <v>1.5</v>
      </c>
      <c r="M13" s="71">
        <v>94</v>
      </c>
      <c r="N13" s="71">
        <v>118157</v>
      </c>
      <c r="O13" s="202">
        <v>1.5</v>
      </c>
      <c r="P13" s="71">
        <v>94</v>
      </c>
    </row>
    <row r="14" spans="1:23" ht="18" customHeight="1" x14ac:dyDescent="0.35">
      <c r="A14" s="2" t="s">
        <v>55</v>
      </c>
      <c r="B14" s="71">
        <v>183191</v>
      </c>
      <c r="C14" s="202">
        <v>1.47</v>
      </c>
      <c r="D14" s="71">
        <v>71</v>
      </c>
      <c r="E14" s="71">
        <v>182944</v>
      </c>
      <c r="F14" s="202">
        <v>1.47</v>
      </c>
      <c r="G14" s="71">
        <v>71</v>
      </c>
      <c r="H14" s="71">
        <v>194563</v>
      </c>
      <c r="I14" s="202">
        <v>1.47</v>
      </c>
      <c r="J14" s="71">
        <v>70</v>
      </c>
      <c r="K14" s="71">
        <v>198072</v>
      </c>
      <c r="L14" s="202">
        <v>1.47</v>
      </c>
      <c r="M14" s="71">
        <v>70</v>
      </c>
      <c r="N14" s="71">
        <v>202650</v>
      </c>
      <c r="O14" s="202">
        <v>1.47</v>
      </c>
      <c r="P14" s="71">
        <v>70</v>
      </c>
    </row>
    <row r="15" spans="1:23" ht="18" customHeight="1" x14ac:dyDescent="0.35">
      <c r="A15" s="2" t="s">
        <v>37</v>
      </c>
      <c r="B15" s="71">
        <v>1151835</v>
      </c>
      <c r="C15" s="202">
        <v>1.48</v>
      </c>
      <c r="D15" s="71">
        <v>74</v>
      </c>
      <c r="E15" s="71">
        <v>1134681</v>
      </c>
      <c r="F15" s="202">
        <v>1.48</v>
      </c>
      <c r="G15" s="71">
        <v>74</v>
      </c>
      <c r="H15" s="71">
        <v>1117683</v>
      </c>
      <c r="I15" s="202">
        <v>1.48</v>
      </c>
      <c r="J15" s="71">
        <v>73</v>
      </c>
      <c r="K15" s="71">
        <v>1113942</v>
      </c>
      <c r="L15" s="202">
        <v>1.48</v>
      </c>
      <c r="M15" s="71">
        <v>74</v>
      </c>
      <c r="N15" s="71">
        <v>1095645</v>
      </c>
      <c r="O15" s="202">
        <v>1.48</v>
      </c>
      <c r="P15" s="71">
        <v>73</v>
      </c>
    </row>
    <row r="16" spans="1:23" ht="18" customHeight="1" thickBot="1" x14ac:dyDescent="0.4">
      <c r="A16" s="17" t="s">
        <v>62</v>
      </c>
      <c r="B16" s="72">
        <v>5158639</v>
      </c>
      <c r="C16" s="194">
        <v>1.59</v>
      </c>
      <c r="D16" s="72">
        <v>230</v>
      </c>
      <c r="E16" s="72">
        <v>5149682</v>
      </c>
      <c r="F16" s="194">
        <v>1.59</v>
      </c>
      <c r="G16" s="72">
        <v>230</v>
      </c>
      <c r="H16" s="72">
        <v>5192683</v>
      </c>
      <c r="I16" s="194">
        <v>1.59</v>
      </c>
      <c r="J16" s="72">
        <v>230</v>
      </c>
      <c r="K16" s="72">
        <v>5186037</v>
      </c>
      <c r="L16" s="194">
        <v>1.59</v>
      </c>
      <c r="M16" s="72">
        <v>230</v>
      </c>
      <c r="N16" s="72">
        <v>5155870</v>
      </c>
      <c r="O16" s="194">
        <v>1.59</v>
      </c>
      <c r="P16" s="72">
        <v>230</v>
      </c>
    </row>
    <row r="17" spans="1:23" ht="23" customHeight="1" thickTop="1" x14ac:dyDescent="0.35">
      <c r="A17" s="168"/>
      <c r="B17" s="169"/>
      <c r="C17" s="170"/>
      <c r="D17" s="171"/>
      <c r="E17" s="114"/>
      <c r="F17" s="93"/>
      <c r="G17" s="93"/>
      <c r="H17" s="114"/>
      <c r="I17" s="114"/>
      <c r="J17" s="114"/>
      <c r="K17" s="114"/>
      <c r="L17" s="114"/>
      <c r="M17" s="114"/>
      <c r="N17" s="8"/>
      <c r="O17" s="8"/>
      <c r="P17" s="8"/>
    </row>
    <row r="18" spans="1:23" ht="43.5" customHeight="1" x14ac:dyDescent="0.35">
      <c r="A18" s="40"/>
      <c r="B18" s="286" t="s">
        <v>43</v>
      </c>
      <c r="C18" s="286"/>
      <c r="D18" s="286"/>
      <c r="E18" s="286"/>
      <c r="F18" s="286"/>
      <c r="G18" s="286"/>
      <c r="H18" s="286"/>
      <c r="I18" s="286"/>
      <c r="J18" s="286"/>
      <c r="K18" s="286"/>
      <c r="L18" s="286"/>
      <c r="M18" s="286"/>
      <c r="N18" s="206"/>
      <c r="O18" s="206"/>
      <c r="P18" s="206"/>
      <c r="Q18" s="206"/>
      <c r="R18" s="206"/>
      <c r="S18" s="206"/>
      <c r="T18" s="206"/>
      <c r="U18" s="206"/>
      <c r="V18" s="206"/>
      <c r="W18" s="138"/>
    </row>
    <row r="19" spans="1:23" ht="28.5" customHeight="1" x14ac:dyDescent="0.35">
      <c r="A19" s="272" t="s">
        <v>87</v>
      </c>
      <c r="B19" s="269" t="s">
        <v>103</v>
      </c>
      <c r="C19" s="269"/>
      <c r="D19" s="270"/>
      <c r="E19" s="269" t="s">
        <v>150</v>
      </c>
      <c r="F19" s="269"/>
      <c r="G19" s="270"/>
      <c r="H19" s="269" t="s">
        <v>155</v>
      </c>
      <c r="I19" s="269"/>
      <c r="J19" s="270"/>
      <c r="K19" s="269" t="s">
        <v>159</v>
      </c>
      <c r="L19" s="269"/>
      <c r="M19" s="270"/>
      <c r="N19" s="269"/>
      <c r="O19" s="269"/>
      <c r="P19" s="270"/>
      <c r="Q19" s="269"/>
      <c r="R19" s="269"/>
      <c r="S19" s="270"/>
      <c r="T19" s="269"/>
      <c r="U19" s="269"/>
      <c r="V19" s="270"/>
    </row>
    <row r="20" spans="1:23" s="195" customFormat="1" ht="80" customHeight="1" thickBot="1" x14ac:dyDescent="0.4">
      <c r="A20" s="273"/>
      <c r="B20" s="70" t="s">
        <v>140</v>
      </c>
      <c r="C20" s="70" t="s">
        <v>129</v>
      </c>
      <c r="D20" s="35" t="s">
        <v>130</v>
      </c>
      <c r="E20" s="70" t="s">
        <v>140</v>
      </c>
      <c r="F20" s="70" t="s">
        <v>129</v>
      </c>
      <c r="G20" s="35" t="s">
        <v>130</v>
      </c>
      <c r="H20" s="70" t="s">
        <v>140</v>
      </c>
      <c r="I20" s="70" t="s">
        <v>129</v>
      </c>
      <c r="J20" s="35" t="s">
        <v>130</v>
      </c>
      <c r="K20" s="70" t="s">
        <v>140</v>
      </c>
      <c r="L20" s="70" t="s">
        <v>129</v>
      </c>
      <c r="M20" s="35" t="s">
        <v>130</v>
      </c>
      <c r="N20" s="207"/>
      <c r="O20" s="207"/>
      <c r="P20" s="208"/>
      <c r="Q20" s="207"/>
      <c r="R20" s="207"/>
      <c r="S20" s="208"/>
      <c r="T20" s="207"/>
      <c r="U20" s="207"/>
      <c r="V20" s="208"/>
    </row>
    <row r="21" spans="1:23" ht="18" customHeight="1" thickTop="1" x14ac:dyDescent="0.35">
      <c r="A21" s="2" t="s">
        <v>61</v>
      </c>
      <c r="B21" s="71">
        <v>2248462</v>
      </c>
      <c r="C21" s="200">
        <v>1.69</v>
      </c>
      <c r="D21" s="71">
        <v>329</v>
      </c>
      <c r="E21" s="71">
        <v>2259638</v>
      </c>
      <c r="F21" s="200">
        <v>1.69</v>
      </c>
      <c r="G21" s="71">
        <v>330</v>
      </c>
      <c r="H21" s="71">
        <v>2274808</v>
      </c>
      <c r="I21" s="200">
        <v>1.69</v>
      </c>
      <c r="J21" s="71">
        <v>328</v>
      </c>
      <c r="K21" s="71">
        <v>2281535</v>
      </c>
      <c r="L21" s="200">
        <v>1.69</v>
      </c>
      <c r="M21" s="71">
        <v>328</v>
      </c>
      <c r="N21" s="71"/>
      <c r="O21" s="200"/>
      <c r="P21" s="71"/>
      <c r="Q21" s="71"/>
      <c r="R21" s="200"/>
      <c r="S21" s="71"/>
      <c r="T21" s="71"/>
      <c r="U21" s="200"/>
      <c r="V21" s="71"/>
    </row>
    <row r="22" spans="1:23" ht="18" customHeight="1" x14ac:dyDescent="0.35">
      <c r="A22" s="89" t="s">
        <v>63</v>
      </c>
      <c r="B22" s="193">
        <v>513912</v>
      </c>
      <c r="C22" s="209">
        <v>1.73</v>
      </c>
      <c r="D22" s="193">
        <v>334</v>
      </c>
      <c r="E22" s="193">
        <v>516578</v>
      </c>
      <c r="F22" s="209">
        <v>1.73</v>
      </c>
      <c r="G22" s="193">
        <v>335</v>
      </c>
      <c r="H22" s="193">
        <v>520660</v>
      </c>
      <c r="I22" s="209">
        <v>1.73</v>
      </c>
      <c r="J22" s="193">
        <v>333</v>
      </c>
      <c r="K22" s="193">
        <v>518746</v>
      </c>
      <c r="L22" s="209">
        <v>1.73</v>
      </c>
      <c r="M22" s="193">
        <v>336</v>
      </c>
      <c r="N22" s="213"/>
      <c r="O22" s="209"/>
      <c r="P22" s="193"/>
      <c r="Q22" s="193"/>
      <c r="R22" s="209"/>
      <c r="S22" s="193"/>
      <c r="T22" s="193"/>
      <c r="U22" s="209"/>
      <c r="V22" s="193"/>
    </row>
    <row r="23" spans="1:23" ht="18" customHeight="1" x14ac:dyDescent="0.35">
      <c r="A23" s="89" t="s">
        <v>48</v>
      </c>
      <c r="B23" s="193">
        <v>946890</v>
      </c>
      <c r="C23" s="209">
        <v>1.75</v>
      </c>
      <c r="D23" s="193">
        <v>342</v>
      </c>
      <c r="E23" s="193">
        <v>951482</v>
      </c>
      <c r="F23" s="209">
        <v>1.75</v>
      </c>
      <c r="G23" s="193">
        <v>343</v>
      </c>
      <c r="H23" s="193">
        <v>957612</v>
      </c>
      <c r="I23" s="209">
        <v>1.74</v>
      </c>
      <c r="J23" s="193">
        <v>341</v>
      </c>
      <c r="K23" s="193">
        <v>961937</v>
      </c>
      <c r="L23" s="209">
        <v>1.74</v>
      </c>
      <c r="M23" s="193">
        <v>341</v>
      </c>
      <c r="N23" s="193"/>
      <c r="O23" s="209"/>
      <c r="P23" s="193"/>
      <c r="Q23" s="193"/>
      <c r="R23" s="209"/>
      <c r="S23" s="193"/>
      <c r="T23" s="193"/>
      <c r="U23" s="209"/>
      <c r="V23" s="193"/>
    </row>
    <row r="24" spans="1:23" ht="18" customHeight="1" x14ac:dyDescent="0.35">
      <c r="A24" s="89" t="s">
        <v>49</v>
      </c>
      <c r="B24" s="193">
        <v>787660</v>
      </c>
      <c r="C24" s="209">
        <v>1.61</v>
      </c>
      <c r="D24" s="193">
        <v>309</v>
      </c>
      <c r="E24" s="193">
        <v>791578</v>
      </c>
      <c r="F24" s="209">
        <v>1.6</v>
      </c>
      <c r="G24" s="193">
        <v>310</v>
      </c>
      <c r="H24" s="193">
        <v>796536</v>
      </c>
      <c r="I24" s="209">
        <v>1.6</v>
      </c>
      <c r="J24" s="193">
        <v>309</v>
      </c>
      <c r="K24" s="193">
        <v>800852</v>
      </c>
      <c r="L24" s="209">
        <v>1.6</v>
      </c>
      <c r="M24" s="193">
        <v>308</v>
      </c>
      <c r="N24" s="193"/>
      <c r="O24" s="209"/>
      <c r="P24" s="193"/>
      <c r="Q24" s="193"/>
      <c r="R24" s="209"/>
      <c r="S24" s="193"/>
      <c r="T24" s="193"/>
      <c r="U24" s="209"/>
      <c r="V24" s="193"/>
    </row>
    <row r="25" spans="1:23" ht="18" customHeight="1" x14ac:dyDescent="0.35">
      <c r="A25" s="2" t="s">
        <v>50</v>
      </c>
      <c r="B25" s="71">
        <v>614481</v>
      </c>
      <c r="C25" s="210">
        <v>1.56</v>
      </c>
      <c r="D25" s="71">
        <v>278</v>
      </c>
      <c r="E25" s="71">
        <v>617845</v>
      </c>
      <c r="F25" s="210">
        <v>1.55</v>
      </c>
      <c r="G25" s="71">
        <v>279</v>
      </c>
      <c r="H25" s="71">
        <v>622361</v>
      </c>
      <c r="I25" s="210">
        <v>1.55</v>
      </c>
      <c r="J25" s="71">
        <v>278</v>
      </c>
      <c r="K25" s="71">
        <v>625896</v>
      </c>
      <c r="L25" s="210">
        <v>1.55</v>
      </c>
      <c r="M25" s="71">
        <v>277</v>
      </c>
      <c r="N25" s="71"/>
      <c r="O25" s="210"/>
      <c r="P25" s="71"/>
      <c r="Q25" s="71"/>
      <c r="R25" s="210"/>
      <c r="S25" s="71"/>
      <c r="T25" s="71"/>
      <c r="U25" s="210"/>
      <c r="V25" s="71"/>
    </row>
    <row r="26" spans="1:23" ht="18" customHeight="1" x14ac:dyDescent="0.35">
      <c r="A26" s="2" t="s">
        <v>51</v>
      </c>
      <c r="B26" s="71">
        <v>437768</v>
      </c>
      <c r="C26" s="210">
        <v>1.53</v>
      </c>
      <c r="D26" s="71">
        <v>232</v>
      </c>
      <c r="E26" s="71">
        <v>440544</v>
      </c>
      <c r="F26" s="210">
        <v>1.53</v>
      </c>
      <c r="G26" s="71">
        <v>233</v>
      </c>
      <c r="H26" s="71">
        <v>444565</v>
      </c>
      <c r="I26" s="210">
        <v>1.52</v>
      </c>
      <c r="J26" s="71">
        <v>231</v>
      </c>
      <c r="K26" s="71">
        <v>447498</v>
      </c>
      <c r="L26" s="210">
        <v>1.52</v>
      </c>
      <c r="M26" s="71">
        <v>231</v>
      </c>
      <c r="N26" s="71"/>
      <c r="O26" s="210"/>
      <c r="P26" s="71"/>
      <c r="Q26" s="71"/>
      <c r="R26" s="210"/>
      <c r="S26" s="71"/>
      <c r="T26" s="71"/>
      <c r="U26" s="210"/>
      <c r="V26" s="71"/>
    </row>
    <row r="27" spans="1:23" ht="18" customHeight="1" x14ac:dyDescent="0.35">
      <c r="A27" s="2" t="s">
        <v>52</v>
      </c>
      <c r="B27" s="71">
        <v>291347</v>
      </c>
      <c r="C27" s="210">
        <v>1.51</v>
      </c>
      <c r="D27" s="71">
        <v>180</v>
      </c>
      <c r="E27" s="71">
        <v>293193</v>
      </c>
      <c r="F27" s="210">
        <v>1.51</v>
      </c>
      <c r="G27" s="71">
        <v>181</v>
      </c>
      <c r="H27" s="71">
        <v>296482</v>
      </c>
      <c r="I27" s="210">
        <v>1.51</v>
      </c>
      <c r="J27" s="71">
        <v>179</v>
      </c>
      <c r="K27" s="71">
        <v>298883</v>
      </c>
      <c r="L27" s="210">
        <v>1.5</v>
      </c>
      <c r="M27" s="71">
        <v>179</v>
      </c>
      <c r="N27" s="71"/>
      <c r="O27" s="210"/>
      <c r="P27" s="71"/>
      <c r="Q27" s="71"/>
      <c r="R27" s="210"/>
      <c r="S27" s="71"/>
      <c r="T27" s="71"/>
      <c r="U27" s="210"/>
      <c r="V27" s="71"/>
    </row>
    <row r="28" spans="1:23" ht="18" customHeight="1" x14ac:dyDescent="0.35">
      <c r="A28" s="2" t="s">
        <v>53</v>
      </c>
      <c r="B28" s="71">
        <v>188438</v>
      </c>
      <c r="C28" s="210">
        <v>1.5</v>
      </c>
      <c r="D28" s="71">
        <v>137</v>
      </c>
      <c r="E28" s="71">
        <v>189719</v>
      </c>
      <c r="F28" s="210">
        <v>1.5</v>
      </c>
      <c r="G28" s="71">
        <v>137</v>
      </c>
      <c r="H28" s="71">
        <v>192334</v>
      </c>
      <c r="I28" s="210">
        <v>1.5</v>
      </c>
      <c r="J28" s="71">
        <v>136</v>
      </c>
      <c r="K28" s="71">
        <v>194475</v>
      </c>
      <c r="L28" s="210">
        <v>1.5</v>
      </c>
      <c r="M28" s="71">
        <v>136</v>
      </c>
      <c r="N28" s="71"/>
      <c r="O28" s="210"/>
      <c r="P28" s="71"/>
      <c r="Q28" s="71"/>
      <c r="R28" s="210"/>
      <c r="S28" s="71"/>
      <c r="T28" s="71"/>
      <c r="U28" s="210"/>
      <c r="V28" s="71"/>
    </row>
    <row r="29" spans="1:23" ht="18" customHeight="1" x14ac:dyDescent="0.35">
      <c r="A29" s="2" t="s">
        <v>54</v>
      </c>
      <c r="B29" s="71">
        <v>119520</v>
      </c>
      <c r="C29" s="210">
        <v>1.49</v>
      </c>
      <c r="D29" s="71">
        <v>94</v>
      </c>
      <c r="E29" s="71">
        <v>120738</v>
      </c>
      <c r="F29" s="210">
        <v>1.49</v>
      </c>
      <c r="G29" s="71">
        <v>94</v>
      </c>
      <c r="H29" s="71">
        <v>123020</v>
      </c>
      <c r="I29" s="210">
        <v>1.49</v>
      </c>
      <c r="J29" s="71">
        <v>94</v>
      </c>
      <c r="K29" s="71">
        <v>124998</v>
      </c>
      <c r="L29" s="210">
        <v>1.49</v>
      </c>
      <c r="M29" s="71">
        <v>93</v>
      </c>
      <c r="N29" s="71"/>
      <c r="O29" s="210"/>
      <c r="P29" s="71"/>
      <c r="Q29" s="71"/>
      <c r="R29" s="210"/>
      <c r="S29" s="71"/>
      <c r="T29" s="71"/>
      <c r="U29" s="210"/>
      <c r="V29" s="71"/>
    </row>
    <row r="30" spans="1:23" ht="18" customHeight="1" x14ac:dyDescent="0.35">
      <c r="A30" s="2" t="s">
        <v>55</v>
      </c>
      <c r="B30" s="71">
        <v>207235</v>
      </c>
      <c r="C30" s="210">
        <v>1.46</v>
      </c>
      <c r="D30" s="71">
        <v>70</v>
      </c>
      <c r="E30" s="71">
        <v>211484</v>
      </c>
      <c r="F30" s="210">
        <v>1.46</v>
      </c>
      <c r="G30" s="71">
        <v>70</v>
      </c>
      <c r="H30" s="71">
        <v>221693</v>
      </c>
      <c r="I30" s="210">
        <v>1.46</v>
      </c>
      <c r="J30" s="71">
        <v>69</v>
      </c>
      <c r="K30" s="71">
        <v>231206</v>
      </c>
      <c r="L30" s="210">
        <v>1.45</v>
      </c>
      <c r="M30" s="71">
        <v>68</v>
      </c>
      <c r="N30" s="71"/>
      <c r="O30" s="210"/>
      <c r="P30" s="71"/>
      <c r="Q30" s="71"/>
      <c r="R30" s="210"/>
      <c r="S30" s="71"/>
      <c r="T30" s="71"/>
      <c r="U30" s="210"/>
      <c r="V30" s="71"/>
    </row>
    <row r="31" spans="1:23" ht="18" customHeight="1" x14ac:dyDescent="0.35">
      <c r="A31" s="2" t="s">
        <v>37</v>
      </c>
      <c r="B31" s="71">
        <v>1096836</v>
      </c>
      <c r="C31" s="210">
        <v>1.47</v>
      </c>
      <c r="D31" s="71">
        <v>73</v>
      </c>
      <c r="E31" s="71">
        <v>1089501</v>
      </c>
      <c r="F31" s="210">
        <v>1.47</v>
      </c>
      <c r="G31" s="71">
        <v>73</v>
      </c>
      <c r="H31" s="71">
        <v>1068115</v>
      </c>
      <c r="I31" s="210">
        <v>1.47</v>
      </c>
      <c r="J31" s="71">
        <v>73</v>
      </c>
      <c r="K31" s="71">
        <v>1050064</v>
      </c>
      <c r="L31" s="210">
        <v>1.47</v>
      </c>
      <c r="M31" s="71">
        <v>74</v>
      </c>
      <c r="N31" s="71"/>
      <c r="O31" s="210"/>
      <c r="P31" s="71"/>
      <c r="Q31" s="71"/>
      <c r="R31" s="210"/>
      <c r="S31" s="71"/>
      <c r="T31" s="71"/>
      <c r="U31" s="210"/>
      <c r="V31" s="71"/>
    </row>
    <row r="32" spans="1:23" ht="18" customHeight="1" thickBot="1" x14ac:dyDescent="0.4">
      <c r="A32" s="17" t="s">
        <v>62</v>
      </c>
      <c r="B32" s="72">
        <v>5204087</v>
      </c>
      <c r="C32" s="194">
        <v>1.59</v>
      </c>
      <c r="D32" s="72">
        <v>230</v>
      </c>
      <c r="E32" s="72">
        <v>5222662</v>
      </c>
      <c r="F32" s="194">
        <v>1.59</v>
      </c>
      <c r="G32" s="72">
        <v>231</v>
      </c>
      <c r="H32" s="72">
        <v>5243378</v>
      </c>
      <c r="I32" s="194">
        <v>1.58</v>
      </c>
      <c r="J32" s="72">
        <v>230</v>
      </c>
      <c r="K32" s="72">
        <v>5254555</v>
      </c>
      <c r="L32" s="194">
        <v>1.58</v>
      </c>
      <c r="M32" s="72">
        <v>230</v>
      </c>
      <c r="N32" s="71"/>
      <c r="O32" s="210"/>
      <c r="P32" s="71"/>
    </row>
    <row r="33" spans="1:22" ht="14" thickTop="1" x14ac:dyDescent="0.35">
      <c r="A33" s="138"/>
      <c r="B33" s="138"/>
      <c r="C33" s="138"/>
      <c r="D33" s="138"/>
      <c r="E33" s="138"/>
      <c r="F33" s="138"/>
      <c r="G33" s="138"/>
      <c r="H33" s="138"/>
      <c r="I33" s="138"/>
      <c r="J33" s="138"/>
      <c r="K33" s="138"/>
      <c r="L33" s="138"/>
      <c r="M33" s="138"/>
      <c r="N33" s="71"/>
      <c r="O33" s="210"/>
      <c r="P33" s="71"/>
      <c r="Q33" s="138"/>
      <c r="R33" s="138"/>
      <c r="S33" s="138"/>
      <c r="T33" s="138"/>
      <c r="U33" s="138"/>
      <c r="V33" s="138"/>
    </row>
    <row r="34" spans="1:22" ht="73" customHeight="1" x14ac:dyDescent="0.35">
      <c r="A34" s="284" t="s">
        <v>139</v>
      </c>
      <c r="B34" s="284"/>
      <c r="C34" s="284"/>
      <c r="D34" s="284"/>
      <c r="E34" s="284"/>
      <c r="F34" s="284"/>
      <c r="G34" s="284"/>
      <c r="H34" s="284"/>
      <c r="I34" s="284"/>
      <c r="J34" s="284"/>
      <c r="K34" s="284"/>
      <c r="L34" s="284"/>
      <c r="M34" s="284"/>
      <c r="N34" s="284"/>
      <c r="O34" s="284"/>
      <c r="P34" s="284"/>
      <c r="Q34" s="211"/>
      <c r="R34" s="211"/>
      <c r="S34" s="211"/>
    </row>
    <row r="35" spans="1:22" ht="50" customHeight="1" x14ac:dyDescent="0.35">
      <c r="A35" s="285" t="str">
        <f>+INDICE!B10</f>
        <v xml:space="preserve"> Lettura dati 20 dicembre 2022</v>
      </c>
      <c r="B35" s="285"/>
      <c r="C35" s="2"/>
      <c r="D35" s="2"/>
      <c r="E35" s="2"/>
      <c r="F35" s="2"/>
      <c r="G35" s="2"/>
      <c r="H35" s="2"/>
      <c r="I35" s="2"/>
      <c r="J35" s="2"/>
    </row>
    <row r="36" spans="1:22" ht="7" customHeight="1" x14ac:dyDescent="0.35"/>
    <row r="37" spans="1:22" ht="7" customHeight="1" x14ac:dyDescent="0.35"/>
    <row r="38" spans="1:22" ht="7" customHeight="1" x14ac:dyDescent="0.35"/>
    <row r="39" spans="1:22" ht="7" customHeight="1" x14ac:dyDescent="0.35"/>
    <row r="40" spans="1:22" ht="7" customHeight="1" x14ac:dyDescent="0.35"/>
    <row r="41" spans="1:22" ht="7" customHeight="1" x14ac:dyDescent="0.35"/>
    <row r="42" spans="1:22" ht="7" customHeight="1" x14ac:dyDescent="0.35"/>
    <row r="43" spans="1:22" ht="7" customHeight="1" x14ac:dyDescent="0.35"/>
    <row r="44" spans="1:22" ht="7" customHeight="1" x14ac:dyDescent="0.35"/>
    <row r="45" spans="1:22" ht="7" customHeight="1" x14ac:dyDescent="0.35"/>
    <row r="46" spans="1:22" ht="7" customHeight="1" x14ac:dyDescent="0.35"/>
    <row r="47" spans="1:22" ht="7" customHeight="1" x14ac:dyDescent="0.35"/>
    <row r="48" spans="1:22"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20">
    <mergeCell ref="T3:V3"/>
    <mergeCell ref="Q3:S3"/>
    <mergeCell ref="N3:P3"/>
    <mergeCell ref="K3:M3"/>
    <mergeCell ref="T19:V19"/>
    <mergeCell ref="Q19:S19"/>
    <mergeCell ref="B2:P2"/>
    <mergeCell ref="A34:P34"/>
    <mergeCell ref="A35:B35"/>
    <mergeCell ref="A3:A4"/>
    <mergeCell ref="B3:D3"/>
    <mergeCell ref="E3:G3"/>
    <mergeCell ref="H3:J3"/>
    <mergeCell ref="A19:A20"/>
    <mergeCell ref="B19:D19"/>
    <mergeCell ref="E19:G19"/>
    <mergeCell ref="H19:J19"/>
    <mergeCell ref="K19:M19"/>
    <mergeCell ref="N19:P19"/>
    <mergeCell ref="B18:M18"/>
  </mergeCells>
  <pageMargins left="0.70866141732283472" right="0.70866141732283472" top="0.94488188976377963" bottom="0.74803149606299213" header="0.31496062992125984" footer="0.31496062992125984"/>
  <pageSetup paperSize="9" scale="49"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92D050"/>
    <pageSetUpPr fitToPage="1"/>
  </sheetPr>
  <dimension ref="A1:J56"/>
  <sheetViews>
    <sheetView showGridLines="0" tabSelected="1" topLeftCell="A23" zoomScale="93" zoomScaleNormal="93" workbookViewId="0">
      <selection activeCell="B1" sqref="B1"/>
    </sheetView>
  </sheetViews>
  <sheetFormatPr defaultColWidth="13.26953125" defaultRowHeight="10" x14ac:dyDescent="0.35"/>
  <cols>
    <col min="1" max="1" width="29" style="1" customWidth="1"/>
    <col min="2" max="2" width="18.7265625" style="1" customWidth="1"/>
    <col min="3" max="3" width="17.6328125" style="1" customWidth="1"/>
    <col min="4" max="4" width="17.90625" style="77" customWidth="1"/>
    <col min="5" max="6" width="15.08984375" style="1" customWidth="1"/>
    <col min="7" max="7" width="6.08984375" style="1" customWidth="1"/>
    <col min="8" max="16384" width="13.26953125" style="1"/>
  </cols>
  <sheetData>
    <row r="1" spans="1:10" ht="57" customHeight="1" thickBot="1" x14ac:dyDescent="0.4">
      <c r="A1" s="53" t="s">
        <v>145</v>
      </c>
      <c r="B1" s="38"/>
      <c r="C1" s="38"/>
      <c r="D1" s="74"/>
      <c r="E1" s="55"/>
      <c r="F1" s="55"/>
      <c r="G1" s="138"/>
    </row>
    <row r="2" spans="1:10" ht="40" customHeight="1" thickTop="1" x14ac:dyDescent="0.35">
      <c r="A2" s="287" t="s">
        <v>93</v>
      </c>
      <c r="B2" s="289" t="s">
        <v>164</v>
      </c>
      <c r="C2" s="289"/>
      <c r="D2" s="289"/>
      <c r="E2" s="289"/>
      <c r="F2" s="289"/>
      <c r="G2" s="173"/>
    </row>
    <row r="3" spans="1:10" ht="78" customHeight="1" thickBot="1" x14ac:dyDescent="0.4">
      <c r="A3" s="288"/>
      <c r="B3" s="35" t="s">
        <v>125</v>
      </c>
      <c r="C3" s="35" t="s">
        <v>112</v>
      </c>
      <c r="D3" s="35" t="s">
        <v>116</v>
      </c>
      <c r="E3" s="35" t="s">
        <v>117</v>
      </c>
      <c r="F3" s="35" t="s">
        <v>97</v>
      </c>
    </row>
    <row r="4" spans="1:10" ht="25" customHeight="1" thickTop="1" x14ac:dyDescent="0.35">
      <c r="A4" s="2" t="s">
        <v>4</v>
      </c>
      <c r="B4" s="2">
        <v>379123</v>
      </c>
      <c r="C4" s="2">
        <v>605675</v>
      </c>
      <c r="D4" s="2">
        <v>219</v>
      </c>
      <c r="E4" s="2">
        <v>138</v>
      </c>
      <c r="F4" s="57">
        <v>8.4955429892268963</v>
      </c>
      <c r="I4" s="26"/>
      <c r="J4" s="26"/>
    </row>
    <row r="5" spans="1:10" ht="21.75" customHeight="1" x14ac:dyDescent="0.35">
      <c r="A5" s="2" t="s">
        <v>5</v>
      </c>
      <c r="B5" s="2">
        <v>11354</v>
      </c>
      <c r="C5" s="2">
        <v>18632</v>
      </c>
      <c r="D5" s="2">
        <v>220</v>
      </c>
      <c r="E5" s="2">
        <v>135</v>
      </c>
      <c r="F5" s="57">
        <v>8.5436882782310004</v>
      </c>
      <c r="I5" s="26"/>
      <c r="J5" s="26"/>
    </row>
    <row r="6" spans="1:10" ht="21.75" customHeight="1" x14ac:dyDescent="0.35">
      <c r="A6" s="2" t="s">
        <v>6</v>
      </c>
      <c r="B6" s="2">
        <v>954329</v>
      </c>
      <c r="C6" s="2">
        <v>1558644</v>
      </c>
      <c r="D6" s="2">
        <v>224</v>
      </c>
      <c r="E6" s="2">
        <v>138</v>
      </c>
      <c r="F6" s="57">
        <v>8.5333302537333733</v>
      </c>
      <c r="I6" s="26"/>
      <c r="J6" s="26"/>
    </row>
    <row r="7" spans="1:10" ht="21.75" customHeight="1" x14ac:dyDescent="0.35">
      <c r="A7" s="2" t="s">
        <v>84</v>
      </c>
      <c r="B7" s="2">
        <v>54367</v>
      </c>
      <c r="C7" s="2">
        <v>93206</v>
      </c>
      <c r="D7" s="2">
        <v>243</v>
      </c>
      <c r="E7" s="2">
        <v>143</v>
      </c>
      <c r="F7" s="57">
        <v>8.5726026221487892</v>
      </c>
      <c r="I7" s="26"/>
      <c r="J7" s="26"/>
    </row>
    <row r="8" spans="1:10" ht="21.75" customHeight="1" x14ac:dyDescent="0.35">
      <c r="A8" s="2" t="s">
        <v>85</v>
      </c>
      <c r="B8" s="2">
        <v>54114</v>
      </c>
      <c r="C8" s="2">
        <v>97507</v>
      </c>
      <c r="D8" s="2">
        <v>239</v>
      </c>
      <c r="E8" s="2">
        <v>133</v>
      </c>
      <c r="F8" s="57">
        <v>8.5738870029844012</v>
      </c>
      <c r="I8" s="26"/>
      <c r="J8" s="26"/>
    </row>
    <row r="9" spans="1:10" ht="21.75" customHeight="1" x14ac:dyDescent="0.35">
      <c r="A9" s="2" t="s">
        <v>7</v>
      </c>
      <c r="B9" s="2">
        <v>460882</v>
      </c>
      <c r="C9" s="2">
        <v>749003</v>
      </c>
      <c r="D9" s="2">
        <v>226</v>
      </c>
      <c r="E9" s="2">
        <v>140</v>
      </c>
      <c r="F9" s="57">
        <v>8.5806999437919469</v>
      </c>
      <c r="I9" s="26"/>
      <c r="J9" s="26"/>
    </row>
    <row r="10" spans="1:10" ht="21.75" customHeight="1" x14ac:dyDescent="0.35">
      <c r="A10" s="2" t="s">
        <v>71</v>
      </c>
      <c r="B10" s="2">
        <v>107404</v>
      </c>
      <c r="C10" s="2">
        <v>171099</v>
      </c>
      <c r="D10" s="2">
        <v>228</v>
      </c>
      <c r="E10" s="2">
        <v>144</v>
      </c>
      <c r="F10" s="57">
        <v>8.5737555450353309</v>
      </c>
      <c r="I10" s="26"/>
      <c r="J10" s="26"/>
    </row>
    <row r="11" spans="1:10" ht="21.75" customHeight="1" x14ac:dyDescent="0.35">
      <c r="A11" s="2" t="s">
        <v>8</v>
      </c>
      <c r="B11" s="2">
        <v>123617</v>
      </c>
      <c r="C11" s="2">
        <v>190350</v>
      </c>
      <c r="D11" s="2">
        <v>209</v>
      </c>
      <c r="E11" s="2">
        <v>137</v>
      </c>
      <c r="F11" s="57">
        <v>8.4352771210927244</v>
      </c>
      <c r="I11" s="26"/>
      <c r="J11" s="26"/>
    </row>
    <row r="12" spans="1:10" ht="21.75" customHeight="1" x14ac:dyDescent="0.35">
      <c r="A12" s="2" t="s">
        <v>9</v>
      </c>
      <c r="B12" s="2">
        <v>425414</v>
      </c>
      <c r="C12" s="2">
        <v>679440</v>
      </c>
      <c r="D12" s="2">
        <v>223</v>
      </c>
      <c r="E12" s="2">
        <v>140</v>
      </c>
      <c r="F12" s="57">
        <v>8.5436315200753565</v>
      </c>
      <c r="I12" s="26"/>
      <c r="J12" s="26"/>
    </row>
    <row r="13" spans="1:10" ht="21.75" customHeight="1" x14ac:dyDescent="0.35">
      <c r="A13" s="2" t="s">
        <v>10</v>
      </c>
      <c r="B13" s="2">
        <v>336672</v>
      </c>
      <c r="C13" s="2">
        <v>518865</v>
      </c>
      <c r="D13" s="2">
        <v>213</v>
      </c>
      <c r="E13" s="2">
        <v>139</v>
      </c>
      <c r="F13" s="57">
        <v>8.5222456708392365</v>
      </c>
      <c r="I13" s="26"/>
      <c r="J13" s="26"/>
    </row>
    <row r="14" spans="1:10" ht="21.75" customHeight="1" x14ac:dyDescent="0.35">
      <c r="A14" s="2" t="s">
        <v>11</v>
      </c>
      <c r="B14" s="2">
        <v>81911</v>
      </c>
      <c r="C14" s="2">
        <v>128025</v>
      </c>
      <c r="D14" s="2">
        <v>229</v>
      </c>
      <c r="E14" s="2">
        <v>147</v>
      </c>
      <c r="F14" s="57">
        <v>8.5337785588752197</v>
      </c>
      <c r="I14" s="26"/>
      <c r="J14" s="26"/>
    </row>
    <row r="15" spans="1:10" ht="21.75" customHeight="1" x14ac:dyDescent="0.35">
      <c r="A15" s="2" t="s">
        <v>12</v>
      </c>
      <c r="B15" s="2">
        <v>143774</v>
      </c>
      <c r="C15" s="2">
        <v>227783</v>
      </c>
      <c r="D15" s="2">
        <v>228</v>
      </c>
      <c r="E15" s="2">
        <v>144</v>
      </c>
      <c r="F15" s="57">
        <v>8.5508751750569623</v>
      </c>
      <c r="I15" s="26"/>
      <c r="J15" s="26"/>
    </row>
    <row r="16" spans="1:10" ht="21.75" customHeight="1" x14ac:dyDescent="0.35">
      <c r="A16" s="2" t="s">
        <v>13</v>
      </c>
      <c r="B16" s="2">
        <v>545478</v>
      </c>
      <c r="C16" s="2">
        <v>852690</v>
      </c>
      <c r="D16" s="2">
        <v>220</v>
      </c>
      <c r="E16" s="2">
        <v>141</v>
      </c>
      <c r="F16" s="57">
        <v>8.4555923020089363</v>
      </c>
      <c r="I16" s="26"/>
      <c r="J16" s="26"/>
    </row>
    <row r="17" spans="1:10" ht="21.75" customHeight="1" x14ac:dyDescent="0.35">
      <c r="A17" s="2" t="s">
        <v>14</v>
      </c>
      <c r="B17" s="2">
        <v>120613</v>
      </c>
      <c r="C17" s="2">
        <v>193488</v>
      </c>
      <c r="D17" s="2">
        <v>237</v>
      </c>
      <c r="E17" s="2">
        <v>149</v>
      </c>
      <c r="F17" s="57">
        <v>8.4599923509468287</v>
      </c>
      <c r="I17" s="26"/>
      <c r="J17" s="26"/>
    </row>
    <row r="18" spans="1:10" ht="21.75" customHeight="1" x14ac:dyDescent="0.35">
      <c r="A18" s="2" t="s">
        <v>15</v>
      </c>
      <c r="B18" s="2">
        <v>25825</v>
      </c>
      <c r="C18" s="2">
        <v>41530</v>
      </c>
      <c r="D18" s="2">
        <v>237</v>
      </c>
      <c r="E18" s="2">
        <v>148</v>
      </c>
      <c r="F18" s="57">
        <v>8.4313026727666749</v>
      </c>
      <c r="I18" s="26"/>
      <c r="J18" s="26"/>
    </row>
    <row r="19" spans="1:10" ht="21.75" customHeight="1" x14ac:dyDescent="0.35">
      <c r="A19" s="2" t="s">
        <v>16</v>
      </c>
      <c r="B19" s="2">
        <v>559727</v>
      </c>
      <c r="C19" s="2">
        <v>928006</v>
      </c>
      <c r="D19" s="2">
        <v>257</v>
      </c>
      <c r="E19" s="2">
        <v>156</v>
      </c>
      <c r="F19" s="57">
        <v>8.028978260916416</v>
      </c>
      <c r="I19" s="26"/>
      <c r="J19" s="26"/>
    </row>
    <row r="20" spans="1:10" ht="21.75" customHeight="1" x14ac:dyDescent="0.35">
      <c r="A20" s="2" t="s">
        <v>17</v>
      </c>
      <c r="B20" s="2">
        <v>392586</v>
      </c>
      <c r="C20" s="2">
        <v>629212</v>
      </c>
      <c r="D20" s="2">
        <v>247</v>
      </c>
      <c r="E20" s="2">
        <v>155</v>
      </c>
      <c r="F20" s="57">
        <v>8.3226003318436401</v>
      </c>
      <c r="I20" s="26"/>
      <c r="J20" s="26"/>
    </row>
    <row r="21" spans="1:10" ht="21.75" customHeight="1" x14ac:dyDescent="0.35">
      <c r="A21" s="2" t="s">
        <v>18</v>
      </c>
      <c r="B21" s="2">
        <v>51241</v>
      </c>
      <c r="C21" s="2">
        <v>83648</v>
      </c>
      <c r="D21" s="2">
        <v>252</v>
      </c>
      <c r="E21" s="2">
        <v>155</v>
      </c>
      <c r="F21" s="57">
        <v>8.4748947972456001</v>
      </c>
      <c r="I21" s="26"/>
      <c r="J21" s="26"/>
    </row>
    <row r="22" spans="1:10" ht="21.75" customHeight="1" x14ac:dyDescent="0.35">
      <c r="A22" s="2" t="s">
        <v>19</v>
      </c>
      <c r="B22" s="2">
        <v>178180</v>
      </c>
      <c r="C22" s="2">
        <v>296647</v>
      </c>
      <c r="D22" s="2">
        <v>275</v>
      </c>
      <c r="E22" s="2">
        <v>166</v>
      </c>
      <c r="F22" s="57">
        <v>8.1222530482357822</v>
      </c>
      <c r="I22" s="26"/>
      <c r="J22" s="26"/>
    </row>
    <row r="23" spans="1:10" ht="21.75" customHeight="1" x14ac:dyDescent="0.35">
      <c r="A23" s="2" t="s">
        <v>20</v>
      </c>
      <c r="B23" s="2">
        <v>474503</v>
      </c>
      <c r="C23" s="2">
        <v>776765</v>
      </c>
      <c r="D23" s="2">
        <v>259</v>
      </c>
      <c r="E23" s="2">
        <v>160</v>
      </c>
      <c r="F23" s="57">
        <v>8.0322169510727175</v>
      </c>
      <c r="I23" s="26"/>
      <c r="J23" s="26"/>
    </row>
    <row r="24" spans="1:10" ht="21.75" customHeight="1" x14ac:dyDescent="0.35">
      <c r="A24" s="2" t="s">
        <v>21</v>
      </c>
      <c r="B24" s="2">
        <v>139424</v>
      </c>
      <c r="C24" s="2">
        <v>211004</v>
      </c>
      <c r="D24" s="2">
        <v>241</v>
      </c>
      <c r="E24" s="2">
        <v>160</v>
      </c>
      <c r="F24" s="57">
        <v>8.3898409508824479</v>
      </c>
      <c r="I24" s="26"/>
      <c r="J24" s="26"/>
    </row>
    <row r="25" spans="1:10" ht="21.75" customHeight="1" thickBot="1" x14ac:dyDescent="0.4">
      <c r="A25" s="17" t="s">
        <v>38</v>
      </c>
      <c r="B25" s="17">
        <v>5620538</v>
      </c>
      <c r="C25" s="17">
        <v>9051219</v>
      </c>
      <c r="D25" s="17">
        <v>233</v>
      </c>
      <c r="E25" s="17">
        <v>146</v>
      </c>
      <c r="F25" s="94">
        <v>8.3987902623944901</v>
      </c>
    </row>
    <row r="26" spans="1:10" ht="25" customHeight="1" thickTop="1" x14ac:dyDescent="0.3">
      <c r="A26" s="81" t="str">
        <f>+INDICE!B10</f>
        <v xml:space="preserve"> Lettura dati 20 dicembre 2022</v>
      </c>
    </row>
    <row r="27" spans="1:10" x14ac:dyDescent="0.35">
      <c r="B27" s="6"/>
      <c r="C27" s="6"/>
      <c r="D27" s="29"/>
    </row>
    <row r="28" spans="1:10" s="3" customFormat="1" x14ac:dyDescent="0.35">
      <c r="A28" s="1"/>
      <c r="B28" s="1"/>
      <c r="C28" s="1"/>
      <c r="D28" s="77"/>
    </row>
    <row r="29" spans="1:10" ht="15" x14ac:dyDescent="0.35">
      <c r="B29" s="7"/>
      <c r="C29" s="7"/>
      <c r="D29" s="76"/>
    </row>
    <row r="36" spans="2:4" x14ac:dyDescent="0.35">
      <c r="B36" s="4"/>
      <c r="C36" s="4"/>
    </row>
    <row r="37" spans="2:4" x14ac:dyDescent="0.35">
      <c r="B37" s="4"/>
      <c r="C37" s="4"/>
    </row>
    <row r="38" spans="2:4" x14ac:dyDescent="0.35">
      <c r="B38" s="4"/>
      <c r="C38" s="4"/>
    </row>
    <row r="39" spans="2:4" ht="13.5" x14ac:dyDescent="0.35">
      <c r="B39" s="4"/>
      <c r="C39" s="4"/>
      <c r="D39" s="76"/>
    </row>
    <row r="40" spans="2:4" x14ac:dyDescent="0.35">
      <c r="B40" s="4"/>
      <c r="C40" s="4"/>
    </row>
    <row r="41" spans="2:4" x14ac:dyDescent="0.35">
      <c r="B41" s="4"/>
      <c r="C41" s="4"/>
    </row>
    <row r="42" spans="2:4" x14ac:dyDescent="0.35">
      <c r="B42" s="4"/>
      <c r="C42" s="4"/>
    </row>
    <row r="43" spans="2:4" x14ac:dyDescent="0.35">
      <c r="B43" s="4"/>
      <c r="C43" s="4"/>
    </row>
    <row r="44" spans="2:4" x14ac:dyDescent="0.35">
      <c r="B44" s="4"/>
      <c r="C44" s="4"/>
    </row>
    <row r="45" spans="2:4" s="77" customFormat="1" x14ac:dyDescent="0.35">
      <c r="B45" s="4"/>
      <c r="C45" s="4"/>
    </row>
    <row r="46" spans="2:4" s="77" customFormat="1" x14ac:dyDescent="0.35">
      <c r="B46" s="4"/>
      <c r="C46" s="4"/>
    </row>
    <row r="47" spans="2:4" s="77" customFormat="1" x14ac:dyDescent="0.35">
      <c r="B47" s="4"/>
      <c r="C47" s="4"/>
    </row>
    <row r="48" spans="2:4" s="77" customFormat="1" x14ac:dyDescent="0.35">
      <c r="B48" s="4"/>
      <c r="C48" s="4"/>
    </row>
    <row r="49" spans="2:3" s="77" customFormat="1" x14ac:dyDescent="0.35">
      <c r="B49" s="4"/>
      <c r="C49" s="4"/>
    </row>
    <row r="50" spans="2:3" s="77" customFormat="1" x14ac:dyDescent="0.35">
      <c r="B50" s="4"/>
      <c r="C50" s="4"/>
    </row>
    <row r="51" spans="2:3" s="77" customFormat="1" x14ac:dyDescent="0.35">
      <c r="B51" s="4"/>
      <c r="C51" s="4"/>
    </row>
    <row r="52" spans="2:3" s="77" customFormat="1" x14ac:dyDescent="0.35">
      <c r="B52" s="4"/>
      <c r="C52" s="4"/>
    </row>
    <row r="53" spans="2:3" s="77" customFormat="1" x14ac:dyDescent="0.35">
      <c r="B53" s="4"/>
      <c r="C53" s="4"/>
    </row>
    <row r="54" spans="2:3" s="77" customFormat="1" x14ac:dyDescent="0.35">
      <c r="B54" s="4"/>
      <c r="C54" s="4"/>
    </row>
    <row r="55" spans="2:3" s="77" customFormat="1" x14ac:dyDescent="0.35">
      <c r="B55" s="4"/>
      <c r="C55" s="4"/>
    </row>
    <row r="56" spans="2:3" s="77" customFormat="1" x14ac:dyDescent="0.35">
      <c r="B56" s="4"/>
      <c r="C56" s="4"/>
    </row>
  </sheetData>
  <mergeCells count="2">
    <mergeCell ref="A2:A3"/>
    <mergeCell ref="B2:F2"/>
  </mergeCells>
  <pageMargins left="0.70866141732283472" right="0.70866141732283472" top="0.94488188976377963" bottom="0.74803149606299213" header="0.31496062992125984" footer="0.31496062992125984"/>
  <pageSetup paperSize="9" scale="72" orientation="portrait" r:id="rId1"/>
  <headerFooter>
    <oddHeader>&amp;COSSERVATORIO ASSEGNO UNICO UNIVERSALE</oddHeader>
    <oddFooter>&amp;CINPS - COORDINAMENTO GENERALE STATISTICO ATTUARIALE</oddFooter>
  </headerFooter>
  <rowBreaks count="1" manualBreakCount="1">
    <brk id="1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tabColor theme="2"/>
    <pageSetUpPr fitToPage="1"/>
  </sheetPr>
  <dimension ref="B12:I19"/>
  <sheetViews>
    <sheetView tabSelected="1" workbookViewId="0">
      <selection activeCell="B1" sqref="B1"/>
    </sheetView>
  </sheetViews>
  <sheetFormatPr defaultRowHeight="14.5" x14ac:dyDescent="0.35"/>
  <cols>
    <col min="1" max="1" width="4" customWidth="1"/>
    <col min="4" max="4" width="10.08984375" customWidth="1"/>
    <col min="9" max="9" width="9.81640625" customWidth="1"/>
  </cols>
  <sheetData>
    <row r="12" spans="2:9" ht="18.5" x14ac:dyDescent="0.35">
      <c r="B12" s="181" t="str">
        <f>+INDICE!B23</f>
        <v>Sezione II - Assegno Unico Universale ai percettori di Reddito di Cittadinanza</v>
      </c>
    </row>
    <row r="15" spans="2:9" ht="14.5" customHeight="1" x14ac:dyDescent="0.35">
      <c r="B15" s="242" t="s">
        <v>121</v>
      </c>
      <c r="C15" s="242"/>
      <c r="D15" s="242"/>
      <c r="E15" s="242"/>
      <c r="F15" s="242"/>
      <c r="G15" s="242"/>
      <c r="H15" s="242"/>
      <c r="I15" s="242"/>
    </row>
    <row r="16" spans="2:9" x14ac:dyDescent="0.35">
      <c r="B16" s="242"/>
      <c r="C16" s="242"/>
      <c r="D16" s="242"/>
      <c r="E16" s="242"/>
      <c r="F16" s="242"/>
      <c r="G16" s="242"/>
      <c r="H16" s="242"/>
      <c r="I16" s="242"/>
    </row>
    <row r="17" spans="2:9" ht="25.5" customHeight="1" x14ac:dyDescent="0.35">
      <c r="B17" s="242"/>
      <c r="C17" s="242"/>
      <c r="D17" s="242"/>
      <c r="E17" s="242"/>
      <c r="F17" s="242"/>
      <c r="G17" s="242"/>
      <c r="H17" s="242"/>
      <c r="I17" s="242"/>
    </row>
    <row r="18" spans="2:9" ht="28" customHeight="1" x14ac:dyDescent="0.35">
      <c r="B18" s="242"/>
      <c r="C18" s="242"/>
      <c r="D18" s="242"/>
      <c r="E18" s="242"/>
      <c r="F18" s="242"/>
      <c r="G18" s="242"/>
      <c r="H18" s="242"/>
      <c r="I18" s="242"/>
    </row>
    <row r="19" spans="2:9" x14ac:dyDescent="0.35">
      <c r="B19" s="242"/>
      <c r="C19" s="242"/>
      <c r="D19" s="242"/>
      <c r="E19" s="242"/>
      <c r="F19" s="242"/>
      <c r="G19" s="242"/>
      <c r="H19" s="242"/>
      <c r="I19" s="24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4E88-B5DD-4002-AD72-7AB587E9F015}">
  <sheetPr>
    <tabColor rgb="FF92D050"/>
    <pageSetUpPr fitToPage="1"/>
  </sheetPr>
  <dimension ref="A1:P32"/>
  <sheetViews>
    <sheetView showGridLines="0" tabSelected="1" view="pageBreakPreview" zoomScale="62" zoomScaleNormal="76" zoomScaleSheetLayoutView="62" workbookViewId="0">
      <selection activeCell="B1" sqref="B1"/>
    </sheetView>
  </sheetViews>
  <sheetFormatPr defaultColWidth="13.1796875" defaultRowHeight="10" x14ac:dyDescent="0.35"/>
  <cols>
    <col min="1" max="1" width="43.90625" style="1" customWidth="1"/>
    <col min="2" max="2" width="20.1796875" style="1" customWidth="1"/>
    <col min="3" max="3" width="20.90625" style="1" customWidth="1"/>
    <col min="4" max="4" width="21.1796875" style="1" customWidth="1"/>
    <col min="5" max="5" width="21.81640625" style="1" customWidth="1"/>
    <col min="6" max="6" width="20.08984375" style="1" customWidth="1"/>
    <col min="7" max="7" width="7.6328125" style="1" customWidth="1"/>
    <col min="8" max="8" width="15.81640625" style="1" customWidth="1"/>
    <col min="9" max="10" width="11.453125" style="1" customWidth="1"/>
    <col min="11" max="16384" width="13.1796875" style="1"/>
  </cols>
  <sheetData>
    <row r="1" spans="1:16" ht="57.5" customHeight="1" thickBot="1" x14ac:dyDescent="0.4">
      <c r="A1" s="246" t="s">
        <v>122</v>
      </c>
      <c r="B1" s="246"/>
      <c r="C1" s="246"/>
      <c r="D1" s="246"/>
      <c r="E1" s="246"/>
      <c r="F1" s="246"/>
    </row>
    <row r="2" spans="1:16" ht="82.25" customHeight="1" thickTop="1" thickBot="1" x14ac:dyDescent="0.4">
      <c r="A2" s="64" t="s">
        <v>131</v>
      </c>
      <c r="B2" s="65" t="s">
        <v>109</v>
      </c>
      <c r="C2" s="65" t="s">
        <v>110</v>
      </c>
      <c r="D2" s="174" t="s">
        <v>132</v>
      </c>
      <c r="E2" s="65" t="s">
        <v>133</v>
      </c>
      <c r="F2" s="65" t="s">
        <v>134</v>
      </c>
      <c r="G2" s="66"/>
    </row>
    <row r="3" spans="1:16" ht="32.5" customHeight="1" thickTop="1" x14ac:dyDescent="0.35">
      <c r="A3" s="102" t="s">
        <v>3</v>
      </c>
      <c r="B3" s="67">
        <v>412867</v>
      </c>
      <c r="C3" s="67">
        <v>650604</v>
      </c>
      <c r="D3" s="141">
        <v>53.2</v>
      </c>
      <c r="E3" s="67">
        <v>129</v>
      </c>
      <c r="F3" s="67">
        <v>82</v>
      </c>
      <c r="G3" s="66"/>
      <c r="H3" s="77"/>
      <c r="I3" s="212"/>
      <c r="J3" s="212"/>
      <c r="N3" s="26"/>
      <c r="O3" s="26"/>
      <c r="P3" s="26"/>
    </row>
    <row r="4" spans="1:16" ht="25.5" customHeight="1" x14ac:dyDescent="0.35">
      <c r="A4" s="102" t="s">
        <v>27</v>
      </c>
      <c r="B4" s="67">
        <v>419078</v>
      </c>
      <c r="C4" s="67">
        <v>693428</v>
      </c>
      <c r="D4" s="141">
        <v>60.8</v>
      </c>
      <c r="E4" s="67">
        <v>145</v>
      </c>
      <c r="F4" s="67">
        <v>88</v>
      </c>
      <c r="G4" s="66"/>
      <c r="H4" s="77"/>
      <c r="I4" s="212"/>
      <c r="J4" s="212"/>
      <c r="N4" s="26"/>
      <c r="O4" s="26"/>
      <c r="P4" s="26"/>
    </row>
    <row r="5" spans="1:16" ht="25.5" customHeight="1" x14ac:dyDescent="0.35">
      <c r="A5" s="102" t="s">
        <v>28</v>
      </c>
      <c r="B5" s="67">
        <v>318719</v>
      </c>
      <c r="C5" s="67">
        <v>527397</v>
      </c>
      <c r="D5" s="141">
        <v>58.7</v>
      </c>
      <c r="E5" s="67">
        <v>184</v>
      </c>
      <c r="F5" s="67">
        <v>111</v>
      </c>
      <c r="G5" s="66"/>
      <c r="H5" s="77"/>
      <c r="I5" s="212"/>
      <c r="J5" s="212"/>
      <c r="N5" s="26"/>
      <c r="O5" s="26"/>
      <c r="P5" s="26"/>
    </row>
    <row r="6" spans="1:16" ht="32.5" customHeight="1" x14ac:dyDescent="0.35">
      <c r="A6" s="102" t="s">
        <v>79</v>
      </c>
      <c r="B6" s="67">
        <v>331589</v>
      </c>
      <c r="C6" s="67">
        <v>544052</v>
      </c>
      <c r="D6" s="141">
        <v>59.8</v>
      </c>
      <c r="E6" s="67">
        <v>180</v>
      </c>
      <c r="F6" s="67">
        <v>110</v>
      </c>
      <c r="G6" s="66"/>
      <c r="H6" s="77"/>
      <c r="I6" s="212"/>
      <c r="J6" s="212"/>
    </row>
    <row r="7" spans="1:16" ht="32.5" customHeight="1" x14ac:dyDescent="0.35">
      <c r="A7" s="102" t="s">
        <v>100</v>
      </c>
      <c r="B7" s="67">
        <v>351035</v>
      </c>
      <c r="C7" s="67">
        <v>580757</v>
      </c>
      <c r="D7" s="141">
        <v>63.6</v>
      </c>
      <c r="E7" s="67">
        <v>181</v>
      </c>
      <c r="F7" s="67">
        <v>109</v>
      </c>
      <c r="G7" s="66"/>
      <c r="H7" s="77"/>
      <c r="I7" s="212"/>
      <c r="J7" s="212"/>
    </row>
    <row r="8" spans="1:16" ht="32.5" customHeight="1" x14ac:dyDescent="0.35">
      <c r="A8" s="102" t="s">
        <v>103</v>
      </c>
      <c r="B8" s="67">
        <v>347270</v>
      </c>
      <c r="C8" s="67">
        <v>574245</v>
      </c>
      <c r="D8" s="141">
        <v>62.1</v>
      </c>
      <c r="E8" s="67">
        <v>179</v>
      </c>
      <c r="F8" s="67">
        <v>108</v>
      </c>
      <c r="G8" s="66"/>
      <c r="H8" s="77"/>
      <c r="I8" s="212"/>
      <c r="J8" s="212"/>
    </row>
    <row r="9" spans="1:16" ht="32.5" customHeight="1" x14ac:dyDescent="0.35">
      <c r="A9" s="102" t="s">
        <v>150</v>
      </c>
      <c r="B9" s="67">
        <v>339464</v>
      </c>
      <c r="C9" s="67">
        <v>562650</v>
      </c>
      <c r="D9" s="141">
        <v>57.5</v>
      </c>
      <c r="E9" s="67">
        <v>170</v>
      </c>
      <c r="F9" s="67">
        <v>102</v>
      </c>
      <c r="G9" s="66"/>
      <c r="H9" s="77"/>
      <c r="I9" s="212"/>
      <c r="J9" s="212"/>
    </row>
    <row r="10" spans="1:16" ht="32.5" customHeight="1" x14ac:dyDescent="0.35">
      <c r="A10" s="102" t="s">
        <v>155</v>
      </c>
      <c r="B10" s="67">
        <v>349912</v>
      </c>
      <c r="C10" s="67">
        <v>582658</v>
      </c>
      <c r="D10" s="141">
        <v>59.7</v>
      </c>
      <c r="E10" s="67">
        <v>171</v>
      </c>
      <c r="F10" s="67">
        <v>102</v>
      </c>
      <c r="G10" s="66"/>
      <c r="H10" s="77"/>
      <c r="I10" s="212"/>
      <c r="J10" s="212"/>
    </row>
    <row r="11" spans="1:16" ht="32.5" customHeight="1" thickBot="1" x14ac:dyDescent="0.4">
      <c r="A11" s="103" t="s">
        <v>159</v>
      </c>
      <c r="B11" s="68">
        <v>347331</v>
      </c>
      <c r="C11" s="68">
        <v>579860</v>
      </c>
      <c r="D11" s="142">
        <v>58.6</v>
      </c>
      <c r="E11" s="68">
        <v>169</v>
      </c>
      <c r="F11" s="68">
        <v>101</v>
      </c>
      <c r="G11" s="66"/>
      <c r="H11" s="77"/>
      <c r="I11" s="212"/>
      <c r="J11" s="212"/>
    </row>
    <row r="12" spans="1:16" ht="32.5" customHeight="1" thickTop="1" x14ac:dyDescent="0.35">
      <c r="A12" s="198" t="s">
        <v>106</v>
      </c>
      <c r="B12" s="199"/>
      <c r="C12" s="86"/>
      <c r="D12" s="87">
        <v>534</v>
      </c>
      <c r="E12" s="86"/>
      <c r="F12" s="86"/>
      <c r="G12" s="66"/>
      <c r="H12" s="62"/>
      <c r="I12" s="26"/>
      <c r="J12" s="8"/>
    </row>
    <row r="13" spans="1:16" ht="29" customHeight="1" x14ac:dyDescent="0.35">
      <c r="A13" s="90" t="s">
        <v>82</v>
      </c>
      <c r="B13" s="88">
        <v>357473.88888888888</v>
      </c>
      <c r="C13" s="88">
        <v>588405.66666666663</v>
      </c>
      <c r="D13" s="87"/>
      <c r="G13" s="66"/>
      <c r="H13" s="26"/>
      <c r="I13" s="26"/>
      <c r="J13" s="8"/>
    </row>
    <row r="14" spans="1:16" ht="29" customHeight="1" x14ac:dyDescent="0.35">
      <c r="A14" s="91" t="s">
        <v>47</v>
      </c>
      <c r="B14" s="88"/>
      <c r="C14" s="86"/>
      <c r="D14" s="87"/>
      <c r="E14" s="146">
        <v>166.07208451899362</v>
      </c>
      <c r="F14" s="146">
        <v>100.73666637019699</v>
      </c>
      <c r="G14" s="69"/>
      <c r="H14" s="26"/>
      <c r="I14" s="26"/>
      <c r="J14" s="8"/>
    </row>
    <row r="15" spans="1:16" ht="66" customHeight="1" x14ac:dyDescent="0.3">
      <c r="A15" s="290" t="s">
        <v>152</v>
      </c>
      <c r="B15" s="290"/>
      <c r="C15" s="290"/>
      <c r="D15" s="290"/>
      <c r="E15" s="290"/>
      <c r="F15" s="290"/>
      <c r="I15" s="291"/>
      <c r="J15" s="291"/>
      <c r="K15" s="291"/>
      <c r="L15" s="291"/>
      <c r="M15" s="291"/>
      <c r="N15" s="291"/>
      <c r="O15" s="291"/>
      <c r="P15" s="291"/>
    </row>
    <row r="16" spans="1:16" ht="54" customHeight="1" x14ac:dyDescent="0.35">
      <c r="A16" s="257" t="s">
        <v>167</v>
      </c>
      <c r="B16" s="257"/>
      <c r="C16" s="257"/>
      <c r="D16" s="257"/>
      <c r="E16" s="257"/>
      <c r="F16" s="257"/>
    </row>
    <row r="17" spans="1:3" ht="22" customHeight="1" x14ac:dyDescent="0.3">
      <c r="A17" s="63" t="str">
        <f>+INDICE!B24</f>
        <v xml:space="preserve"> Lettura dati 27 dicembre 2022</v>
      </c>
      <c r="B17" s="4"/>
      <c r="C17" s="29"/>
    </row>
    <row r="18" spans="1:3" x14ac:dyDescent="0.35">
      <c r="B18" s="4"/>
    </row>
    <row r="19" spans="1:3" x14ac:dyDescent="0.35">
      <c r="B19" s="4"/>
    </row>
    <row r="20" spans="1:3" x14ac:dyDescent="0.35">
      <c r="B20" s="4"/>
    </row>
    <row r="21" spans="1:3" x14ac:dyDescent="0.35">
      <c r="B21" s="4"/>
    </row>
    <row r="22" spans="1:3" x14ac:dyDescent="0.35">
      <c r="B22" s="4"/>
    </row>
    <row r="23" spans="1:3" x14ac:dyDescent="0.35">
      <c r="B23" s="4"/>
    </row>
    <row r="24" spans="1:3" x14ac:dyDescent="0.35">
      <c r="B24" s="4"/>
    </row>
    <row r="25" spans="1:3" x14ac:dyDescent="0.35">
      <c r="B25" s="4"/>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sheetData>
  <mergeCells count="4">
    <mergeCell ref="A1:F1"/>
    <mergeCell ref="A15:F15"/>
    <mergeCell ref="I15:P15"/>
    <mergeCell ref="A16:F16"/>
  </mergeCells>
  <phoneticPr fontId="10" type="noConversion"/>
  <pageMargins left="0.70866141732283472" right="0.70866141732283472" top="0.94488188976377963" bottom="0.74803149606299213" header="0.31496062992125984" footer="0.31496062992125984"/>
  <pageSetup paperSize="9" scale="58" orientation="portrait" r:id="rId1"/>
  <headerFooter>
    <oddHeader>&amp;COSSERVATORIO ASSEGNO UNICO UNIVERSALE</oddHeader>
    <oddFooter>&amp;CINPS - COORDINAMENTO GENERALE STATISTICO ATTUARIALE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B960-9EDD-4855-9DC7-91C3989A2FE0}">
  <sheetPr>
    <tabColor rgb="FF92D050"/>
    <pageSetUpPr fitToPage="1"/>
  </sheetPr>
  <dimension ref="A1:S59"/>
  <sheetViews>
    <sheetView showGridLines="0" tabSelected="1" view="pageBreakPreview" zoomScale="60" zoomScaleNormal="70" workbookViewId="0">
      <selection activeCell="B1" sqref="B1"/>
    </sheetView>
  </sheetViews>
  <sheetFormatPr defaultRowHeight="14.5" x14ac:dyDescent="0.35"/>
  <cols>
    <col min="1" max="1" width="25.81640625" style="1" customWidth="1"/>
    <col min="2" max="2" width="12" style="1" customWidth="1"/>
    <col min="3" max="3" width="16.08984375" style="77" customWidth="1"/>
    <col min="4" max="4" width="11.1796875" style="1" customWidth="1"/>
    <col min="5" max="5" width="15.7265625" style="77" customWidth="1"/>
    <col min="6" max="6" width="11.08984375" style="1" bestFit="1" customWidth="1"/>
    <col min="7" max="7" width="15.7265625" style="77" customWidth="1"/>
    <col min="8" max="8" width="11.08984375" style="1" bestFit="1" customWidth="1"/>
    <col min="9" max="9" width="15.7265625" style="77" customWidth="1"/>
    <col min="10" max="10" width="11.08984375" style="1" bestFit="1" customWidth="1"/>
    <col min="11" max="11" width="15.7265625" style="1" customWidth="1"/>
    <col min="12" max="12" width="11.08984375" style="1" bestFit="1" customWidth="1"/>
    <col min="13" max="13" width="15.7265625" style="1" customWidth="1"/>
    <col min="14" max="14" width="11.08984375" bestFit="1" customWidth="1"/>
    <col min="15" max="15" width="16.54296875" customWidth="1"/>
    <col min="16" max="16" width="11.08984375" customWidth="1"/>
    <col min="17" max="17" width="15.6328125" customWidth="1"/>
    <col min="18" max="18" width="11.08984375" bestFit="1" customWidth="1"/>
    <col min="19" max="19" width="15.6328125" customWidth="1"/>
  </cols>
  <sheetData>
    <row r="1" spans="1:19" ht="59.5" customHeight="1" thickBot="1" x14ac:dyDescent="0.4">
      <c r="A1" s="172" t="s">
        <v>123</v>
      </c>
      <c r="B1" s="172"/>
      <c r="C1" s="172"/>
      <c r="D1" s="172"/>
      <c r="E1" s="172"/>
      <c r="F1" s="172"/>
      <c r="G1" s="172"/>
      <c r="H1" s="172"/>
      <c r="I1" s="172"/>
      <c r="J1" s="172"/>
      <c r="K1" s="172"/>
      <c r="L1" s="172"/>
      <c r="M1" s="172"/>
    </row>
    <row r="2" spans="1:19" ht="43" customHeight="1" thickTop="1" x14ac:dyDescent="0.35">
      <c r="A2" s="297" t="s">
        <v>92</v>
      </c>
      <c r="B2" s="295" t="s">
        <v>3</v>
      </c>
      <c r="C2" s="296"/>
      <c r="D2" s="295" t="s">
        <v>27</v>
      </c>
      <c r="E2" s="296"/>
      <c r="F2" s="295" t="s">
        <v>28</v>
      </c>
      <c r="G2" s="296"/>
      <c r="H2" s="295" t="s">
        <v>79</v>
      </c>
      <c r="I2" s="296"/>
      <c r="J2" s="295" t="s">
        <v>100</v>
      </c>
      <c r="K2" s="296"/>
      <c r="L2" s="295" t="s">
        <v>103</v>
      </c>
      <c r="M2" s="296"/>
      <c r="N2" s="293" t="s">
        <v>150</v>
      </c>
      <c r="O2" s="294"/>
      <c r="P2" s="293" t="s">
        <v>155</v>
      </c>
      <c r="Q2" s="294"/>
      <c r="R2" s="293" t="s">
        <v>159</v>
      </c>
      <c r="S2" s="294"/>
    </row>
    <row r="3" spans="1:19" ht="93" customHeight="1" thickBot="1" x14ac:dyDescent="0.4">
      <c r="A3" s="273"/>
      <c r="B3" s="35" t="s">
        <v>110</v>
      </c>
      <c r="C3" s="75" t="s">
        <v>135</v>
      </c>
      <c r="D3" s="35" t="s">
        <v>110</v>
      </c>
      <c r="E3" s="75" t="s">
        <v>135</v>
      </c>
      <c r="F3" s="35" t="s">
        <v>110</v>
      </c>
      <c r="G3" s="75" t="s">
        <v>135</v>
      </c>
      <c r="H3" s="35" t="s">
        <v>110</v>
      </c>
      <c r="I3" s="75" t="s">
        <v>135</v>
      </c>
      <c r="J3" s="35" t="s">
        <v>110</v>
      </c>
      <c r="K3" s="75" t="s">
        <v>135</v>
      </c>
      <c r="L3" s="35" t="s">
        <v>110</v>
      </c>
      <c r="M3" s="75" t="s">
        <v>135</v>
      </c>
      <c r="N3" s="35" t="s">
        <v>110</v>
      </c>
      <c r="O3" s="75" t="s">
        <v>135</v>
      </c>
      <c r="P3" s="35" t="s">
        <v>110</v>
      </c>
      <c r="Q3" s="75" t="s">
        <v>135</v>
      </c>
      <c r="R3" s="35" t="s">
        <v>110</v>
      </c>
      <c r="S3" s="75" t="s">
        <v>135</v>
      </c>
    </row>
    <row r="4" spans="1:19" ht="17" customHeight="1" thickTop="1" x14ac:dyDescent="0.35">
      <c r="A4" s="2" t="s">
        <v>4</v>
      </c>
      <c r="B4" s="2">
        <v>26356</v>
      </c>
      <c r="C4" s="2">
        <v>83</v>
      </c>
      <c r="D4" s="2">
        <v>28328</v>
      </c>
      <c r="E4" s="2">
        <v>90</v>
      </c>
      <c r="F4" s="2">
        <v>21988</v>
      </c>
      <c r="G4" s="2">
        <v>117</v>
      </c>
      <c r="H4" s="2">
        <v>21734</v>
      </c>
      <c r="I4" s="2">
        <v>118</v>
      </c>
      <c r="J4" s="2">
        <v>22839</v>
      </c>
      <c r="K4" s="2">
        <v>117</v>
      </c>
      <c r="L4" s="2">
        <v>22690</v>
      </c>
      <c r="M4" s="2">
        <v>114</v>
      </c>
      <c r="N4" s="2">
        <v>21837</v>
      </c>
      <c r="O4" s="2">
        <v>107</v>
      </c>
      <c r="P4" s="2">
        <v>22241</v>
      </c>
      <c r="Q4" s="2">
        <v>106</v>
      </c>
      <c r="R4" s="2">
        <v>22184</v>
      </c>
      <c r="S4" s="2">
        <v>106</v>
      </c>
    </row>
    <row r="5" spans="1:19" ht="17" customHeight="1" x14ac:dyDescent="0.35">
      <c r="A5" s="2" t="s">
        <v>5</v>
      </c>
      <c r="B5" s="2">
        <v>347</v>
      </c>
      <c r="C5" s="2">
        <v>109</v>
      </c>
      <c r="D5" s="2">
        <v>363</v>
      </c>
      <c r="E5" s="2">
        <v>111</v>
      </c>
      <c r="F5" s="2">
        <v>291</v>
      </c>
      <c r="G5" s="2">
        <v>132</v>
      </c>
      <c r="H5" s="2">
        <v>294</v>
      </c>
      <c r="I5" s="2">
        <v>140</v>
      </c>
      <c r="J5" s="2">
        <v>314</v>
      </c>
      <c r="K5" s="2">
        <v>138</v>
      </c>
      <c r="L5" s="2">
        <v>302</v>
      </c>
      <c r="M5" s="2">
        <v>130</v>
      </c>
      <c r="N5" s="2">
        <v>265</v>
      </c>
      <c r="O5" s="2">
        <v>122</v>
      </c>
      <c r="P5" s="2">
        <v>279</v>
      </c>
      <c r="Q5" s="2">
        <v>123</v>
      </c>
      <c r="R5" s="2">
        <v>281</v>
      </c>
      <c r="S5" s="2">
        <v>118</v>
      </c>
    </row>
    <row r="6" spans="1:19" ht="17" customHeight="1" x14ac:dyDescent="0.35">
      <c r="A6" s="2" t="s">
        <v>6</v>
      </c>
      <c r="B6" s="2">
        <v>42834</v>
      </c>
      <c r="C6" s="2">
        <v>93</v>
      </c>
      <c r="D6" s="2">
        <v>45759</v>
      </c>
      <c r="E6" s="2">
        <v>98</v>
      </c>
      <c r="F6" s="2">
        <v>35706</v>
      </c>
      <c r="G6" s="2">
        <v>126</v>
      </c>
      <c r="H6" s="2">
        <v>35250</v>
      </c>
      <c r="I6" s="2">
        <v>127</v>
      </c>
      <c r="J6" s="2">
        <v>36094</v>
      </c>
      <c r="K6" s="2">
        <v>125</v>
      </c>
      <c r="L6" s="2">
        <v>35624</v>
      </c>
      <c r="M6" s="2">
        <v>123</v>
      </c>
      <c r="N6" s="2">
        <v>33538</v>
      </c>
      <c r="O6" s="2">
        <v>115</v>
      </c>
      <c r="P6" s="2">
        <v>33663</v>
      </c>
      <c r="Q6" s="2">
        <v>114</v>
      </c>
      <c r="R6" s="2">
        <v>33207</v>
      </c>
      <c r="S6" s="2">
        <v>114</v>
      </c>
    </row>
    <row r="7" spans="1:19" ht="17" customHeight="1" x14ac:dyDescent="0.35">
      <c r="A7" s="2" t="s">
        <v>84</v>
      </c>
      <c r="B7" s="2">
        <v>2143</v>
      </c>
      <c r="C7" s="2">
        <v>121</v>
      </c>
      <c r="D7" s="2">
        <v>2296</v>
      </c>
      <c r="E7" s="2">
        <v>126</v>
      </c>
      <c r="F7" s="2">
        <v>2029</v>
      </c>
      <c r="G7" s="2">
        <v>150</v>
      </c>
      <c r="H7" s="2">
        <v>1945</v>
      </c>
      <c r="I7" s="2">
        <v>151</v>
      </c>
      <c r="J7" s="2">
        <v>1987</v>
      </c>
      <c r="K7" s="2">
        <v>150</v>
      </c>
      <c r="L7" s="2">
        <v>2035</v>
      </c>
      <c r="M7" s="2">
        <v>149</v>
      </c>
      <c r="N7" s="2">
        <v>1950</v>
      </c>
      <c r="O7" s="2">
        <v>138</v>
      </c>
      <c r="P7" s="2">
        <v>1986</v>
      </c>
      <c r="Q7" s="2">
        <v>138</v>
      </c>
      <c r="R7" s="2">
        <v>1927</v>
      </c>
      <c r="S7" s="2">
        <v>139</v>
      </c>
    </row>
    <row r="8" spans="1:19" ht="17" customHeight="1" x14ac:dyDescent="0.35">
      <c r="A8" s="2" t="s">
        <v>85</v>
      </c>
      <c r="B8" s="2">
        <v>208</v>
      </c>
      <c r="C8" s="2">
        <v>102</v>
      </c>
      <c r="D8" s="2">
        <v>238</v>
      </c>
      <c r="E8" s="2">
        <v>111</v>
      </c>
      <c r="F8" s="2">
        <v>221</v>
      </c>
      <c r="G8" s="2">
        <v>140</v>
      </c>
      <c r="H8" s="2">
        <v>200</v>
      </c>
      <c r="I8" s="2">
        <v>141</v>
      </c>
      <c r="J8" s="2">
        <v>210</v>
      </c>
      <c r="K8" s="2">
        <v>139</v>
      </c>
      <c r="L8" s="2">
        <v>203</v>
      </c>
      <c r="M8" s="2">
        <v>135</v>
      </c>
      <c r="N8" s="2">
        <v>181</v>
      </c>
      <c r="O8" s="2">
        <v>129</v>
      </c>
      <c r="P8" s="2">
        <v>188</v>
      </c>
      <c r="Q8" s="2">
        <v>124</v>
      </c>
      <c r="R8" s="2">
        <v>181</v>
      </c>
      <c r="S8" s="2">
        <v>117</v>
      </c>
    </row>
    <row r="9" spans="1:19" ht="17" customHeight="1" x14ac:dyDescent="0.35">
      <c r="A9" s="2" t="s">
        <v>7</v>
      </c>
      <c r="B9" s="2">
        <v>11887</v>
      </c>
      <c r="C9" s="2">
        <v>93</v>
      </c>
      <c r="D9" s="2">
        <v>12627</v>
      </c>
      <c r="E9" s="2">
        <v>98</v>
      </c>
      <c r="F9" s="2">
        <v>10066</v>
      </c>
      <c r="G9" s="2">
        <v>127</v>
      </c>
      <c r="H9" s="2">
        <v>9971</v>
      </c>
      <c r="I9" s="2">
        <v>127</v>
      </c>
      <c r="J9" s="2">
        <v>10203</v>
      </c>
      <c r="K9" s="2">
        <v>127</v>
      </c>
      <c r="L9" s="2">
        <v>10137</v>
      </c>
      <c r="M9" s="2">
        <v>125</v>
      </c>
      <c r="N9" s="2">
        <v>9411</v>
      </c>
      <c r="O9" s="2">
        <v>114</v>
      </c>
      <c r="P9" s="2">
        <v>9448</v>
      </c>
      <c r="Q9" s="2">
        <v>114</v>
      </c>
      <c r="R9" s="2">
        <v>9285</v>
      </c>
      <c r="S9" s="2">
        <v>113</v>
      </c>
    </row>
    <row r="10" spans="1:19" ht="17" customHeight="1" x14ac:dyDescent="0.35">
      <c r="A10" s="2" t="s">
        <v>71</v>
      </c>
      <c r="B10" s="2">
        <v>3111</v>
      </c>
      <c r="C10" s="2">
        <v>86</v>
      </c>
      <c r="D10" s="2">
        <v>3378</v>
      </c>
      <c r="E10" s="2">
        <v>95</v>
      </c>
      <c r="F10" s="2">
        <v>2652</v>
      </c>
      <c r="G10" s="2">
        <v>129</v>
      </c>
      <c r="H10" s="2">
        <v>2596</v>
      </c>
      <c r="I10" s="2">
        <v>128</v>
      </c>
      <c r="J10" s="2">
        <v>2613</v>
      </c>
      <c r="K10" s="2">
        <v>125</v>
      </c>
      <c r="L10" s="2">
        <v>2673</v>
      </c>
      <c r="M10" s="2">
        <v>120</v>
      </c>
      <c r="N10" s="2">
        <v>2508</v>
      </c>
      <c r="O10" s="2">
        <v>109</v>
      </c>
      <c r="P10" s="2">
        <v>2454</v>
      </c>
      <c r="Q10" s="2">
        <v>109</v>
      </c>
      <c r="R10" s="2">
        <v>2423</v>
      </c>
      <c r="S10" s="2">
        <v>110</v>
      </c>
    </row>
    <row r="11" spans="1:19" ht="17" customHeight="1" x14ac:dyDescent="0.35">
      <c r="A11" s="2" t="s">
        <v>8</v>
      </c>
      <c r="B11" s="2">
        <v>8725</v>
      </c>
      <c r="C11" s="2">
        <v>82</v>
      </c>
      <c r="D11" s="2">
        <v>9108</v>
      </c>
      <c r="E11" s="2">
        <v>87</v>
      </c>
      <c r="F11" s="2">
        <v>7220</v>
      </c>
      <c r="G11" s="2">
        <v>117</v>
      </c>
      <c r="H11" s="2">
        <v>7086</v>
      </c>
      <c r="I11" s="2">
        <v>118</v>
      </c>
      <c r="J11" s="2">
        <v>7256</v>
      </c>
      <c r="K11" s="2">
        <v>117</v>
      </c>
      <c r="L11" s="2">
        <v>7160</v>
      </c>
      <c r="M11" s="2">
        <v>114</v>
      </c>
      <c r="N11" s="2">
        <v>6772</v>
      </c>
      <c r="O11" s="2">
        <v>106</v>
      </c>
      <c r="P11" s="2">
        <v>6814</v>
      </c>
      <c r="Q11" s="2">
        <v>105</v>
      </c>
      <c r="R11" s="2">
        <v>6830</v>
      </c>
      <c r="S11" s="2">
        <v>105</v>
      </c>
    </row>
    <row r="12" spans="1:19" ht="17" customHeight="1" x14ac:dyDescent="0.35">
      <c r="A12" s="2" t="s">
        <v>9</v>
      </c>
      <c r="B12" s="2">
        <v>15679</v>
      </c>
      <c r="C12" s="2">
        <v>96</v>
      </c>
      <c r="D12" s="2">
        <v>16740</v>
      </c>
      <c r="E12" s="2">
        <v>101</v>
      </c>
      <c r="F12" s="2">
        <v>13526</v>
      </c>
      <c r="G12" s="2">
        <v>129</v>
      </c>
      <c r="H12" s="2">
        <v>12883</v>
      </c>
      <c r="I12" s="2">
        <v>129</v>
      </c>
      <c r="J12" s="2">
        <v>13198</v>
      </c>
      <c r="K12" s="2">
        <v>128</v>
      </c>
      <c r="L12" s="2">
        <v>13088</v>
      </c>
      <c r="M12" s="2">
        <v>126</v>
      </c>
      <c r="N12" s="2">
        <v>12390</v>
      </c>
      <c r="O12" s="2">
        <v>116</v>
      </c>
      <c r="P12" s="2">
        <v>12430</v>
      </c>
      <c r="Q12" s="2">
        <v>116</v>
      </c>
      <c r="R12" s="2">
        <v>12336</v>
      </c>
      <c r="S12" s="2">
        <v>116</v>
      </c>
    </row>
    <row r="13" spans="1:19" ht="17" customHeight="1" x14ac:dyDescent="0.35">
      <c r="A13" s="2" t="s">
        <v>10</v>
      </c>
      <c r="B13" s="2">
        <v>15373</v>
      </c>
      <c r="C13" s="2">
        <v>89</v>
      </c>
      <c r="D13" s="2">
        <v>16370</v>
      </c>
      <c r="E13" s="2">
        <v>95</v>
      </c>
      <c r="F13" s="2">
        <v>12220</v>
      </c>
      <c r="G13" s="2">
        <v>120</v>
      </c>
      <c r="H13" s="2">
        <v>12230</v>
      </c>
      <c r="I13" s="2">
        <v>121</v>
      </c>
      <c r="J13" s="2">
        <v>12600</v>
      </c>
      <c r="K13" s="2">
        <v>120</v>
      </c>
      <c r="L13" s="2">
        <v>12595</v>
      </c>
      <c r="M13" s="2">
        <v>117</v>
      </c>
      <c r="N13" s="2">
        <v>11884</v>
      </c>
      <c r="O13" s="2">
        <v>108</v>
      </c>
      <c r="P13" s="2">
        <v>11831</v>
      </c>
      <c r="Q13" s="2">
        <v>108</v>
      </c>
      <c r="R13" s="2">
        <v>11729</v>
      </c>
      <c r="S13" s="2">
        <v>107</v>
      </c>
    </row>
    <row r="14" spans="1:19" ht="17" customHeight="1" x14ac:dyDescent="0.35">
      <c r="A14" s="2" t="s">
        <v>11</v>
      </c>
      <c r="B14" s="2">
        <v>4886</v>
      </c>
      <c r="C14" s="2">
        <v>87</v>
      </c>
      <c r="D14" s="2">
        <v>5151</v>
      </c>
      <c r="E14" s="2">
        <v>92</v>
      </c>
      <c r="F14" s="2">
        <v>3790</v>
      </c>
      <c r="G14" s="2">
        <v>120</v>
      </c>
      <c r="H14" s="2">
        <v>3904</v>
      </c>
      <c r="I14" s="2">
        <v>120</v>
      </c>
      <c r="J14" s="2">
        <v>4041</v>
      </c>
      <c r="K14" s="2">
        <v>119</v>
      </c>
      <c r="L14" s="2">
        <v>4029</v>
      </c>
      <c r="M14" s="2">
        <v>116</v>
      </c>
      <c r="N14" s="2">
        <v>3869</v>
      </c>
      <c r="O14" s="2">
        <v>108</v>
      </c>
      <c r="P14" s="2">
        <v>4001</v>
      </c>
      <c r="Q14" s="2">
        <v>107</v>
      </c>
      <c r="R14" s="2">
        <v>3964</v>
      </c>
      <c r="S14" s="2">
        <v>107</v>
      </c>
    </row>
    <row r="15" spans="1:19" ht="17" customHeight="1" x14ac:dyDescent="0.35">
      <c r="A15" s="2" t="s">
        <v>12</v>
      </c>
      <c r="B15" s="2">
        <v>6236</v>
      </c>
      <c r="C15" s="2">
        <v>98</v>
      </c>
      <c r="D15" s="2">
        <v>6711</v>
      </c>
      <c r="E15" s="2">
        <v>104</v>
      </c>
      <c r="F15" s="2">
        <v>4981</v>
      </c>
      <c r="G15" s="2">
        <v>129</v>
      </c>
      <c r="H15" s="2">
        <v>4974</v>
      </c>
      <c r="I15" s="2">
        <v>127</v>
      </c>
      <c r="J15" s="2">
        <v>5294</v>
      </c>
      <c r="K15" s="2">
        <v>127</v>
      </c>
      <c r="L15" s="2">
        <v>5160</v>
      </c>
      <c r="M15" s="2">
        <v>125</v>
      </c>
      <c r="N15" s="2">
        <v>4955</v>
      </c>
      <c r="O15" s="2">
        <v>117</v>
      </c>
      <c r="P15" s="2">
        <v>5039</v>
      </c>
      <c r="Q15" s="2">
        <v>117</v>
      </c>
      <c r="R15" s="2">
        <v>5027</v>
      </c>
      <c r="S15" s="2">
        <v>116</v>
      </c>
    </row>
    <row r="16" spans="1:19" ht="17" customHeight="1" x14ac:dyDescent="0.35">
      <c r="A16" s="2" t="s">
        <v>13</v>
      </c>
      <c r="B16" s="2">
        <v>55021</v>
      </c>
      <c r="C16" s="2">
        <v>76</v>
      </c>
      <c r="D16" s="2">
        <v>58582</v>
      </c>
      <c r="E16" s="2">
        <v>82</v>
      </c>
      <c r="F16" s="2">
        <v>45216</v>
      </c>
      <c r="G16" s="2">
        <v>111</v>
      </c>
      <c r="H16" s="2">
        <v>46264</v>
      </c>
      <c r="I16" s="2">
        <v>110</v>
      </c>
      <c r="J16" s="2">
        <v>48239</v>
      </c>
      <c r="K16" s="2">
        <v>110</v>
      </c>
      <c r="L16" s="2">
        <v>47453</v>
      </c>
      <c r="M16" s="2">
        <v>108</v>
      </c>
      <c r="N16" s="2">
        <v>45198</v>
      </c>
      <c r="O16" s="2">
        <v>101</v>
      </c>
      <c r="P16" s="2">
        <v>46275</v>
      </c>
      <c r="Q16" s="2">
        <v>100</v>
      </c>
      <c r="R16" s="2">
        <v>45640</v>
      </c>
      <c r="S16" s="2">
        <v>100</v>
      </c>
    </row>
    <row r="17" spans="1:19" ht="17" customHeight="1" x14ac:dyDescent="0.35">
      <c r="A17" s="2" t="s">
        <v>14</v>
      </c>
      <c r="B17" s="2">
        <v>10103</v>
      </c>
      <c r="C17" s="2">
        <v>77</v>
      </c>
      <c r="D17" s="2">
        <v>10930</v>
      </c>
      <c r="E17" s="2">
        <v>85</v>
      </c>
      <c r="F17" s="2">
        <v>8002</v>
      </c>
      <c r="G17" s="2">
        <v>115</v>
      </c>
      <c r="H17" s="2">
        <v>8433</v>
      </c>
      <c r="I17" s="2">
        <v>114</v>
      </c>
      <c r="J17" s="2">
        <v>9011</v>
      </c>
      <c r="K17" s="2">
        <v>113</v>
      </c>
      <c r="L17" s="2">
        <v>8761</v>
      </c>
      <c r="M17" s="2">
        <v>111</v>
      </c>
      <c r="N17" s="2">
        <v>8572</v>
      </c>
      <c r="O17" s="2">
        <v>103</v>
      </c>
      <c r="P17" s="2">
        <v>8777</v>
      </c>
      <c r="Q17" s="2">
        <v>104</v>
      </c>
      <c r="R17" s="2">
        <v>8734</v>
      </c>
      <c r="S17" s="2">
        <v>103</v>
      </c>
    </row>
    <row r="18" spans="1:19" ht="17" customHeight="1" x14ac:dyDescent="0.35">
      <c r="A18" s="2" t="s">
        <v>15</v>
      </c>
      <c r="B18" s="2">
        <v>2725</v>
      </c>
      <c r="C18" s="2">
        <v>71</v>
      </c>
      <c r="D18" s="2">
        <v>2911</v>
      </c>
      <c r="E18" s="2">
        <v>79</v>
      </c>
      <c r="F18" s="2">
        <v>2035</v>
      </c>
      <c r="G18" s="2">
        <v>110</v>
      </c>
      <c r="H18" s="2">
        <v>2228</v>
      </c>
      <c r="I18" s="2">
        <v>108</v>
      </c>
      <c r="J18" s="2">
        <v>2396</v>
      </c>
      <c r="K18" s="2">
        <v>107</v>
      </c>
      <c r="L18" s="2">
        <v>2313</v>
      </c>
      <c r="M18" s="2">
        <v>105</v>
      </c>
      <c r="N18" s="2">
        <v>2315</v>
      </c>
      <c r="O18" s="2">
        <v>98</v>
      </c>
      <c r="P18" s="2">
        <v>2410</v>
      </c>
      <c r="Q18" s="2">
        <v>98</v>
      </c>
      <c r="R18" s="2">
        <v>2414</v>
      </c>
      <c r="S18" s="2">
        <v>95</v>
      </c>
    </row>
    <row r="19" spans="1:19" ht="17" customHeight="1" x14ac:dyDescent="0.35">
      <c r="A19" s="2" t="s">
        <v>16</v>
      </c>
      <c r="B19" s="2">
        <v>172141</v>
      </c>
      <c r="C19" s="2">
        <v>83</v>
      </c>
      <c r="D19" s="2">
        <v>181323</v>
      </c>
      <c r="E19" s="2">
        <v>87</v>
      </c>
      <c r="F19" s="2">
        <v>140228</v>
      </c>
      <c r="G19" s="2">
        <v>105</v>
      </c>
      <c r="H19" s="2">
        <v>146081</v>
      </c>
      <c r="I19" s="2">
        <v>103</v>
      </c>
      <c r="J19" s="2">
        <v>155906</v>
      </c>
      <c r="K19" s="2">
        <v>104</v>
      </c>
      <c r="L19" s="2">
        <v>153810</v>
      </c>
      <c r="M19" s="2">
        <v>103</v>
      </c>
      <c r="N19" s="2">
        <v>152616</v>
      </c>
      <c r="O19" s="2">
        <v>99</v>
      </c>
      <c r="P19" s="2">
        <v>159877</v>
      </c>
      <c r="Q19" s="2">
        <v>99</v>
      </c>
      <c r="R19" s="2">
        <v>158558</v>
      </c>
      <c r="S19" s="2">
        <v>97</v>
      </c>
    </row>
    <row r="20" spans="1:19" ht="17" customHeight="1" x14ac:dyDescent="0.35">
      <c r="A20" s="2" t="s">
        <v>17</v>
      </c>
      <c r="B20" s="2">
        <v>61876</v>
      </c>
      <c r="C20" s="2">
        <v>75</v>
      </c>
      <c r="D20" s="2">
        <v>66990</v>
      </c>
      <c r="E20" s="2">
        <v>83</v>
      </c>
      <c r="F20" s="2">
        <v>50775</v>
      </c>
      <c r="G20" s="2">
        <v>109</v>
      </c>
      <c r="H20" s="2">
        <v>53419</v>
      </c>
      <c r="I20" s="2">
        <v>107</v>
      </c>
      <c r="J20" s="2">
        <v>57382</v>
      </c>
      <c r="K20" s="2">
        <v>107</v>
      </c>
      <c r="L20" s="2">
        <v>56835</v>
      </c>
      <c r="M20" s="2">
        <v>106</v>
      </c>
      <c r="N20" s="2">
        <v>55466</v>
      </c>
      <c r="O20" s="2">
        <v>100</v>
      </c>
      <c r="P20" s="2">
        <v>57540</v>
      </c>
      <c r="Q20" s="2">
        <v>100</v>
      </c>
      <c r="R20" s="2">
        <v>57680</v>
      </c>
      <c r="S20" s="2">
        <v>99</v>
      </c>
    </row>
    <row r="21" spans="1:19" ht="17" customHeight="1" x14ac:dyDescent="0.35">
      <c r="A21" s="2" t="s">
        <v>18</v>
      </c>
      <c r="B21" s="2">
        <v>4405</v>
      </c>
      <c r="C21" s="2">
        <v>76</v>
      </c>
      <c r="D21" s="2">
        <v>4725</v>
      </c>
      <c r="E21" s="2">
        <v>82</v>
      </c>
      <c r="F21" s="2">
        <v>3373</v>
      </c>
      <c r="G21" s="2">
        <v>109</v>
      </c>
      <c r="H21" s="2">
        <v>3589</v>
      </c>
      <c r="I21" s="2">
        <v>107</v>
      </c>
      <c r="J21" s="2">
        <v>3966</v>
      </c>
      <c r="K21" s="2">
        <v>108</v>
      </c>
      <c r="L21" s="2">
        <v>3998</v>
      </c>
      <c r="M21" s="2">
        <v>105</v>
      </c>
      <c r="N21" s="2">
        <v>3901</v>
      </c>
      <c r="O21" s="2">
        <v>98</v>
      </c>
      <c r="P21" s="2">
        <v>4114</v>
      </c>
      <c r="Q21" s="2">
        <v>99</v>
      </c>
      <c r="R21" s="2">
        <v>4108</v>
      </c>
      <c r="S21" s="2">
        <v>98</v>
      </c>
    </row>
    <row r="22" spans="1:19" ht="17" customHeight="1" x14ac:dyDescent="0.35">
      <c r="A22" s="2" t="s">
        <v>19</v>
      </c>
      <c r="B22" s="2">
        <v>45704</v>
      </c>
      <c r="C22" s="2">
        <v>85</v>
      </c>
      <c r="D22" s="2">
        <v>48080</v>
      </c>
      <c r="E22" s="2">
        <v>90</v>
      </c>
      <c r="F22" s="2">
        <v>33695</v>
      </c>
      <c r="G22" s="2">
        <v>113</v>
      </c>
      <c r="H22" s="2">
        <v>36840</v>
      </c>
      <c r="I22" s="2">
        <v>111</v>
      </c>
      <c r="J22" s="2">
        <v>41202</v>
      </c>
      <c r="K22" s="2">
        <v>110</v>
      </c>
      <c r="L22" s="2">
        <v>40760</v>
      </c>
      <c r="M22" s="2">
        <v>110</v>
      </c>
      <c r="N22" s="2">
        <v>40509</v>
      </c>
      <c r="O22" s="2">
        <v>105</v>
      </c>
      <c r="P22" s="2">
        <v>42200</v>
      </c>
      <c r="Q22" s="2">
        <v>105</v>
      </c>
      <c r="R22" s="2">
        <v>42326</v>
      </c>
      <c r="S22" s="2">
        <v>104</v>
      </c>
    </row>
    <row r="23" spans="1:19" ht="17" customHeight="1" x14ac:dyDescent="0.35">
      <c r="A23" s="2" t="s">
        <v>20</v>
      </c>
      <c r="B23" s="2">
        <v>143258</v>
      </c>
      <c r="C23" s="2">
        <v>79</v>
      </c>
      <c r="D23" s="2">
        <v>153863</v>
      </c>
      <c r="E23" s="2">
        <v>86</v>
      </c>
      <c r="F23" s="2">
        <v>115731</v>
      </c>
      <c r="G23" s="2">
        <v>107</v>
      </c>
      <c r="H23" s="2">
        <v>119858</v>
      </c>
      <c r="I23" s="2">
        <v>105</v>
      </c>
      <c r="J23" s="2">
        <v>130654</v>
      </c>
      <c r="K23" s="2">
        <v>105</v>
      </c>
      <c r="L23" s="2">
        <v>129251</v>
      </c>
      <c r="M23" s="2">
        <v>104</v>
      </c>
      <c r="N23" s="2">
        <v>129391</v>
      </c>
      <c r="O23" s="2">
        <v>99</v>
      </c>
      <c r="P23" s="2">
        <v>135614</v>
      </c>
      <c r="Q23" s="2">
        <v>100</v>
      </c>
      <c r="R23" s="2">
        <v>135617</v>
      </c>
      <c r="S23" s="2">
        <v>98</v>
      </c>
    </row>
    <row r="24" spans="1:19" ht="17" customHeight="1" x14ac:dyDescent="0.35">
      <c r="A24" s="2" t="s">
        <v>21</v>
      </c>
      <c r="B24" s="2">
        <v>17586</v>
      </c>
      <c r="C24" s="2">
        <v>68</v>
      </c>
      <c r="D24" s="2">
        <v>18955</v>
      </c>
      <c r="E24" s="2">
        <v>77</v>
      </c>
      <c r="F24" s="2">
        <v>13652</v>
      </c>
      <c r="G24" s="2">
        <v>110</v>
      </c>
      <c r="H24" s="2">
        <v>14273</v>
      </c>
      <c r="I24" s="2">
        <v>107</v>
      </c>
      <c r="J24" s="2">
        <v>15352</v>
      </c>
      <c r="K24" s="2">
        <v>107</v>
      </c>
      <c r="L24" s="2">
        <v>15368</v>
      </c>
      <c r="M24" s="2">
        <v>106</v>
      </c>
      <c r="N24" s="2">
        <v>15122</v>
      </c>
      <c r="O24" s="2">
        <v>99</v>
      </c>
      <c r="P24" s="2">
        <v>15477</v>
      </c>
      <c r="Q24" s="2">
        <v>98</v>
      </c>
      <c r="R24" s="2">
        <v>15409</v>
      </c>
      <c r="S24" s="2">
        <v>97</v>
      </c>
    </row>
    <row r="25" spans="1:19" ht="25" customHeight="1" thickBot="1" x14ac:dyDescent="0.4">
      <c r="A25" s="17" t="s">
        <v>38</v>
      </c>
      <c r="B25" s="17">
        <v>650604</v>
      </c>
      <c r="C25" s="17">
        <v>82</v>
      </c>
      <c r="D25" s="17">
        <v>693428</v>
      </c>
      <c r="E25" s="17">
        <v>88</v>
      </c>
      <c r="F25" s="17">
        <v>527397</v>
      </c>
      <c r="G25" s="17">
        <v>111</v>
      </c>
      <c r="H25" s="17">
        <v>544052</v>
      </c>
      <c r="I25" s="17">
        <v>110</v>
      </c>
      <c r="J25" s="17">
        <v>580757</v>
      </c>
      <c r="K25" s="17">
        <v>109</v>
      </c>
      <c r="L25" s="17">
        <v>574245</v>
      </c>
      <c r="M25" s="17">
        <v>108</v>
      </c>
      <c r="N25" s="17">
        <v>562650</v>
      </c>
      <c r="O25" s="17">
        <v>102</v>
      </c>
      <c r="P25" s="17">
        <v>582658</v>
      </c>
      <c r="Q25" s="17">
        <v>102</v>
      </c>
      <c r="R25" s="17">
        <v>579860</v>
      </c>
      <c r="S25" s="17">
        <v>101</v>
      </c>
    </row>
    <row r="26" spans="1:19" ht="35" customHeight="1" thickTop="1" x14ac:dyDescent="0.35">
      <c r="A26" s="13" t="s">
        <v>0</v>
      </c>
      <c r="B26" s="14">
        <v>111290</v>
      </c>
      <c r="C26" s="14">
        <v>91</v>
      </c>
      <c r="D26" s="14">
        <v>118837</v>
      </c>
      <c r="E26" s="14">
        <v>96</v>
      </c>
      <c r="F26" s="14">
        <v>93699</v>
      </c>
      <c r="G26" s="14">
        <v>124</v>
      </c>
      <c r="H26" s="14">
        <v>91959</v>
      </c>
      <c r="I26" s="14">
        <v>125</v>
      </c>
      <c r="J26" s="14">
        <v>94714</v>
      </c>
      <c r="K26" s="14">
        <v>124</v>
      </c>
      <c r="L26" s="14">
        <v>93912</v>
      </c>
      <c r="M26" s="14">
        <v>121</v>
      </c>
      <c r="N26" s="14">
        <v>88852</v>
      </c>
      <c r="O26" s="14">
        <v>113</v>
      </c>
      <c r="P26" s="14">
        <v>89503</v>
      </c>
      <c r="Q26" s="14">
        <v>112</v>
      </c>
      <c r="R26" s="14">
        <v>88654</v>
      </c>
      <c r="S26" s="14">
        <v>112</v>
      </c>
    </row>
    <row r="27" spans="1:19" ht="25" customHeight="1" x14ac:dyDescent="0.35">
      <c r="A27" s="13" t="s">
        <v>1</v>
      </c>
      <c r="B27" s="14">
        <v>81516</v>
      </c>
      <c r="C27" s="14">
        <v>81</v>
      </c>
      <c r="D27" s="14">
        <v>86814</v>
      </c>
      <c r="E27" s="14">
        <v>86</v>
      </c>
      <c r="F27" s="14">
        <v>66207</v>
      </c>
      <c r="G27" s="14">
        <v>114</v>
      </c>
      <c r="H27" s="14">
        <v>67372</v>
      </c>
      <c r="I27" s="14">
        <v>114</v>
      </c>
      <c r="J27" s="14">
        <v>70174</v>
      </c>
      <c r="K27" s="14">
        <v>114</v>
      </c>
      <c r="L27" s="14">
        <v>69237</v>
      </c>
      <c r="M27" s="14">
        <v>111</v>
      </c>
      <c r="N27" s="14">
        <v>65906</v>
      </c>
      <c r="O27" s="14">
        <v>104</v>
      </c>
      <c r="P27" s="14">
        <v>67146</v>
      </c>
      <c r="Q27" s="14">
        <v>103</v>
      </c>
      <c r="R27" s="14">
        <v>66360</v>
      </c>
      <c r="S27" s="14">
        <v>103</v>
      </c>
    </row>
    <row r="28" spans="1:19" ht="25" customHeight="1" thickBot="1" x14ac:dyDescent="0.4">
      <c r="A28" s="15" t="s">
        <v>2</v>
      </c>
      <c r="B28" s="16">
        <v>457798</v>
      </c>
      <c r="C28" s="16">
        <v>80</v>
      </c>
      <c r="D28" s="16">
        <v>487777</v>
      </c>
      <c r="E28" s="16">
        <v>86</v>
      </c>
      <c r="F28" s="16">
        <v>367491</v>
      </c>
      <c r="G28" s="16">
        <v>107</v>
      </c>
      <c r="H28" s="16">
        <v>384721</v>
      </c>
      <c r="I28" s="16">
        <v>106</v>
      </c>
      <c r="J28" s="16">
        <v>415869</v>
      </c>
      <c r="K28" s="16">
        <v>105</v>
      </c>
      <c r="L28" s="16">
        <v>411096</v>
      </c>
      <c r="M28" s="16">
        <v>104</v>
      </c>
      <c r="N28" s="16">
        <v>407892</v>
      </c>
      <c r="O28" s="16">
        <v>100</v>
      </c>
      <c r="P28" s="16">
        <v>426009</v>
      </c>
      <c r="Q28" s="16">
        <v>100</v>
      </c>
      <c r="R28" s="16">
        <v>424846</v>
      </c>
      <c r="S28" s="16">
        <v>99</v>
      </c>
    </row>
    <row r="29" spans="1:19" ht="5" customHeight="1" thickTop="1" x14ac:dyDescent="0.35">
      <c r="A29" s="63"/>
      <c r="J29" s="26"/>
    </row>
    <row r="30" spans="1:19" ht="68" customHeight="1" x14ac:dyDescent="0.35">
      <c r="A30" s="292" t="s">
        <v>153</v>
      </c>
      <c r="B30" s="292"/>
      <c r="C30" s="292"/>
      <c r="D30" s="292"/>
      <c r="E30" s="292"/>
      <c r="F30" s="292"/>
      <c r="G30" s="292"/>
      <c r="H30" s="292"/>
      <c r="I30" s="292"/>
      <c r="J30" s="292"/>
      <c r="K30" s="292"/>
      <c r="L30" s="292"/>
      <c r="M30" s="292"/>
      <c r="N30" s="292"/>
      <c r="O30" s="292"/>
      <c r="P30" s="292"/>
      <c r="Q30" s="292"/>
      <c r="R30" s="292"/>
      <c r="S30" s="292"/>
    </row>
    <row r="31" spans="1:19" x14ac:dyDescent="0.35">
      <c r="A31" s="63" t="str">
        <f>+INDICE!B24</f>
        <v xml:space="preserve"> Lettura dati 27 dicembre 2022</v>
      </c>
      <c r="B31" s="147"/>
      <c r="C31" s="147"/>
      <c r="D31" s="147"/>
      <c r="E31" s="147"/>
      <c r="F31" s="147"/>
      <c r="G31" s="147"/>
      <c r="H31" s="147"/>
      <c r="I31" s="79"/>
      <c r="J31" s="3"/>
      <c r="K31" s="3"/>
      <c r="L31" s="3"/>
      <c r="M31" s="3"/>
    </row>
    <row r="32" spans="1:19" ht="15" x14ac:dyDescent="0.35">
      <c r="B32" s="7"/>
      <c r="C32" s="76"/>
    </row>
    <row r="36" spans="2:6" x14ac:dyDescent="0.35">
      <c r="F36" s="26"/>
    </row>
    <row r="39" spans="2:6" x14ac:dyDescent="0.35">
      <c r="B39" s="4"/>
    </row>
    <row r="40" spans="2:6" x14ac:dyDescent="0.35">
      <c r="B40" s="4"/>
    </row>
    <row r="41" spans="2:6" x14ac:dyDescent="0.35">
      <c r="B41" s="4"/>
    </row>
    <row r="42" spans="2:6" x14ac:dyDescent="0.35">
      <c r="B42" s="4"/>
      <c r="C42" s="76"/>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1">
    <mergeCell ref="A30:S30"/>
    <mergeCell ref="R2:S2"/>
    <mergeCell ref="P2:Q2"/>
    <mergeCell ref="L2:M2"/>
    <mergeCell ref="N2:O2"/>
    <mergeCell ref="A2:A3"/>
    <mergeCell ref="B2:C2"/>
    <mergeCell ref="D2:E2"/>
    <mergeCell ref="F2:G2"/>
    <mergeCell ref="H2:I2"/>
    <mergeCell ref="J2:K2"/>
  </mergeCells>
  <phoneticPr fontId="10" type="noConversion"/>
  <pageMargins left="0.70866141732283472" right="0.70866141732283472" top="0.94488188976377963" bottom="0.74803149606299213" header="0.31496062992125984" footer="0.31496062992125984"/>
  <pageSetup paperSize="9" scale="48"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222-F4C7-4EA1-A239-0787070D73A4}">
  <sheetPr>
    <tabColor rgb="FF92D050"/>
    <pageSetUpPr fitToPage="1"/>
  </sheetPr>
  <dimension ref="A1:F56"/>
  <sheetViews>
    <sheetView showGridLines="0" tabSelected="1" topLeftCell="A15" zoomScale="92" zoomScaleNormal="92" workbookViewId="0">
      <selection activeCell="B1" sqref="B1"/>
    </sheetView>
  </sheetViews>
  <sheetFormatPr defaultColWidth="13.1796875" defaultRowHeight="10" x14ac:dyDescent="0.35"/>
  <cols>
    <col min="1" max="1" width="29" style="1" customWidth="1"/>
    <col min="2" max="3" width="16.6328125" style="1" customWidth="1"/>
    <col min="4" max="4" width="18.81640625" style="77" customWidth="1"/>
    <col min="5" max="5" width="18" style="1" customWidth="1"/>
    <col min="6" max="16384" width="13.1796875" style="1"/>
  </cols>
  <sheetData>
    <row r="1" spans="1:6" ht="57" customHeight="1" thickBot="1" x14ac:dyDescent="0.4">
      <c r="A1" s="298" t="s">
        <v>124</v>
      </c>
      <c r="B1" s="298"/>
      <c r="C1" s="298"/>
      <c r="D1" s="298"/>
      <c r="E1" s="298"/>
      <c r="F1" s="298"/>
    </row>
    <row r="2" spans="1:6" ht="44" customHeight="1" thickTop="1" x14ac:dyDescent="0.35">
      <c r="A2" s="287" t="s">
        <v>93</v>
      </c>
      <c r="B2" s="299" t="s">
        <v>166</v>
      </c>
      <c r="C2" s="299"/>
      <c r="D2" s="299"/>
      <c r="E2" s="299"/>
      <c r="F2" s="299"/>
    </row>
    <row r="3" spans="1:6" ht="71.400000000000006" customHeight="1" thickBot="1" x14ac:dyDescent="0.4">
      <c r="A3" s="288"/>
      <c r="B3" s="35" t="s">
        <v>111</v>
      </c>
      <c r="C3" s="35" t="s">
        <v>112</v>
      </c>
      <c r="D3" s="35" t="s">
        <v>136</v>
      </c>
      <c r="E3" s="35" t="s">
        <v>137</v>
      </c>
      <c r="F3" s="35" t="s">
        <v>108</v>
      </c>
    </row>
    <row r="4" spans="1:6" ht="16.5" customHeight="1" thickTop="1" x14ac:dyDescent="0.35">
      <c r="A4" s="2" t="s">
        <v>4</v>
      </c>
      <c r="B4" s="2">
        <v>20068</v>
      </c>
      <c r="C4" s="2">
        <v>34802</v>
      </c>
      <c r="D4" s="2">
        <v>178</v>
      </c>
      <c r="E4" s="2">
        <v>105</v>
      </c>
      <c r="F4" s="57">
        <v>6.2</v>
      </c>
    </row>
    <row r="5" spans="1:6" ht="16.5" customHeight="1" x14ac:dyDescent="0.35">
      <c r="A5" s="2" t="s">
        <v>5</v>
      </c>
      <c r="B5" s="2">
        <v>263</v>
      </c>
      <c r="C5" s="2">
        <v>486</v>
      </c>
      <c r="D5" s="2">
        <v>223</v>
      </c>
      <c r="E5" s="2">
        <v>125</v>
      </c>
      <c r="F5" s="57">
        <v>5.8</v>
      </c>
    </row>
    <row r="6" spans="1:6" ht="16.5" customHeight="1" x14ac:dyDescent="0.35">
      <c r="A6" s="2" t="s">
        <v>6</v>
      </c>
      <c r="B6" s="2">
        <v>31423</v>
      </c>
      <c r="C6" s="2">
        <v>56749</v>
      </c>
      <c r="D6" s="2">
        <v>201</v>
      </c>
      <c r="E6" s="2">
        <v>114</v>
      </c>
      <c r="F6" s="57">
        <v>6</v>
      </c>
    </row>
    <row r="7" spans="1:6" ht="16.5" customHeight="1" x14ac:dyDescent="0.35">
      <c r="A7" s="2" t="s">
        <v>84</v>
      </c>
      <c r="B7" s="2">
        <v>1438</v>
      </c>
      <c r="C7" s="2">
        <v>2926</v>
      </c>
      <c r="D7" s="2">
        <v>283</v>
      </c>
      <c r="E7" s="2">
        <v>140</v>
      </c>
      <c r="F7" s="57">
        <v>6.3</v>
      </c>
    </row>
    <row r="8" spans="1:6" ht="16.5" customHeight="1" x14ac:dyDescent="0.35">
      <c r="A8" s="2" t="s">
        <v>85</v>
      </c>
      <c r="B8" s="2">
        <v>155</v>
      </c>
      <c r="C8" s="2">
        <v>349</v>
      </c>
      <c r="D8" s="2">
        <v>280</v>
      </c>
      <c r="E8" s="2">
        <v>126</v>
      </c>
      <c r="F8" s="57">
        <v>5.3</v>
      </c>
    </row>
    <row r="9" spans="1:6" ht="16.5" customHeight="1" x14ac:dyDescent="0.35">
      <c r="A9" s="2" t="s">
        <v>7</v>
      </c>
      <c r="B9" s="2">
        <v>8893</v>
      </c>
      <c r="C9" s="2">
        <v>16013</v>
      </c>
      <c r="D9" s="2">
        <v>201</v>
      </c>
      <c r="E9" s="2">
        <v>114</v>
      </c>
      <c r="F9" s="57">
        <v>6</v>
      </c>
    </row>
    <row r="10" spans="1:6" ht="16.5" customHeight="1" x14ac:dyDescent="0.35">
      <c r="A10" s="2" t="s">
        <v>71</v>
      </c>
      <c r="B10" s="2">
        <v>2481</v>
      </c>
      <c r="C10" s="2">
        <v>4248</v>
      </c>
      <c r="D10" s="2">
        <v>185</v>
      </c>
      <c r="E10" s="2">
        <v>111</v>
      </c>
      <c r="F10" s="57">
        <v>5.9</v>
      </c>
    </row>
    <row r="11" spans="1:6" ht="16.5" customHeight="1" x14ac:dyDescent="0.35">
      <c r="A11" s="2" t="s">
        <v>8</v>
      </c>
      <c r="B11" s="2">
        <v>6702</v>
      </c>
      <c r="C11" s="2">
        <v>11198</v>
      </c>
      <c r="D11" s="2">
        <v>171</v>
      </c>
      <c r="E11" s="2">
        <v>105</v>
      </c>
      <c r="F11" s="57">
        <v>6.1</v>
      </c>
    </row>
    <row r="12" spans="1:6" ht="16.5" customHeight="1" x14ac:dyDescent="0.35">
      <c r="A12" s="2" t="s">
        <v>9</v>
      </c>
      <c r="B12" s="2">
        <v>11849</v>
      </c>
      <c r="C12" s="2">
        <v>21011</v>
      </c>
      <c r="D12" s="2">
        <v>201</v>
      </c>
      <c r="E12" s="2">
        <v>117</v>
      </c>
      <c r="F12" s="57">
        <v>6</v>
      </c>
    </row>
    <row r="13" spans="1:6" ht="16.5" customHeight="1" x14ac:dyDescent="0.35">
      <c r="A13" s="2" t="s">
        <v>10</v>
      </c>
      <c r="B13" s="2">
        <v>11973</v>
      </c>
      <c r="C13" s="2">
        <v>20198</v>
      </c>
      <c r="D13" s="2">
        <v>177</v>
      </c>
      <c r="E13" s="2">
        <v>108</v>
      </c>
      <c r="F13" s="57">
        <v>6</v>
      </c>
    </row>
    <row r="14" spans="1:6" ht="16.5" customHeight="1" x14ac:dyDescent="0.35">
      <c r="A14" s="2" t="s">
        <v>11</v>
      </c>
      <c r="B14" s="2">
        <v>3776</v>
      </c>
      <c r="C14" s="2">
        <v>6322</v>
      </c>
      <c r="D14" s="2">
        <v>176</v>
      </c>
      <c r="E14" s="2">
        <v>107</v>
      </c>
      <c r="F14" s="57">
        <v>6.1</v>
      </c>
    </row>
    <row r="15" spans="1:6" ht="16.5" customHeight="1" x14ac:dyDescent="0.35">
      <c r="A15" s="2" t="s">
        <v>12</v>
      </c>
      <c r="B15" s="2">
        <v>4746</v>
      </c>
      <c r="C15" s="2">
        <v>8246</v>
      </c>
      <c r="D15" s="2">
        <v>197</v>
      </c>
      <c r="E15" s="2">
        <v>117</v>
      </c>
      <c r="F15" s="57">
        <v>6</v>
      </c>
    </row>
    <row r="16" spans="1:6" ht="16.5" customHeight="1" x14ac:dyDescent="0.35">
      <c r="A16" s="2" t="s">
        <v>13</v>
      </c>
      <c r="B16" s="2">
        <v>43976</v>
      </c>
      <c r="C16" s="2">
        <v>71892</v>
      </c>
      <c r="D16" s="2">
        <v>157</v>
      </c>
      <c r="E16" s="2">
        <v>99</v>
      </c>
      <c r="F16" s="57">
        <v>6.2</v>
      </c>
    </row>
    <row r="17" spans="1:6" ht="16.5" customHeight="1" x14ac:dyDescent="0.35">
      <c r="A17" s="2" t="s">
        <v>14</v>
      </c>
      <c r="B17" s="2">
        <v>7826</v>
      </c>
      <c r="C17" s="2">
        <v>13194</v>
      </c>
      <c r="D17" s="2">
        <v>167</v>
      </c>
      <c r="E17" s="2">
        <v>102</v>
      </c>
      <c r="F17" s="57">
        <v>6.3</v>
      </c>
    </row>
    <row r="18" spans="1:6" ht="16.5" customHeight="1" x14ac:dyDescent="0.35">
      <c r="A18" s="2" t="s">
        <v>15</v>
      </c>
      <c r="B18" s="2">
        <v>2124</v>
      </c>
      <c r="C18" s="2">
        <v>3494</v>
      </c>
      <c r="D18" s="2">
        <v>152</v>
      </c>
      <c r="E18" s="2">
        <v>96</v>
      </c>
      <c r="F18" s="57">
        <v>6.5</v>
      </c>
    </row>
    <row r="19" spans="1:6" ht="16.5" customHeight="1" x14ac:dyDescent="0.35">
      <c r="A19" s="2" t="s">
        <v>16</v>
      </c>
      <c r="B19" s="2">
        <v>126886</v>
      </c>
      <c r="C19" s="2">
        <v>215279</v>
      </c>
      <c r="D19" s="2">
        <v>161</v>
      </c>
      <c r="E19" s="2">
        <v>97</v>
      </c>
      <c r="F19" s="57">
        <v>6.8</v>
      </c>
    </row>
    <row r="20" spans="1:6" ht="16.5" customHeight="1" x14ac:dyDescent="0.35">
      <c r="A20" s="2" t="s">
        <v>17</v>
      </c>
      <c r="B20" s="2">
        <v>49326</v>
      </c>
      <c r="C20" s="2">
        <v>80833</v>
      </c>
      <c r="D20" s="2">
        <v>155</v>
      </c>
      <c r="E20" s="2">
        <v>98</v>
      </c>
      <c r="F20" s="57">
        <v>6.6</v>
      </c>
    </row>
    <row r="21" spans="1:6" ht="16.5" customHeight="1" x14ac:dyDescent="0.35">
      <c r="A21" s="2" t="s">
        <v>18</v>
      </c>
      <c r="B21" s="2">
        <v>3544</v>
      </c>
      <c r="C21" s="2">
        <v>5754</v>
      </c>
      <c r="D21" s="2">
        <v>153</v>
      </c>
      <c r="E21" s="2">
        <v>97</v>
      </c>
      <c r="F21" s="57">
        <v>6.5</v>
      </c>
    </row>
    <row r="22" spans="1:6" ht="16.5" customHeight="1" x14ac:dyDescent="0.35">
      <c r="A22" s="2" t="s">
        <v>19</v>
      </c>
      <c r="B22" s="2">
        <v>33873</v>
      </c>
      <c r="C22" s="2">
        <v>56802</v>
      </c>
      <c r="D22" s="2">
        <v>169</v>
      </c>
      <c r="E22" s="2">
        <v>103</v>
      </c>
      <c r="F22" s="57">
        <v>6.7</v>
      </c>
    </row>
    <row r="23" spans="1:6" ht="16.5" customHeight="1" x14ac:dyDescent="0.35">
      <c r="A23" s="2" t="s">
        <v>20</v>
      </c>
      <c r="B23" s="2">
        <v>106563</v>
      </c>
      <c r="C23" s="2">
        <v>181942</v>
      </c>
      <c r="D23" s="2">
        <v>161</v>
      </c>
      <c r="E23" s="2">
        <v>97</v>
      </c>
      <c r="F23" s="57">
        <v>6.8</v>
      </c>
    </row>
    <row r="24" spans="1:6" ht="16.5" customHeight="1" x14ac:dyDescent="0.35">
      <c r="A24" s="2" t="s">
        <v>21</v>
      </c>
      <c r="B24" s="2">
        <v>14620</v>
      </c>
      <c r="C24" s="2">
        <v>22929</v>
      </c>
      <c r="D24" s="2">
        <v>145</v>
      </c>
      <c r="E24" s="2">
        <v>96</v>
      </c>
      <c r="F24" s="57">
        <v>6.4</v>
      </c>
    </row>
    <row r="25" spans="1:6" ht="21.75" customHeight="1" thickBot="1" x14ac:dyDescent="0.4">
      <c r="A25" s="17" t="s">
        <v>38</v>
      </c>
      <c r="B25" s="17">
        <v>492505</v>
      </c>
      <c r="C25" s="17">
        <v>834667</v>
      </c>
      <c r="D25" s="17">
        <v>166</v>
      </c>
      <c r="E25" s="17">
        <v>101</v>
      </c>
      <c r="F25" s="94">
        <v>6.5</v>
      </c>
    </row>
    <row r="26" spans="1:6" ht="12" customHeight="1" thickTop="1" x14ac:dyDescent="0.35"/>
    <row r="27" spans="1:6" ht="58" customHeight="1" x14ac:dyDescent="0.35">
      <c r="A27" s="300" t="s">
        <v>153</v>
      </c>
      <c r="B27" s="300"/>
      <c r="C27" s="300"/>
      <c r="D27" s="300"/>
      <c r="E27" s="300"/>
      <c r="F27" s="300"/>
    </row>
    <row r="28" spans="1:6" s="3" customFormat="1" ht="24" customHeight="1" x14ac:dyDescent="0.3">
      <c r="A28" s="63" t="str">
        <f>+INDICE!B24</f>
        <v xml:space="preserve"> Lettura dati 27 dicembre 2022</v>
      </c>
      <c r="B28" s="147"/>
      <c r="C28" s="147"/>
      <c r="D28" s="147"/>
      <c r="E28" s="147"/>
    </row>
    <row r="29" spans="1:6" ht="15" x14ac:dyDescent="0.35">
      <c r="B29" s="7"/>
      <c r="C29" s="7"/>
      <c r="D29" s="76"/>
    </row>
    <row r="36" spans="2:4" x14ac:dyDescent="0.35">
      <c r="B36" s="4"/>
      <c r="C36" s="4"/>
    </row>
    <row r="37" spans="2:4" x14ac:dyDescent="0.35">
      <c r="B37" s="4"/>
      <c r="C37" s="4"/>
    </row>
    <row r="38" spans="2:4" x14ac:dyDescent="0.35">
      <c r="B38" s="4"/>
      <c r="C38" s="4"/>
    </row>
    <row r="39" spans="2:4" ht="13.5" x14ac:dyDescent="0.35">
      <c r="B39" s="4"/>
      <c r="C39" s="4"/>
      <c r="D39" s="76"/>
    </row>
    <row r="40" spans="2:4" x14ac:dyDescent="0.35">
      <c r="B40" s="4"/>
      <c r="C40" s="4"/>
    </row>
    <row r="41" spans="2:4" x14ac:dyDescent="0.35">
      <c r="B41" s="4"/>
      <c r="C41" s="4"/>
    </row>
    <row r="42" spans="2:4" x14ac:dyDescent="0.35">
      <c r="B42" s="4"/>
      <c r="C42" s="4"/>
    </row>
    <row r="43" spans="2:4" x14ac:dyDescent="0.35">
      <c r="B43" s="4"/>
      <c r="C43" s="4"/>
    </row>
    <row r="44" spans="2:4" x14ac:dyDescent="0.35">
      <c r="B44" s="4"/>
      <c r="C44" s="4"/>
    </row>
    <row r="45" spans="2:4" s="77" customFormat="1" x14ac:dyDescent="0.35">
      <c r="B45" s="4"/>
      <c r="C45" s="4"/>
    </row>
    <row r="46" spans="2:4" s="77" customFormat="1" x14ac:dyDescent="0.35">
      <c r="B46" s="4"/>
      <c r="C46" s="4"/>
    </row>
    <row r="47" spans="2:4" s="77" customFormat="1" x14ac:dyDescent="0.35">
      <c r="B47" s="4"/>
      <c r="C47" s="4"/>
    </row>
    <row r="48" spans="2:4" s="77" customFormat="1" x14ac:dyDescent="0.35">
      <c r="B48" s="4"/>
      <c r="C48" s="4"/>
    </row>
    <row r="49" spans="2:3" s="77" customFormat="1" x14ac:dyDescent="0.35">
      <c r="B49" s="4"/>
      <c r="C49" s="4"/>
    </row>
    <row r="50" spans="2:3" s="77" customFormat="1" x14ac:dyDescent="0.35">
      <c r="B50" s="4"/>
      <c r="C50" s="4"/>
    </row>
    <row r="51" spans="2:3" s="77" customFormat="1" x14ac:dyDescent="0.35">
      <c r="B51" s="4"/>
      <c r="C51" s="4"/>
    </row>
    <row r="52" spans="2:3" s="77" customFormat="1" x14ac:dyDescent="0.35">
      <c r="B52" s="4"/>
      <c r="C52" s="4"/>
    </row>
    <row r="53" spans="2:3" s="77" customFormat="1" x14ac:dyDescent="0.35">
      <c r="B53" s="4"/>
      <c r="C53" s="4"/>
    </row>
    <row r="54" spans="2:3" s="77" customFormat="1" x14ac:dyDescent="0.35">
      <c r="B54" s="4"/>
      <c r="C54" s="4"/>
    </row>
    <row r="55" spans="2:3" s="77" customFormat="1" x14ac:dyDescent="0.35">
      <c r="B55" s="4"/>
      <c r="C55" s="4"/>
    </row>
    <row r="56" spans="2:3" s="77" customFormat="1" x14ac:dyDescent="0.35">
      <c r="B56" s="4"/>
      <c r="C56" s="4"/>
    </row>
  </sheetData>
  <mergeCells count="4">
    <mergeCell ref="A1:F1"/>
    <mergeCell ref="A2:A3"/>
    <mergeCell ref="B2:F2"/>
    <mergeCell ref="A27:F27"/>
  </mergeCells>
  <pageMargins left="0.70866141732283472" right="0.70866141732283472" top="0.94488188976377963" bottom="0.74803149606299213" header="0.31496062992125984" footer="0.31496062992125984"/>
  <pageSetup paperSize="9" scale="77" orientation="portrait"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tabColor theme="2"/>
    <pageSetUpPr fitToPage="1"/>
  </sheetPr>
  <dimension ref="A1"/>
  <sheetViews>
    <sheetView showGridLines="0" tabSelected="1" topLeftCell="A36" workbookViewId="0">
      <selection activeCell="B1" sqref="B1"/>
    </sheetView>
  </sheetViews>
  <sheetFormatPr defaultColWidth="8.81640625" defaultRowHeight="15" x14ac:dyDescent="0.3"/>
  <cols>
    <col min="1" max="16384" width="8.81640625" style="183"/>
  </cols>
  <sheetData>
    <row r="1" spans="1:1" x14ac:dyDescent="0.3">
      <c r="A1" s="182" t="s">
        <v>88</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theme="2" tint="-9.9978637043366805E-2"/>
    <pageSetUpPr fitToPage="1"/>
  </sheetPr>
  <dimension ref="B1:U37"/>
  <sheetViews>
    <sheetView showGridLines="0" tabSelected="1" topLeftCell="A23" workbookViewId="0">
      <selection activeCell="B1" sqref="B1"/>
    </sheetView>
  </sheetViews>
  <sheetFormatPr defaultRowHeight="14.5" x14ac:dyDescent="0.35"/>
  <cols>
    <col min="1" max="1" width="4.81640625" style="47" customWidth="1"/>
    <col min="2" max="2" width="13.08984375" style="47" customWidth="1"/>
    <col min="3" max="11" width="8.7265625" style="47"/>
    <col min="12" max="12" width="5" style="47" customWidth="1"/>
    <col min="13" max="16384" width="8.7265625" style="47"/>
  </cols>
  <sheetData>
    <row r="1" spans="2:21" x14ac:dyDescent="0.35">
      <c r="B1" s="47" t="s">
        <v>98</v>
      </c>
    </row>
    <row r="4" spans="2:21" ht="25" x14ac:dyDescent="0.35">
      <c r="B4" s="238" t="s">
        <v>74</v>
      </c>
      <c r="C4" s="238"/>
      <c r="D4" s="238"/>
      <c r="E4" s="238"/>
      <c r="F4" s="238"/>
      <c r="G4" s="238"/>
      <c r="H4" s="238"/>
      <c r="I4" s="238"/>
      <c r="J4" s="238"/>
      <c r="K4" s="238"/>
    </row>
    <row r="7" spans="2:21" ht="15" x14ac:dyDescent="0.35">
      <c r="B7" s="239" t="s">
        <v>89</v>
      </c>
      <c r="C7" s="239"/>
      <c r="D7" s="239"/>
      <c r="E7" s="239"/>
      <c r="F7" s="239"/>
      <c r="G7" s="239"/>
      <c r="H7" s="239"/>
      <c r="I7" s="239"/>
      <c r="J7" s="239"/>
      <c r="K7" s="239"/>
    </row>
    <row r="9" spans="2:21" ht="15.5" x14ac:dyDescent="0.35">
      <c r="B9" s="139" t="s">
        <v>105</v>
      </c>
      <c r="C9" s="49"/>
      <c r="G9" s="157"/>
      <c r="M9" s="155"/>
      <c r="N9" s="155"/>
      <c r="O9" s="155"/>
      <c r="P9" s="155"/>
      <c r="Q9" s="155"/>
      <c r="R9" s="155"/>
      <c r="S9" s="155"/>
      <c r="T9" s="155"/>
      <c r="U9" s="156"/>
    </row>
    <row r="10" spans="2:21" ht="15.5" x14ac:dyDescent="0.35">
      <c r="B10" s="159" t="s">
        <v>158</v>
      </c>
      <c r="C10" s="49"/>
      <c r="G10" s="157"/>
      <c r="I10" s="159"/>
      <c r="M10" s="155"/>
      <c r="N10" s="155"/>
      <c r="O10" s="155"/>
      <c r="P10" s="155"/>
      <c r="Q10" s="155"/>
      <c r="R10" s="155"/>
      <c r="S10" s="155"/>
      <c r="T10" s="155"/>
      <c r="U10" s="155"/>
    </row>
    <row r="11" spans="2:21" ht="27" customHeight="1" x14ac:dyDescent="0.35">
      <c r="B11" s="237" t="str">
        <f>+'Tavola 1'!A1</f>
        <v xml:space="preserve">Tavola 1.1 – Domande di AUU del 2022 per mese e canale di presentazione </v>
      </c>
      <c r="C11" s="237"/>
      <c r="D11" s="237"/>
      <c r="E11" s="237"/>
      <c r="F11" s="237"/>
      <c r="G11" s="237"/>
      <c r="H11" s="237"/>
      <c r="I11" s="237"/>
      <c r="J11" s="237"/>
      <c r="K11" s="237"/>
    </row>
    <row r="12" spans="2:21" ht="35" customHeight="1" x14ac:dyDescent="0.35">
      <c r="B12" s="237" t="str">
        <f>+'Tavola 2'!A1</f>
        <v xml:space="preserve">Tavola 1.2 – Distribuzione regionale delle domande di AUU presentate dal 1^ gennaio al 30 novembre 2022 
e relativo numero di figli per i quali è stato chiesto il beneficio </v>
      </c>
      <c r="C12" s="237"/>
      <c r="D12" s="237"/>
      <c r="E12" s="237"/>
      <c r="F12" s="237"/>
      <c r="G12" s="237"/>
      <c r="H12" s="237"/>
      <c r="I12" s="237"/>
      <c r="J12" s="237"/>
      <c r="K12" s="237"/>
    </row>
    <row r="13" spans="2:21" ht="27" customHeight="1" x14ac:dyDescent="0.35">
      <c r="B13" s="237" t="str">
        <f>+'Tavola 3'!A1</f>
        <v>Tavola 1.3 - Richiedenti pagati, figli e relativi importi di AUU erogati per mese di competenza</v>
      </c>
      <c r="C13" s="237"/>
      <c r="D13" s="237"/>
      <c r="E13" s="237"/>
      <c r="F13" s="237"/>
      <c r="G13" s="237"/>
      <c r="H13" s="237"/>
      <c r="I13" s="237"/>
      <c r="J13" s="237"/>
      <c r="K13" s="237"/>
    </row>
    <row r="14" spans="2:21" ht="27" customHeight="1" x14ac:dyDescent="0.35">
      <c r="B14" s="47" t="str">
        <f>+'Tavola 4'!A1</f>
        <v xml:space="preserve">Tavola 1.4 – Richiedenti pagati e importi medi mensili di competenza dell'AUU per numero di figli </v>
      </c>
    </row>
    <row r="15" spans="2:21" ht="27" customHeight="1" x14ac:dyDescent="0.35">
      <c r="B15" s="47" t="str">
        <f>+'Tavola 5'!A1</f>
        <v>Tavola 1.5 – Richiedenti pagati e relativi importi medi mensili di competenza dell'AUU in caso di assenza/presenza di figli disabili nel nucleo</v>
      </c>
    </row>
    <row r="16" spans="2:21" ht="34.5" customHeight="1" x14ac:dyDescent="0.35">
      <c r="B16" s="237" t="str">
        <f>+'Tavola 6'!A1</f>
        <v xml:space="preserve">Tavola 1.6 – Numero di figli pagati e relativi importi medi mensili di competenza dell'AUU per regione di residenza </v>
      </c>
      <c r="C16" s="237"/>
      <c r="D16" s="237"/>
      <c r="E16" s="237"/>
      <c r="F16" s="237"/>
      <c r="G16" s="237"/>
      <c r="H16" s="237"/>
      <c r="I16" s="237"/>
      <c r="J16" s="237"/>
      <c r="K16" s="237"/>
    </row>
    <row r="17" spans="2:11" ht="27" customHeight="1" x14ac:dyDescent="0.35">
      <c r="B17" s="47" t="str">
        <f>+'Tavola 7'!A1</f>
        <v xml:space="preserve">Tavola 1.7 – Numero di figli pagati e relativi importi medi mensili di AUU per classe di ISEE </v>
      </c>
    </row>
    <row r="18" spans="2:11" ht="27" customHeight="1" x14ac:dyDescent="0.35">
      <c r="B18" s="47" t="str">
        <f>+'Tavola 8'!A1</f>
        <v xml:space="preserve">Tavola 1.8 – Numero di figli disabili pagati e relativi importi medi mensili di AUU per classe di ISEE </v>
      </c>
    </row>
    <row r="19" spans="2:11" ht="28.5" customHeight="1" x14ac:dyDescent="0.35">
      <c r="B19" s="47" t="str">
        <f>+'Tavola 9'!A1</f>
        <v>Tavola 1.9 – Numero di figli pagati e importi medi mensili di competenza dell'AUU per classe di età e classe di ISEE dei figli</v>
      </c>
    </row>
    <row r="20" spans="2:11" s="203" customFormat="1" ht="42.5" customHeight="1" x14ac:dyDescent="0.35">
      <c r="B20" s="241" t="str">
        <f>+Tavola10!A1</f>
        <v xml:space="preserve">Tavola 1.10 – Richiedenti pagati, numero medio di figli pagati e importi medi mensili di AUU erogati per classe di ISEE del richiedente </v>
      </c>
      <c r="C20" s="241"/>
      <c r="D20" s="241"/>
      <c r="E20" s="241"/>
      <c r="F20" s="241"/>
      <c r="G20" s="241"/>
      <c r="H20" s="241"/>
      <c r="I20" s="241"/>
      <c r="J20" s="241"/>
      <c r="K20" s="241"/>
    </row>
    <row r="21" spans="2:11" ht="27" customHeight="1" x14ac:dyDescent="0.35">
      <c r="B21" s="237" t="str">
        <f>+'Tavola 11'!A1</f>
        <v xml:space="preserve">Tavola 1.11 – Richiedenti  e figli percettori di almeno una mensilità di AUU nell'anno di riferimento per regione </v>
      </c>
      <c r="C21" s="237"/>
      <c r="D21" s="237"/>
      <c r="E21" s="237"/>
      <c r="F21" s="237"/>
      <c r="G21" s="237"/>
      <c r="H21" s="237"/>
      <c r="I21" s="237"/>
      <c r="J21" s="237"/>
      <c r="K21" s="237"/>
    </row>
    <row r="22" spans="2:11" ht="15.5" customHeight="1" x14ac:dyDescent="0.35"/>
    <row r="23" spans="2:11" ht="25.5" customHeight="1" x14ac:dyDescent="0.35">
      <c r="B23" s="139" t="s">
        <v>138</v>
      </c>
    </row>
    <row r="24" spans="2:11" ht="15.5" customHeight="1" x14ac:dyDescent="0.35">
      <c r="B24" s="225" t="s">
        <v>165</v>
      </c>
      <c r="C24" s="226"/>
      <c r="D24" s="226"/>
      <c r="E24" s="226"/>
      <c r="I24" s="158"/>
    </row>
    <row r="25" spans="2:11" ht="36" customHeight="1" x14ac:dyDescent="0.35">
      <c r="B25" s="237" t="str">
        <f>+'Tavola 2.1'!A1</f>
        <v>Tavola 2.1 - AUU ai percettori di Reddito di Cittadinanza: nuclei e figli che hanno ricevuto l'integrazione per mese</v>
      </c>
      <c r="C25" s="237"/>
      <c r="D25" s="237"/>
      <c r="E25" s="237"/>
      <c r="F25" s="237"/>
      <c r="G25" s="237"/>
      <c r="H25" s="237"/>
      <c r="I25" s="237"/>
      <c r="J25" s="237"/>
      <c r="K25" s="237"/>
    </row>
    <row r="26" spans="2:11" ht="42" customHeight="1" x14ac:dyDescent="0.35">
      <c r="B26" s="237" t="str">
        <f>+'Tavola 2.2'!A1</f>
        <v xml:space="preserve">Tavola 2.2  - AUU ai percettori di Reddito di Cittadinanza: figli che hanno ricevuto l'integrazione nel mese per regione </v>
      </c>
      <c r="C26" s="237"/>
      <c r="D26" s="237"/>
      <c r="E26" s="237"/>
      <c r="F26" s="237"/>
      <c r="G26" s="237"/>
      <c r="H26" s="237"/>
      <c r="I26" s="237"/>
      <c r="J26" s="237"/>
      <c r="K26" s="237"/>
    </row>
    <row r="27" spans="2:11" ht="37" customHeight="1" x14ac:dyDescent="0.35">
      <c r="B27" s="237" t="str">
        <f>+'Tavola 2.3'!A1</f>
        <v xml:space="preserve">Tavola 2.3 – AUU ai percettori di Reddito di Cittadinanza: nuclei e figli con almeno una mensilità di RdC integrata nell'anno per regione </v>
      </c>
      <c r="C27" s="237"/>
      <c r="D27" s="237"/>
      <c r="E27" s="237"/>
      <c r="F27" s="237"/>
      <c r="G27" s="237"/>
      <c r="H27" s="237"/>
      <c r="I27" s="237"/>
      <c r="J27" s="237"/>
      <c r="K27" s="237"/>
    </row>
    <row r="28" spans="2:11" ht="26.5" customHeight="1" x14ac:dyDescent="0.35"/>
    <row r="29" spans="2:11" x14ac:dyDescent="0.35">
      <c r="B29" s="120" t="str">
        <f>+'Nota metodologica'!$A$1</f>
        <v>Nota metodologica</v>
      </c>
    </row>
    <row r="33" spans="2:11" x14ac:dyDescent="0.35">
      <c r="B33" s="121"/>
    </row>
    <row r="37" spans="2:11" ht="15.5" x14ac:dyDescent="0.35">
      <c r="B37" s="240"/>
      <c r="C37" s="240"/>
      <c r="D37" s="240"/>
      <c r="E37" s="240"/>
      <c r="F37" s="240"/>
      <c r="G37" s="240"/>
      <c r="H37" s="240"/>
      <c r="I37" s="240"/>
      <c r="J37" s="240"/>
      <c r="K37" s="240"/>
    </row>
  </sheetData>
  <mergeCells count="12">
    <mergeCell ref="B27:K27"/>
    <mergeCell ref="B4:K4"/>
    <mergeCell ref="B7:K7"/>
    <mergeCell ref="B16:K16"/>
    <mergeCell ref="B37:K37"/>
    <mergeCell ref="B12:K12"/>
    <mergeCell ref="B13:K13"/>
    <mergeCell ref="B11:K11"/>
    <mergeCell ref="B20:K20"/>
    <mergeCell ref="B21:K21"/>
    <mergeCell ref="B25:K25"/>
    <mergeCell ref="B26:K26"/>
  </mergeCells>
  <pageMargins left="0.70866141732283472" right="0.70866141732283472" top="0.94488188976377963" bottom="0.74803149606299213" header="0.31496062992125984" footer="0.31496062992125984"/>
  <pageSetup paperSize="9" scale="94" orientation="portrait" r:id="rId1"/>
  <headerFooter>
    <oddHeader>&amp;COSSERVATORIO ASSEGNO UNICO UNIVERSALE</oddHeader>
    <oddFooter>&amp;CINPS - COORDINAMENTO GENERALE STATISTICO ATTUARIALE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theme="2"/>
    <pageSetUpPr fitToPage="1"/>
  </sheetPr>
  <dimension ref="B12:I25"/>
  <sheetViews>
    <sheetView tabSelected="1" topLeftCell="A5" workbookViewId="0">
      <selection activeCell="B1" sqref="B1"/>
    </sheetView>
  </sheetViews>
  <sheetFormatPr defaultRowHeight="14.5" x14ac:dyDescent="0.35"/>
  <sheetData>
    <row r="12" spans="2:9" ht="18.5" x14ac:dyDescent="0.35">
      <c r="B12" s="140" t="str">
        <f>+INDICE!B9</f>
        <v xml:space="preserve">Sezione I - Assegno Unico Universale </v>
      </c>
    </row>
    <row r="13" spans="2:9" x14ac:dyDescent="0.35">
      <c r="B13" s="160"/>
    </row>
    <row r="15" spans="2:9" ht="14.5" customHeight="1" x14ac:dyDescent="0.35">
      <c r="B15" s="242" t="s">
        <v>118</v>
      </c>
      <c r="C15" s="242"/>
      <c r="D15" s="242"/>
      <c r="E15" s="242"/>
      <c r="F15" s="242"/>
      <c r="G15" s="242"/>
      <c r="H15" s="242"/>
      <c r="I15" s="242"/>
    </row>
    <row r="16" spans="2:9" x14ac:dyDescent="0.35">
      <c r="B16" s="242"/>
      <c r="C16" s="242"/>
      <c r="D16" s="242"/>
      <c r="E16" s="242"/>
      <c r="F16" s="242"/>
      <c r="G16" s="242"/>
      <c r="H16" s="242"/>
      <c r="I16" s="242"/>
    </row>
    <row r="17" spans="2:9" x14ac:dyDescent="0.35">
      <c r="B17" s="242"/>
      <c r="C17" s="242"/>
      <c r="D17" s="242"/>
      <c r="E17" s="242"/>
      <c r="F17" s="242"/>
      <c r="G17" s="242"/>
      <c r="H17" s="242"/>
      <c r="I17" s="242"/>
    </row>
    <row r="18" spans="2:9" x14ac:dyDescent="0.35">
      <c r="B18" s="242"/>
      <c r="C18" s="242"/>
      <c r="D18" s="242"/>
      <c r="E18" s="242"/>
      <c r="F18" s="242"/>
      <c r="G18" s="242"/>
      <c r="H18" s="242"/>
      <c r="I18" s="242"/>
    </row>
    <row r="19" spans="2:9" x14ac:dyDescent="0.35">
      <c r="B19" s="242"/>
      <c r="C19" s="242"/>
      <c r="D19" s="242"/>
      <c r="E19" s="242"/>
      <c r="F19" s="242"/>
      <c r="G19" s="242"/>
      <c r="H19" s="242"/>
      <c r="I19" s="242"/>
    </row>
    <row r="20" spans="2:9" x14ac:dyDescent="0.35">
      <c r="B20" s="242"/>
      <c r="C20" s="242"/>
      <c r="D20" s="242"/>
      <c r="E20" s="242"/>
      <c r="F20" s="242"/>
      <c r="G20" s="242"/>
      <c r="H20" s="242"/>
      <c r="I20" s="242"/>
    </row>
    <row r="21" spans="2:9" x14ac:dyDescent="0.35">
      <c r="B21" s="242"/>
      <c r="C21" s="242"/>
      <c r="D21" s="242"/>
      <c r="E21" s="242"/>
      <c r="F21" s="242"/>
      <c r="G21" s="242"/>
      <c r="H21" s="242"/>
      <c r="I21" s="242"/>
    </row>
    <row r="22" spans="2:9" x14ac:dyDescent="0.35">
      <c r="B22" s="242"/>
      <c r="C22" s="242"/>
      <c r="D22" s="242"/>
      <c r="E22" s="242"/>
      <c r="F22" s="242"/>
      <c r="G22" s="242"/>
      <c r="H22" s="242"/>
      <c r="I22" s="242"/>
    </row>
    <row r="23" spans="2:9" x14ac:dyDescent="0.35">
      <c r="B23" s="242"/>
      <c r="C23" s="242"/>
      <c r="D23" s="242"/>
      <c r="E23" s="242"/>
      <c r="F23" s="242"/>
      <c r="G23" s="242"/>
      <c r="H23" s="242"/>
      <c r="I23" s="242"/>
    </row>
    <row r="24" spans="2:9" x14ac:dyDescent="0.35">
      <c r="B24" s="242"/>
      <c r="C24" s="242"/>
      <c r="D24" s="242"/>
      <c r="E24" s="242"/>
      <c r="F24" s="242"/>
      <c r="G24" s="242"/>
      <c r="H24" s="242"/>
      <c r="I24" s="242"/>
    </row>
    <row r="25" spans="2:9" x14ac:dyDescent="0.35">
      <c r="B25" s="242"/>
      <c r="C25" s="242"/>
      <c r="D25" s="242"/>
      <c r="E25" s="242"/>
      <c r="F25" s="242"/>
      <c r="G25" s="242"/>
      <c r="H25" s="242"/>
      <c r="I25" s="242"/>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92D050"/>
    <pageSetUpPr fitToPage="1"/>
  </sheetPr>
  <dimension ref="A1:F16"/>
  <sheetViews>
    <sheetView showGridLines="0" tabSelected="1" topLeftCell="A3" zoomScale="60" zoomScaleNormal="60" workbookViewId="0">
      <selection activeCell="B1" sqref="B1"/>
    </sheetView>
  </sheetViews>
  <sheetFormatPr defaultRowHeight="14.5" x14ac:dyDescent="0.35"/>
  <cols>
    <col min="1" max="1" width="21.54296875" customWidth="1"/>
    <col min="2" max="3" width="19.36328125" customWidth="1"/>
    <col min="4" max="4" width="23.90625" customWidth="1"/>
    <col min="5" max="6" width="19.36328125" customWidth="1"/>
  </cols>
  <sheetData>
    <row r="1" spans="1:6" ht="85.5" customHeight="1" thickBot="1" x14ac:dyDescent="0.4">
      <c r="A1" s="41" t="s">
        <v>107</v>
      </c>
      <c r="B1" s="9"/>
      <c r="C1" s="18"/>
      <c r="D1" s="18"/>
      <c r="E1" s="18"/>
      <c r="F1" s="9"/>
    </row>
    <row r="2" spans="1:6" ht="45" customHeight="1" thickTop="1" x14ac:dyDescent="0.35">
      <c r="A2" s="115"/>
      <c r="B2" s="243" t="s">
        <v>40</v>
      </c>
      <c r="C2" s="243"/>
      <c r="D2" s="243"/>
      <c r="E2" s="243"/>
      <c r="F2" s="243"/>
    </row>
    <row r="3" spans="1:6" ht="52" customHeight="1" thickBot="1" x14ac:dyDescent="0.4">
      <c r="A3" s="119" t="s">
        <v>39</v>
      </c>
      <c r="B3" s="30" t="s">
        <v>65</v>
      </c>
      <c r="C3" s="30" t="s">
        <v>66</v>
      </c>
      <c r="D3" s="30" t="s">
        <v>67</v>
      </c>
      <c r="E3" s="30" t="s">
        <v>68</v>
      </c>
      <c r="F3" s="31" t="s">
        <v>38</v>
      </c>
    </row>
    <row r="4" spans="1:6" ht="24" customHeight="1" thickTop="1" x14ac:dyDescent="0.35">
      <c r="A4" s="116" t="s">
        <v>22</v>
      </c>
      <c r="B4" s="12">
        <v>861009</v>
      </c>
      <c r="C4" s="12">
        <v>294550</v>
      </c>
      <c r="D4" s="12">
        <v>40606</v>
      </c>
      <c r="E4" s="12">
        <v>979</v>
      </c>
      <c r="F4" s="19">
        <v>1197144</v>
      </c>
    </row>
    <row r="5" spans="1:6" ht="24" customHeight="1" x14ac:dyDescent="0.35">
      <c r="A5" s="116" t="s">
        <v>23</v>
      </c>
      <c r="B5" s="12">
        <v>787839</v>
      </c>
      <c r="C5" s="12">
        <v>864189</v>
      </c>
      <c r="D5" s="12">
        <v>202807</v>
      </c>
      <c r="E5" s="12">
        <v>1320</v>
      </c>
      <c r="F5" s="19">
        <v>1856155</v>
      </c>
    </row>
    <row r="6" spans="1:6" ht="24" customHeight="1" x14ac:dyDescent="0.35">
      <c r="A6" s="116" t="s">
        <v>24</v>
      </c>
      <c r="B6" s="12">
        <v>460041</v>
      </c>
      <c r="C6" s="12">
        <v>563073</v>
      </c>
      <c r="D6" s="12">
        <v>183215</v>
      </c>
      <c r="E6" s="12">
        <v>686</v>
      </c>
      <c r="F6" s="19">
        <v>1207015</v>
      </c>
    </row>
    <row r="7" spans="1:6" ht="24" customHeight="1" x14ac:dyDescent="0.35">
      <c r="A7" s="116" t="s">
        <v>25</v>
      </c>
      <c r="B7" s="12">
        <v>193219</v>
      </c>
      <c r="C7" s="12">
        <v>240710</v>
      </c>
      <c r="D7" s="12">
        <v>65489</v>
      </c>
      <c r="E7" s="12">
        <v>418</v>
      </c>
      <c r="F7" s="19">
        <v>499836</v>
      </c>
    </row>
    <row r="8" spans="1:6" ht="24" customHeight="1" x14ac:dyDescent="0.35">
      <c r="A8" s="116" t="s">
        <v>26</v>
      </c>
      <c r="B8" s="12">
        <v>174888</v>
      </c>
      <c r="C8" s="12">
        <v>212283</v>
      </c>
      <c r="D8" s="12">
        <v>48613</v>
      </c>
      <c r="E8" s="12">
        <v>554</v>
      </c>
      <c r="F8" s="19">
        <v>436338</v>
      </c>
    </row>
    <row r="9" spans="1:6" ht="24" customHeight="1" x14ac:dyDescent="0.35">
      <c r="A9" s="116" t="s">
        <v>78</v>
      </c>
      <c r="B9" s="12">
        <v>230708</v>
      </c>
      <c r="C9" s="12">
        <v>246248</v>
      </c>
      <c r="D9" s="12">
        <v>54124</v>
      </c>
      <c r="E9" s="12">
        <v>782</v>
      </c>
      <c r="F9" s="19">
        <v>531862</v>
      </c>
    </row>
    <row r="10" spans="1:6" ht="24" customHeight="1" x14ac:dyDescent="0.35">
      <c r="A10" s="116" t="s">
        <v>99</v>
      </c>
      <c r="B10" s="12">
        <v>41246</v>
      </c>
      <c r="C10" s="12">
        <v>44899</v>
      </c>
      <c r="D10" s="12">
        <v>6673</v>
      </c>
      <c r="E10" s="12">
        <v>197</v>
      </c>
      <c r="F10" s="19">
        <v>93015</v>
      </c>
    </row>
    <row r="11" spans="1:6" ht="24" customHeight="1" x14ac:dyDescent="0.35">
      <c r="A11" s="116" t="s">
        <v>102</v>
      </c>
      <c r="B11" s="12">
        <v>29981</v>
      </c>
      <c r="C11" s="12">
        <v>29230</v>
      </c>
      <c r="D11" s="12">
        <v>4143</v>
      </c>
      <c r="E11" s="12">
        <v>232</v>
      </c>
      <c r="F11" s="19">
        <v>63586</v>
      </c>
    </row>
    <row r="12" spans="1:6" ht="24" customHeight="1" x14ac:dyDescent="0.35">
      <c r="A12" s="116" t="s">
        <v>149</v>
      </c>
      <c r="B12" s="12">
        <v>38774</v>
      </c>
      <c r="C12" s="12">
        <v>51354</v>
      </c>
      <c r="D12" s="12">
        <v>6502</v>
      </c>
      <c r="E12" s="12">
        <v>170</v>
      </c>
      <c r="F12" s="19">
        <v>96800</v>
      </c>
    </row>
    <row r="13" spans="1:6" ht="24" customHeight="1" x14ac:dyDescent="0.35">
      <c r="A13" s="116" t="s">
        <v>154</v>
      </c>
      <c r="B13" s="12">
        <v>32623</v>
      </c>
      <c r="C13" s="12">
        <v>41603</v>
      </c>
      <c r="D13" s="12">
        <v>5118</v>
      </c>
      <c r="E13" s="12">
        <v>144</v>
      </c>
      <c r="F13" s="19">
        <v>79488</v>
      </c>
    </row>
    <row r="14" spans="1:6" ht="24" customHeight="1" x14ac:dyDescent="0.35">
      <c r="A14" s="117" t="s">
        <v>160</v>
      </c>
      <c r="B14" s="12">
        <v>30695</v>
      </c>
      <c r="C14" s="12">
        <v>38193</v>
      </c>
      <c r="D14" s="12">
        <v>4609</v>
      </c>
      <c r="E14" s="12">
        <v>91</v>
      </c>
      <c r="F14" s="19">
        <v>73588</v>
      </c>
    </row>
    <row r="15" spans="1:6" ht="30" customHeight="1" x14ac:dyDescent="0.35">
      <c r="A15" s="118" t="s">
        <v>38</v>
      </c>
      <c r="B15" s="24">
        <f>SUM(B4:B14)</f>
        <v>2881023</v>
      </c>
      <c r="C15" s="24">
        <f t="shared" ref="C15:D15" si="0">SUM(C4:C14)</f>
        <v>2626332</v>
      </c>
      <c r="D15" s="24">
        <f t="shared" si="0"/>
        <v>621899</v>
      </c>
      <c r="E15" s="24">
        <f>SUM(E4:E14)</f>
        <v>5573</v>
      </c>
      <c r="F15" s="24">
        <f>SUM(F4:F14)</f>
        <v>6134827</v>
      </c>
    </row>
    <row r="16" spans="1:6" ht="33.5" customHeight="1" x14ac:dyDescent="0.35">
      <c r="A16" s="63" t="str">
        <f>+INDICE!B10</f>
        <v xml:space="preserve"> Lettura dati 20 dicembre 2022</v>
      </c>
      <c r="B16" s="54"/>
      <c r="C16" s="54"/>
      <c r="D16" s="54"/>
      <c r="E16" s="54"/>
      <c r="F16" s="9"/>
    </row>
  </sheetData>
  <mergeCells count="1">
    <mergeCell ref="B2:F2"/>
  </mergeCells>
  <phoneticPr fontId="10" type="noConversion"/>
  <pageMargins left="0.70866141732283472" right="0.70866141732283472" top="0.94488188976377963" bottom="0.74803149606299213" header="0.31496062992125984" footer="0.31496062992125984"/>
  <pageSetup paperSize="9" scale="71"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92D050"/>
    <pageSetUpPr fitToPage="1"/>
  </sheetPr>
  <dimension ref="A1:H36"/>
  <sheetViews>
    <sheetView showGridLines="0" tabSelected="1" topLeftCell="A9" zoomScale="60" zoomScaleNormal="60" workbookViewId="0">
      <selection activeCell="B1" sqref="B1"/>
    </sheetView>
  </sheetViews>
  <sheetFormatPr defaultColWidth="32.54296875" defaultRowHeight="15" x14ac:dyDescent="0.3"/>
  <cols>
    <col min="1" max="1" width="31.81640625" style="9" customWidth="1"/>
    <col min="2" max="2" width="17.26953125" style="9" customWidth="1"/>
    <col min="3" max="3" width="29.54296875" style="9" customWidth="1"/>
    <col min="4" max="4" width="22.81640625" style="9" customWidth="1"/>
    <col min="5" max="5" width="26.1796875" style="9" customWidth="1"/>
    <col min="6" max="6" width="11.453125" style="9" customWidth="1"/>
    <col min="7" max="7" width="19.54296875" style="9" customWidth="1"/>
    <col min="8" max="16384" width="32.54296875" style="9"/>
  </cols>
  <sheetData>
    <row r="1" spans="1:8" ht="63.5" customHeight="1" thickBot="1" x14ac:dyDescent="0.35">
      <c r="A1" s="246" t="s">
        <v>161</v>
      </c>
      <c r="B1" s="246"/>
      <c r="C1" s="246"/>
      <c r="D1" s="246"/>
      <c r="E1" s="246"/>
      <c r="F1" s="58"/>
      <c r="G1" s="58"/>
      <c r="H1" s="58"/>
    </row>
    <row r="2" spans="1:8" ht="52.5" customHeight="1" thickTop="1" x14ac:dyDescent="0.3">
      <c r="A2" s="59"/>
      <c r="B2" s="247" t="s">
        <v>41</v>
      </c>
      <c r="C2" s="248"/>
      <c r="D2" s="249" t="s">
        <v>42</v>
      </c>
      <c r="E2" s="249"/>
    </row>
    <row r="3" spans="1:8" ht="9" customHeight="1" x14ac:dyDescent="0.3">
      <c r="A3" s="250" t="s">
        <v>90</v>
      </c>
      <c r="B3" s="252" t="s">
        <v>45</v>
      </c>
      <c r="C3" s="254" t="s">
        <v>44</v>
      </c>
      <c r="D3" s="252" t="s">
        <v>45</v>
      </c>
      <c r="E3" s="244" t="s">
        <v>44</v>
      </c>
      <c r="F3" s="244"/>
      <c r="G3" s="244"/>
    </row>
    <row r="4" spans="1:8" ht="35" customHeight="1" thickBot="1" x14ac:dyDescent="0.35">
      <c r="A4" s="251"/>
      <c r="B4" s="253"/>
      <c r="C4" s="255"/>
      <c r="D4" s="253"/>
      <c r="E4" s="256"/>
      <c r="F4" s="244"/>
      <c r="G4" s="244"/>
    </row>
    <row r="5" spans="1:8" ht="23" customHeight="1" thickTop="1" x14ac:dyDescent="0.3">
      <c r="A5" s="71" t="s">
        <v>4</v>
      </c>
      <c r="B5" s="12">
        <v>399416</v>
      </c>
      <c r="C5" s="21">
        <f>B5/B$27</f>
        <v>6.5106318401480595E-2</v>
      </c>
      <c r="D5" s="12">
        <v>622951</v>
      </c>
      <c r="E5" s="20">
        <f>+D5/D$27</f>
        <v>6.6507839574316344E-2</v>
      </c>
      <c r="F5" s="28"/>
      <c r="G5" s="28"/>
    </row>
    <row r="6" spans="1:8" ht="21.5" customHeight="1" x14ac:dyDescent="0.3">
      <c r="A6" s="71" t="s">
        <v>5</v>
      </c>
      <c r="B6" s="12">
        <v>11818</v>
      </c>
      <c r="C6" s="21">
        <f t="shared" ref="C6:C30" si="0">B6/B$27</f>
        <v>1.9263786900592308E-3</v>
      </c>
      <c r="D6" s="12">
        <v>18946</v>
      </c>
      <c r="E6" s="20">
        <f t="shared" ref="E6:E30" si="1">+D6/D$27</f>
        <v>2.0227233419241601E-3</v>
      </c>
      <c r="F6" s="28"/>
      <c r="G6" s="28"/>
    </row>
    <row r="7" spans="1:8" ht="18.75" customHeight="1" x14ac:dyDescent="0.3">
      <c r="A7" s="71" t="s">
        <v>6</v>
      </c>
      <c r="B7" s="12">
        <v>1005360</v>
      </c>
      <c r="C7" s="21">
        <f t="shared" si="0"/>
        <v>0.16387748179370012</v>
      </c>
      <c r="D7" s="12">
        <v>1602243</v>
      </c>
      <c r="E7" s="20">
        <f t="shared" si="1"/>
        <v>0.17105955428769093</v>
      </c>
      <c r="F7" s="28"/>
      <c r="G7" s="28"/>
    </row>
    <row r="8" spans="1:8" ht="18.75" customHeight="1" x14ac:dyDescent="0.3">
      <c r="A8" s="71" t="s">
        <v>84</v>
      </c>
      <c r="B8" s="12">
        <v>56199</v>
      </c>
      <c r="C8" s="21">
        <f t="shared" si="0"/>
        <v>9.1606495179081659E-3</v>
      </c>
      <c r="D8" s="12">
        <v>95130</v>
      </c>
      <c r="E8" s="20">
        <f t="shared" si="1"/>
        <v>1.015632173109075E-2</v>
      </c>
      <c r="F8" s="28"/>
      <c r="G8" s="28"/>
    </row>
    <row r="9" spans="1:8" ht="18.75" customHeight="1" x14ac:dyDescent="0.3">
      <c r="A9" s="71" t="s">
        <v>85</v>
      </c>
      <c r="B9" s="12">
        <v>55796</v>
      </c>
      <c r="C9" s="21">
        <f t="shared" si="0"/>
        <v>9.0949589939537008E-3</v>
      </c>
      <c r="D9" s="12">
        <v>98834</v>
      </c>
      <c r="E9" s="20">
        <f t="shared" si="1"/>
        <v>1.0551770229902483E-2</v>
      </c>
      <c r="F9" s="28"/>
      <c r="G9" s="28"/>
    </row>
    <row r="10" spans="1:8" ht="18.75" customHeight="1" x14ac:dyDescent="0.3">
      <c r="A10" s="71" t="s">
        <v>7</v>
      </c>
      <c r="B10" s="12">
        <v>478905</v>
      </c>
      <c r="C10" s="21">
        <f t="shared" si="0"/>
        <v>7.8063325991099664E-2</v>
      </c>
      <c r="D10" s="12">
        <v>762941</v>
      </c>
      <c r="E10" s="20">
        <f t="shared" si="1"/>
        <v>8.1453529463261939E-2</v>
      </c>
      <c r="F10" s="28"/>
      <c r="G10" s="28"/>
    </row>
    <row r="11" spans="1:8" ht="18.75" customHeight="1" x14ac:dyDescent="0.3">
      <c r="A11" s="71" t="s">
        <v>71</v>
      </c>
      <c r="B11" s="12">
        <v>112237</v>
      </c>
      <c r="C11" s="21">
        <f t="shared" si="0"/>
        <v>1.829505542699085E-2</v>
      </c>
      <c r="D11" s="12">
        <v>174706</v>
      </c>
      <c r="E11" s="20">
        <f t="shared" si="1"/>
        <v>1.8652058702322512E-2</v>
      </c>
      <c r="F11" s="28"/>
      <c r="G11" s="28"/>
    </row>
    <row r="12" spans="1:8" ht="18.75" customHeight="1" x14ac:dyDescent="0.3">
      <c r="A12" s="71" t="s">
        <v>8</v>
      </c>
      <c r="B12" s="12">
        <v>130995</v>
      </c>
      <c r="C12" s="21">
        <f t="shared" si="0"/>
        <v>2.135268036083169E-2</v>
      </c>
      <c r="D12" s="12">
        <v>197119</v>
      </c>
      <c r="E12" s="20">
        <f t="shared" si="1"/>
        <v>2.1044927817837459E-2</v>
      </c>
      <c r="F12" s="28"/>
      <c r="G12" s="28"/>
    </row>
    <row r="13" spans="1:8" ht="18.75" customHeight="1" x14ac:dyDescent="0.3">
      <c r="A13" s="71" t="s">
        <v>9</v>
      </c>
      <c r="B13" s="12">
        <v>446497</v>
      </c>
      <c r="C13" s="21">
        <f t="shared" si="0"/>
        <v>7.2780699439446289E-2</v>
      </c>
      <c r="D13" s="12">
        <v>697222</v>
      </c>
      <c r="E13" s="20">
        <f t="shared" si="1"/>
        <v>7.4437201198302896E-2</v>
      </c>
      <c r="F13" s="28"/>
      <c r="G13" s="28"/>
    </row>
    <row r="14" spans="1:8" ht="18.75" customHeight="1" x14ac:dyDescent="0.3">
      <c r="A14" s="71" t="s">
        <v>10</v>
      </c>
      <c r="B14" s="12">
        <v>353666</v>
      </c>
      <c r="C14" s="21">
        <f t="shared" si="0"/>
        <v>5.7648895396724312E-2</v>
      </c>
      <c r="D14" s="12">
        <v>533969</v>
      </c>
      <c r="E14" s="20">
        <f t="shared" si="1"/>
        <v>5.7007894023218722E-2</v>
      </c>
      <c r="F14" s="28"/>
      <c r="G14" s="28"/>
    </row>
    <row r="15" spans="1:8" ht="18.75" customHeight="1" x14ac:dyDescent="0.3">
      <c r="A15" s="71" t="s">
        <v>11</v>
      </c>
      <c r="B15" s="12">
        <v>85800</v>
      </c>
      <c r="C15" s="21">
        <f t="shared" si="0"/>
        <v>1.3985724454821628E-2</v>
      </c>
      <c r="D15" s="12">
        <v>131102</v>
      </c>
      <c r="E15" s="20">
        <f t="shared" si="1"/>
        <v>1.3996784311883313E-2</v>
      </c>
      <c r="F15" s="28"/>
      <c r="G15" s="28"/>
    </row>
    <row r="16" spans="1:8" ht="18.75" customHeight="1" x14ac:dyDescent="0.3">
      <c r="A16" s="71" t="s">
        <v>12</v>
      </c>
      <c r="B16" s="12">
        <v>149886</v>
      </c>
      <c r="C16" s="21">
        <f t="shared" si="0"/>
        <v>2.4431984797615321E-2</v>
      </c>
      <c r="D16" s="12">
        <v>232881</v>
      </c>
      <c r="E16" s="20">
        <f t="shared" si="1"/>
        <v>2.48629702623583E-2</v>
      </c>
      <c r="F16" s="28"/>
      <c r="G16" s="28"/>
    </row>
    <row r="17" spans="1:7" ht="18.75" customHeight="1" x14ac:dyDescent="0.3">
      <c r="A17" s="71" t="s">
        <v>13</v>
      </c>
      <c r="B17" s="12">
        <v>581187</v>
      </c>
      <c r="C17" s="21">
        <f t="shared" si="0"/>
        <v>9.4735678773011853E-2</v>
      </c>
      <c r="D17" s="12">
        <v>883697</v>
      </c>
      <c r="E17" s="20">
        <f t="shared" si="1"/>
        <v>9.4345748394824999E-2</v>
      </c>
      <c r="F17" s="28"/>
      <c r="G17" s="28"/>
    </row>
    <row r="18" spans="1:7" ht="18.75" customHeight="1" x14ac:dyDescent="0.3">
      <c r="A18" s="71" t="s">
        <v>14</v>
      </c>
      <c r="B18" s="12">
        <v>126614</v>
      </c>
      <c r="C18" s="21">
        <f t="shared" si="0"/>
        <v>2.0638560793971861E-2</v>
      </c>
      <c r="D18" s="12">
        <v>198199</v>
      </c>
      <c r="E18" s="20">
        <f t="shared" si="1"/>
        <v>2.1160231375806325E-2</v>
      </c>
      <c r="F18" s="28"/>
      <c r="G18" s="28"/>
    </row>
    <row r="19" spans="1:7" ht="18.75" customHeight="1" x14ac:dyDescent="0.3">
      <c r="A19" s="71" t="s">
        <v>15</v>
      </c>
      <c r="B19" s="12">
        <v>27111</v>
      </c>
      <c r="C19" s="21">
        <f t="shared" si="0"/>
        <v>4.4191955209168894E-3</v>
      </c>
      <c r="D19" s="12">
        <v>42466</v>
      </c>
      <c r="E19" s="20">
        <f t="shared" si="1"/>
        <v>4.5337786043571932E-3</v>
      </c>
      <c r="F19" s="28"/>
      <c r="G19" s="28"/>
    </row>
    <row r="20" spans="1:7" ht="18.75" customHeight="1" x14ac:dyDescent="0.3">
      <c r="A20" s="71" t="s">
        <v>16</v>
      </c>
      <c r="B20" s="12">
        <v>609419</v>
      </c>
      <c r="C20" s="21">
        <f t="shared" si="0"/>
        <v>9.9337601533017961E-2</v>
      </c>
      <c r="D20" s="12">
        <v>972394</v>
      </c>
      <c r="E20" s="20">
        <f t="shared" si="1"/>
        <v>0.10381526661812529</v>
      </c>
      <c r="F20" s="28"/>
      <c r="G20" s="28"/>
    </row>
    <row r="21" spans="1:7" ht="18.75" customHeight="1" x14ac:dyDescent="0.3">
      <c r="A21" s="71" t="s">
        <v>17</v>
      </c>
      <c r="B21" s="12">
        <v>416439</v>
      </c>
      <c r="C21" s="21">
        <f t="shared" si="0"/>
        <v>6.7881131774376033E-2</v>
      </c>
      <c r="D21" s="12">
        <v>647592</v>
      </c>
      <c r="E21" s="20">
        <f t="shared" si="1"/>
        <v>6.9138575659418916E-2</v>
      </c>
      <c r="F21" s="28"/>
      <c r="G21" s="28"/>
    </row>
    <row r="22" spans="1:7" ht="18.75" customHeight="1" x14ac:dyDescent="0.3">
      <c r="A22" s="71" t="s">
        <v>18</v>
      </c>
      <c r="B22" s="12">
        <v>53590</v>
      </c>
      <c r="C22" s="21">
        <f t="shared" si="0"/>
        <v>8.7353726519101525E-3</v>
      </c>
      <c r="D22" s="12">
        <v>85277</v>
      </c>
      <c r="E22" s="20">
        <f t="shared" si="1"/>
        <v>9.1043902897322178E-3</v>
      </c>
      <c r="F22" s="28"/>
      <c r="G22" s="28"/>
    </row>
    <row r="23" spans="1:7" ht="18.75" customHeight="1" x14ac:dyDescent="0.3">
      <c r="A23" s="71" t="s">
        <v>19</v>
      </c>
      <c r="B23" s="12">
        <v>191515</v>
      </c>
      <c r="C23" s="21">
        <f t="shared" si="0"/>
        <v>3.1217669218708204E-2</v>
      </c>
      <c r="D23" s="12">
        <v>308052</v>
      </c>
      <c r="E23" s="20">
        <f t="shared" si="1"/>
        <v>3.2888418184652241E-2</v>
      </c>
      <c r="F23" s="28"/>
      <c r="G23" s="28"/>
    </row>
    <row r="24" spans="1:7" ht="18.75" customHeight="1" x14ac:dyDescent="0.3">
      <c r="A24" s="71" t="s">
        <v>20</v>
      </c>
      <c r="B24" s="12">
        <v>512107</v>
      </c>
      <c r="C24" s="21">
        <f t="shared" si="0"/>
        <v>8.3475377545283669E-2</v>
      </c>
      <c r="D24" s="12">
        <v>809620</v>
      </c>
      <c r="E24" s="20">
        <f t="shared" si="1"/>
        <v>8.6437098706251381E-2</v>
      </c>
      <c r="F24" s="28"/>
      <c r="G24" s="28"/>
    </row>
    <row r="25" spans="1:7" ht="18.75" customHeight="1" x14ac:dyDescent="0.3">
      <c r="A25" s="71" t="s">
        <v>21</v>
      </c>
      <c r="B25" s="12">
        <v>148568</v>
      </c>
      <c r="C25" s="21">
        <f t="shared" si="0"/>
        <v>2.4217145813565728E-2</v>
      </c>
      <c r="D25" s="12">
        <v>217043</v>
      </c>
      <c r="E25" s="20">
        <f t="shared" si="1"/>
        <v>2.3172064937255647E-2</v>
      </c>
      <c r="F25" s="28"/>
      <c r="G25" s="28"/>
    </row>
    <row r="26" spans="1:7" ht="18.75" customHeight="1" x14ac:dyDescent="0.3">
      <c r="A26" s="22" t="s">
        <v>69</v>
      </c>
      <c r="B26" s="132">
        <v>181702</v>
      </c>
      <c r="C26" s="21">
        <f t="shared" si="0"/>
        <v>2.9618113110606054E-2</v>
      </c>
      <c r="D26" s="12">
        <v>34196</v>
      </c>
      <c r="E26" s="20">
        <f t="shared" si="1"/>
        <v>3.6508522854659864E-3</v>
      </c>
      <c r="F26" s="27"/>
    </row>
    <row r="27" spans="1:7" ht="31" customHeight="1" x14ac:dyDescent="0.3">
      <c r="A27" s="23" t="s">
        <v>38</v>
      </c>
      <c r="B27" s="24">
        <f>SUM(B5:B26)</f>
        <v>6134827</v>
      </c>
      <c r="C27" s="60">
        <f t="shared" si="0"/>
        <v>1</v>
      </c>
      <c r="D27" s="24">
        <f>SUM(D5:D26)</f>
        <v>9366580</v>
      </c>
      <c r="E27" s="205">
        <f t="shared" si="1"/>
        <v>1</v>
      </c>
      <c r="F27" s="32"/>
      <c r="G27" s="32"/>
    </row>
    <row r="28" spans="1:7" ht="24.5" customHeight="1" x14ac:dyDescent="0.3">
      <c r="A28" s="61" t="s">
        <v>0</v>
      </c>
      <c r="B28" s="133">
        <f>+B5+B6+B7+B8+B9+B10+B11+B12+B13</f>
        <v>2697223</v>
      </c>
      <c r="C28" s="204">
        <f t="shared" si="0"/>
        <v>0.43965754861547035</v>
      </c>
      <c r="D28" s="133">
        <f>+D5+D6+D7+D8+D9+D10+D11+D12+D13</f>
        <v>4270092</v>
      </c>
      <c r="E28" s="20">
        <f t="shared" si="1"/>
        <v>0.45588592634664948</v>
      </c>
    </row>
    <row r="29" spans="1:7" ht="18.75" customHeight="1" x14ac:dyDescent="0.3">
      <c r="A29" s="61" t="s">
        <v>1</v>
      </c>
      <c r="B29" s="133">
        <f>+B14+B15+B16+B17</f>
        <v>1170539</v>
      </c>
      <c r="C29" s="21">
        <f t="shared" si="0"/>
        <v>0.19080228342217312</v>
      </c>
      <c r="D29" s="133">
        <f>+D14+D15+D16+D17</f>
        <v>1781649</v>
      </c>
      <c r="E29" s="20">
        <f t="shared" si="1"/>
        <v>0.19021339699228534</v>
      </c>
    </row>
    <row r="30" spans="1:7" ht="18.75" customHeight="1" x14ac:dyDescent="0.3">
      <c r="A30" s="61" t="s">
        <v>2</v>
      </c>
      <c r="B30" s="133">
        <f>+B25+B24+B23+B22+B21+B20+B19+B18</f>
        <v>2085363</v>
      </c>
      <c r="C30" s="21">
        <f t="shared" si="0"/>
        <v>0.33992205485175053</v>
      </c>
      <c r="D30" s="133">
        <f>+D25+D24+D23+D22+D21+D20+D19+D18</f>
        <v>3280643</v>
      </c>
      <c r="E30" s="20">
        <f t="shared" si="1"/>
        <v>0.35024982437559921</v>
      </c>
    </row>
    <row r="31" spans="1:7" ht="18.75" customHeight="1" x14ac:dyDescent="0.3">
      <c r="A31" s="61"/>
      <c r="B31" s="11"/>
      <c r="C31" s="25"/>
      <c r="D31" s="11"/>
      <c r="E31" s="20"/>
    </row>
    <row r="32" spans="1:7" ht="68.5" customHeight="1" x14ac:dyDescent="0.3">
      <c r="A32" s="245" t="s">
        <v>58</v>
      </c>
      <c r="B32" s="245"/>
      <c r="C32" s="245"/>
      <c r="D32" s="245"/>
      <c r="E32" s="245"/>
    </row>
    <row r="33" spans="1:3" ht="18" customHeight="1" x14ac:dyDescent="0.3">
      <c r="A33" s="63" t="str">
        <f>+INDICE!B10</f>
        <v xml:space="preserve"> Lettura dati 20 dicembre 2022</v>
      </c>
      <c r="B33" s="54"/>
      <c r="C33" s="54"/>
    </row>
    <row r="34" spans="1:3" ht="44.5" customHeight="1" x14ac:dyDescent="0.3"/>
    <row r="35" spans="1:3" ht="44.5" customHeight="1" x14ac:dyDescent="0.3"/>
    <row r="36" spans="1:3" ht="44.5" customHeight="1" x14ac:dyDescent="0.3"/>
  </sheetData>
  <mergeCells count="11">
    <mergeCell ref="F3:F4"/>
    <mergeCell ref="G3:G4"/>
    <mergeCell ref="A32:E32"/>
    <mergeCell ref="A1:E1"/>
    <mergeCell ref="B2:C2"/>
    <mergeCell ref="D2:E2"/>
    <mergeCell ref="A3:A4"/>
    <mergeCell ref="B3:B4"/>
    <mergeCell ref="C3:C4"/>
    <mergeCell ref="D3:D4"/>
    <mergeCell ref="E3:E4"/>
  </mergeCells>
  <pageMargins left="0.70866141732283472" right="0.70866141732283472" top="0.94488188976377963" bottom="0.74803149606299213" header="0.31496062992125984" footer="0.31496062992125984"/>
  <pageSetup paperSize="9" scale="68" orientation="portrait" r:id="rId1"/>
  <headerFooter>
    <oddHeader>&amp;COSSERVATORIO ASSEGNO UNICO UNIVERSALE</oddHeader>
    <oddFooter>&amp;CINPS - COORDINAMENTO GENERALE STATISTICO ATTUARIALE</oddFooter>
  </headerFooter>
  <ignoredErrors>
    <ignoredError sqref="C27:C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92D050"/>
    <pageSetUpPr fitToPage="1"/>
  </sheetPr>
  <dimension ref="A1:P32"/>
  <sheetViews>
    <sheetView showGridLines="0" tabSelected="1" zoomScale="80" zoomScaleNormal="80" zoomScaleSheetLayoutView="62" workbookViewId="0">
      <selection activeCell="B1" sqref="B1"/>
    </sheetView>
  </sheetViews>
  <sheetFormatPr defaultColWidth="13.26953125" defaultRowHeight="10" x14ac:dyDescent="0.35"/>
  <cols>
    <col min="1" max="1" width="44.54296875" style="1" customWidth="1"/>
    <col min="2" max="2" width="16" style="1" customWidth="1"/>
    <col min="3" max="3" width="17" style="1" customWidth="1"/>
    <col min="4" max="4" width="21.1796875" style="1" customWidth="1"/>
    <col min="5" max="5" width="22.90625" style="1" customWidth="1"/>
    <col min="6" max="6" width="18.5429687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123" t="s">
        <v>141</v>
      </c>
      <c r="B1" s="123"/>
      <c r="C1" s="123"/>
      <c r="D1" s="123"/>
      <c r="E1" s="123"/>
      <c r="F1" s="123"/>
    </row>
    <row r="2" spans="1:16" ht="64" customHeight="1" thickTop="1" thickBot="1" x14ac:dyDescent="0.4">
      <c r="A2" s="64" t="s">
        <v>43</v>
      </c>
      <c r="B2" s="65" t="s">
        <v>140</v>
      </c>
      <c r="C2" s="65" t="s">
        <v>110</v>
      </c>
      <c r="D2" s="65" t="s">
        <v>46</v>
      </c>
      <c r="E2" s="65" t="s">
        <v>113</v>
      </c>
      <c r="F2" s="65" t="s">
        <v>114</v>
      </c>
      <c r="G2" s="66"/>
    </row>
    <row r="3" spans="1:16" ht="32.5" customHeight="1" thickTop="1" x14ac:dyDescent="0.35">
      <c r="A3" s="102" t="s">
        <v>3</v>
      </c>
      <c r="B3" s="67">
        <v>5235393</v>
      </c>
      <c r="C3" s="67">
        <v>8396601</v>
      </c>
      <c r="D3" s="141">
        <v>1218.8</v>
      </c>
      <c r="E3" s="67">
        <v>233</v>
      </c>
      <c r="F3" s="67">
        <v>145</v>
      </c>
      <c r="G3" s="66"/>
      <c r="H3" s="26"/>
      <c r="I3" s="26"/>
      <c r="J3" s="8"/>
      <c r="N3" s="26"/>
      <c r="O3" s="26"/>
      <c r="P3" s="26"/>
    </row>
    <row r="4" spans="1:16" ht="30.5" customHeight="1" x14ac:dyDescent="0.35">
      <c r="A4" s="102" t="s">
        <v>27</v>
      </c>
      <c r="B4" s="67">
        <v>5226165</v>
      </c>
      <c r="C4" s="67">
        <v>8377396</v>
      </c>
      <c r="D4" s="141">
        <v>1215.2</v>
      </c>
      <c r="E4" s="67">
        <v>233</v>
      </c>
      <c r="F4" s="67">
        <v>145</v>
      </c>
      <c r="G4" s="66"/>
      <c r="H4" s="26"/>
      <c r="I4" s="26"/>
      <c r="J4" s="8"/>
      <c r="N4" s="26"/>
      <c r="O4" s="26"/>
      <c r="P4" s="26"/>
    </row>
    <row r="5" spans="1:16" ht="25.5" customHeight="1" x14ac:dyDescent="0.35">
      <c r="A5" s="102" t="s">
        <v>28</v>
      </c>
      <c r="B5" s="67">
        <v>5271655</v>
      </c>
      <c r="C5" s="67">
        <v>8460009</v>
      </c>
      <c r="D5" s="141">
        <v>1231.5999999999999</v>
      </c>
      <c r="E5" s="67">
        <v>234</v>
      </c>
      <c r="F5" s="67">
        <v>146</v>
      </c>
      <c r="G5" s="66"/>
      <c r="H5" s="26"/>
      <c r="I5" s="26"/>
      <c r="J5" s="8"/>
      <c r="N5" s="26"/>
      <c r="O5" s="26"/>
      <c r="P5" s="26"/>
    </row>
    <row r="6" spans="1:16" ht="32.5" customHeight="1" x14ac:dyDescent="0.35">
      <c r="A6" s="102" t="s">
        <v>79</v>
      </c>
      <c r="B6" s="67">
        <v>5265162</v>
      </c>
      <c r="C6" s="67">
        <v>8445742</v>
      </c>
      <c r="D6" s="141">
        <v>1227.5999999999999</v>
      </c>
      <c r="E6" s="67">
        <v>233</v>
      </c>
      <c r="F6" s="67">
        <v>145</v>
      </c>
      <c r="G6" s="66"/>
      <c r="H6" s="26"/>
      <c r="I6" s="26"/>
      <c r="J6" s="8"/>
    </row>
    <row r="7" spans="1:16" ht="32.5" customHeight="1" x14ac:dyDescent="0.35">
      <c r="A7" s="134" t="s">
        <v>100</v>
      </c>
      <c r="B7" s="67">
        <v>5233749</v>
      </c>
      <c r="C7" s="67">
        <v>8383224</v>
      </c>
      <c r="D7" s="141">
        <v>1219.4000000000001</v>
      </c>
      <c r="E7" s="67">
        <v>233</v>
      </c>
      <c r="F7" s="67">
        <v>145</v>
      </c>
      <c r="G7" s="66"/>
      <c r="H7" s="26"/>
      <c r="I7" s="26"/>
      <c r="J7" s="8"/>
    </row>
    <row r="8" spans="1:16" ht="32.5" customHeight="1" x14ac:dyDescent="0.35">
      <c r="A8" s="134" t="s">
        <v>103</v>
      </c>
      <c r="B8" s="67">
        <v>5284172</v>
      </c>
      <c r="C8" s="67">
        <v>8455098</v>
      </c>
      <c r="D8" s="141">
        <v>1231.3</v>
      </c>
      <c r="E8" s="67">
        <v>233</v>
      </c>
      <c r="F8" s="67">
        <v>146</v>
      </c>
      <c r="G8" s="66"/>
      <c r="H8" s="26"/>
      <c r="I8" s="26"/>
      <c r="J8" s="8"/>
    </row>
    <row r="9" spans="1:16" ht="32.5" customHeight="1" x14ac:dyDescent="0.35">
      <c r="A9" s="134" t="s">
        <v>150</v>
      </c>
      <c r="B9" s="67">
        <v>5304496</v>
      </c>
      <c r="C9" s="67">
        <v>8480988</v>
      </c>
      <c r="D9" s="141">
        <v>1241.2</v>
      </c>
      <c r="E9" s="67">
        <v>234</v>
      </c>
      <c r="F9" s="67">
        <v>146</v>
      </c>
      <c r="G9" s="66"/>
      <c r="H9" s="26"/>
      <c r="I9" s="26"/>
      <c r="J9" s="8"/>
    </row>
    <row r="10" spans="1:16" ht="32.5" customHeight="1" x14ac:dyDescent="0.35">
      <c r="A10" s="134" t="s">
        <v>155</v>
      </c>
      <c r="B10" s="67">
        <v>5330328</v>
      </c>
      <c r="C10" s="67">
        <v>8511844</v>
      </c>
      <c r="D10" s="141">
        <v>1244.0999999999999</v>
      </c>
      <c r="E10" s="67">
        <v>233</v>
      </c>
      <c r="F10" s="67">
        <v>146</v>
      </c>
      <c r="G10" s="66"/>
      <c r="H10" s="26"/>
      <c r="I10" s="26"/>
      <c r="J10" s="8"/>
    </row>
    <row r="11" spans="1:16" ht="32.5" customHeight="1" thickBot="1" x14ac:dyDescent="0.4">
      <c r="A11" s="103" t="s">
        <v>159</v>
      </c>
      <c r="B11" s="68">
        <v>5333432</v>
      </c>
      <c r="C11" s="68">
        <v>8507706</v>
      </c>
      <c r="D11" s="142">
        <v>1244.4000000000001</v>
      </c>
      <c r="E11" s="68">
        <v>233</v>
      </c>
      <c r="F11" s="68">
        <v>146</v>
      </c>
      <c r="G11" s="66"/>
      <c r="H11" s="26"/>
      <c r="I11" s="26"/>
      <c r="J11" s="8"/>
    </row>
    <row r="12" spans="1:16" ht="32.5" customHeight="1" thickTop="1" x14ac:dyDescent="0.35">
      <c r="A12" s="198" t="s">
        <v>81</v>
      </c>
      <c r="B12" s="199"/>
      <c r="C12" s="86"/>
      <c r="D12" s="87">
        <v>11073.6</v>
      </c>
      <c r="E12" s="86"/>
      <c r="F12" s="86"/>
      <c r="G12" s="66"/>
      <c r="H12" s="135"/>
      <c r="I12" s="26"/>
      <c r="J12" s="8"/>
    </row>
    <row r="13" spans="1:16" ht="29" customHeight="1" x14ac:dyDescent="0.35">
      <c r="A13" s="90" t="s">
        <v>82</v>
      </c>
      <c r="B13" s="88">
        <v>5276061.333333333</v>
      </c>
      <c r="C13" s="88">
        <v>8446512</v>
      </c>
      <c r="D13" s="87"/>
      <c r="E13" s="86"/>
      <c r="F13" s="86"/>
      <c r="G13" s="66"/>
      <c r="H13" s="26"/>
      <c r="I13" s="26"/>
      <c r="J13" s="8"/>
    </row>
    <row r="14" spans="1:16" ht="29" customHeight="1" x14ac:dyDescent="0.35">
      <c r="A14" s="91" t="s">
        <v>47</v>
      </c>
      <c r="B14" s="88"/>
      <c r="C14" s="196"/>
      <c r="D14" s="87"/>
      <c r="E14" s="88">
        <v>233</v>
      </c>
      <c r="F14" s="88">
        <v>146</v>
      </c>
      <c r="G14" s="69"/>
      <c r="H14" s="26"/>
      <c r="I14" s="26"/>
      <c r="J14" s="8"/>
    </row>
    <row r="15" spans="1:16" ht="83" customHeight="1" x14ac:dyDescent="0.35">
      <c r="A15" s="257" t="s">
        <v>57</v>
      </c>
      <c r="B15" s="257"/>
      <c r="C15" s="257"/>
      <c r="D15" s="257"/>
      <c r="E15" s="257"/>
      <c r="F15" s="257"/>
    </row>
    <row r="16" spans="1:16" ht="34.5" customHeight="1" x14ac:dyDescent="0.3">
      <c r="A16" s="63" t="str">
        <f>+INDICE!B10</f>
        <v xml:space="preserve"> Lettura dati 20 dicembre 2022</v>
      </c>
      <c r="B16" s="6"/>
      <c r="E16" s="62"/>
    </row>
    <row r="17" spans="2:3" x14ac:dyDescent="0.35">
      <c r="B17" s="4"/>
      <c r="C17" s="29"/>
    </row>
    <row r="18" spans="2:3" x14ac:dyDescent="0.35">
      <c r="B18" s="4"/>
    </row>
    <row r="19" spans="2:3" x14ac:dyDescent="0.35">
      <c r="B19" s="4"/>
    </row>
    <row r="20" spans="2:3" x14ac:dyDescent="0.35">
      <c r="B20" s="4"/>
    </row>
    <row r="21" spans="2:3" x14ac:dyDescent="0.35">
      <c r="B21" s="4"/>
    </row>
    <row r="22" spans="2:3" x14ac:dyDescent="0.35">
      <c r="B22" s="4"/>
    </row>
    <row r="23" spans="2:3" x14ac:dyDescent="0.35">
      <c r="B23" s="4"/>
    </row>
    <row r="24" spans="2:3" x14ac:dyDescent="0.35">
      <c r="B24" s="4"/>
    </row>
    <row r="25" spans="2:3" x14ac:dyDescent="0.35">
      <c r="B25" s="4"/>
    </row>
    <row r="26" spans="2:3" x14ac:dyDescent="0.35">
      <c r="B26" s="4"/>
    </row>
    <row r="27" spans="2:3" x14ac:dyDescent="0.35">
      <c r="B27" s="4"/>
    </row>
    <row r="28" spans="2:3" x14ac:dyDescent="0.35">
      <c r="B28" s="4"/>
    </row>
    <row r="29" spans="2:3" x14ac:dyDescent="0.35">
      <c r="B29" s="4"/>
    </row>
    <row r="30" spans="2:3" x14ac:dyDescent="0.35">
      <c r="B30" s="4"/>
    </row>
    <row r="31" spans="2:3" x14ac:dyDescent="0.35">
      <c r="B31" s="4"/>
    </row>
    <row r="32" spans="2:3" x14ac:dyDescent="0.35">
      <c r="B32" s="4"/>
    </row>
  </sheetData>
  <mergeCells count="1">
    <mergeCell ref="A15:F15"/>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92D050"/>
    <pageSetUpPr fitToPage="1"/>
  </sheetPr>
  <dimension ref="A1:S42"/>
  <sheetViews>
    <sheetView showGridLines="0" tabSelected="1" zoomScale="58"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219" t="s">
        <v>119</v>
      </c>
      <c r="B1" s="124"/>
      <c r="C1" s="124"/>
      <c r="D1" s="124"/>
      <c r="E1" s="124"/>
      <c r="F1" s="124"/>
      <c r="G1" s="124"/>
      <c r="H1" s="124"/>
      <c r="I1" s="124"/>
      <c r="J1" s="55"/>
      <c r="K1" s="55"/>
      <c r="L1" s="138"/>
      <c r="M1" s="138"/>
      <c r="N1" s="138"/>
      <c r="O1" s="138"/>
      <c r="P1" s="138"/>
      <c r="Q1" s="138"/>
      <c r="R1" s="138"/>
      <c r="S1" s="138"/>
    </row>
    <row r="2" spans="1:19" ht="43.5" customHeight="1" thickTop="1" x14ac:dyDescent="0.35">
      <c r="A2" s="56"/>
      <c r="B2" s="263" t="s">
        <v>43</v>
      </c>
      <c r="C2" s="263"/>
      <c r="D2" s="263"/>
      <c r="E2" s="263"/>
      <c r="F2" s="263"/>
      <c r="G2" s="263"/>
      <c r="H2" s="263"/>
      <c r="I2" s="263"/>
      <c r="J2" s="263"/>
      <c r="K2" s="263"/>
      <c r="L2" s="215"/>
      <c r="M2" s="215"/>
      <c r="N2" s="215"/>
      <c r="O2" s="215"/>
      <c r="P2" s="215"/>
      <c r="Q2" s="215"/>
    </row>
    <row r="3" spans="1:19" ht="19.5" customHeight="1" x14ac:dyDescent="0.35">
      <c r="A3" s="261" t="s">
        <v>36</v>
      </c>
      <c r="B3" s="259" t="s">
        <v>3</v>
      </c>
      <c r="C3" s="260"/>
      <c r="D3" s="259" t="s">
        <v>27</v>
      </c>
      <c r="E3" s="260"/>
      <c r="F3" s="259" t="s">
        <v>28</v>
      </c>
      <c r="G3" s="260"/>
      <c r="H3" s="259" t="s">
        <v>79</v>
      </c>
      <c r="I3" s="260"/>
      <c r="J3" s="259" t="s">
        <v>100</v>
      </c>
      <c r="K3" s="260"/>
    </row>
    <row r="4" spans="1:19" ht="76.5" customHeight="1" thickBot="1" x14ac:dyDescent="0.4">
      <c r="A4" s="262"/>
      <c r="B4" s="70" t="s">
        <v>140</v>
      </c>
      <c r="C4" s="70" t="s">
        <v>113</v>
      </c>
      <c r="D4" s="70" t="s">
        <v>140</v>
      </c>
      <c r="E4" s="70" t="s">
        <v>113</v>
      </c>
      <c r="F4" s="70" t="s">
        <v>140</v>
      </c>
      <c r="G4" s="70" t="s">
        <v>113</v>
      </c>
      <c r="H4" s="70" t="s">
        <v>140</v>
      </c>
      <c r="I4" s="70" t="s">
        <v>113</v>
      </c>
      <c r="J4" s="70" t="s">
        <v>140</v>
      </c>
      <c r="K4" s="70" t="s">
        <v>113</v>
      </c>
    </row>
    <row r="5" spans="1:19" ht="21.5" customHeight="1" thickTop="1" x14ac:dyDescent="0.35">
      <c r="A5" s="162" t="s">
        <v>29</v>
      </c>
      <c r="B5" s="67">
        <v>2638450</v>
      </c>
      <c r="C5" s="67">
        <v>129</v>
      </c>
      <c r="D5" s="67">
        <v>2636105</v>
      </c>
      <c r="E5" s="67">
        <v>129</v>
      </c>
      <c r="F5" s="67">
        <v>2656953</v>
      </c>
      <c r="G5" s="67">
        <v>129</v>
      </c>
      <c r="H5" s="67">
        <v>2657012</v>
      </c>
      <c r="I5" s="67">
        <v>128</v>
      </c>
      <c r="J5" s="67">
        <v>2647263</v>
      </c>
      <c r="K5" s="67">
        <v>129</v>
      </c>
    </row>
    <row r="6" spans="1:19" ht="21.75" customHeight="1" x14ac:dyDescent="0.35">
      <c r="A6" s="162" t="s">
        <v>30</v>
      </c>
      <c r="B6" s="67">
        <v>2122794</v>
      </c>
      <c r="C6" s="67">
        <v>279</v>
      </c>
      <c r="D6" s="67">
        <v>2118030</v>
      </c>
      <c r="E6" s="67">
        <v>279</v>
      </c>
      <c r="F6" s="67">
        <v>2133272</v>
      </c>
      <c r="G6" s="67">
        <v>280</v>
      </c>
      <c r="H6" s="67">
        <v>2127828</v>
      </c>
      <c r="I6" s="67">
        <v>280</v>
      </c>
      <c r="J6" s="67">
        <v>2113488</v>
      </c>
      <c r="K6" s="67">
        <v>280</v>
      </c>
    </row>
    <row r="7" spans="1:19" ht="21.75" customHeight="1" x14ac:dyDescent="0.35">
      <c r="A7" s="162" t="s">
        <v>31</v>
      </c>
      <c r="B7" s="67">
        <v>401886</v>
      </c>
      <c r="C7" s="67">
        <v>536</v>
      </c>
      <c r="D7" s="67">
        <v>400444</v>
      </c>
      <c r="E7" s="67">
        <v>536</v>
      </c>
      <c r="F7" s="67">
        <v>407479</v>
      </c>
      <c r="G7" s="67">
        <v>538</v>
      </c>
      <c r="H7" s="67">
        <v>406491</v>
      </c>
      <c r="I7" s="67">
        <v>538</v>
      </c>
      <c r="J7" s="67">
        <v>400776</v>
      </c>
      <c r="K7" s="67">
        <v>538</v>
      </c>
    </row>
    <row r="8" spans="1:19" ht="21.75" customHeight="1" x14ac:dyDescent="0.35">
      <c r="A8" s="162" t="s">
        <v>32</v>
      </c>
      <c r="B8" s="67">
        <v>59120</v>
      </c>
      <c r="C8" s="67">
        <v>912</v>
      </c>
      <c r="D8" s="67">
        <v>58684</v>
      </c>
      <c r="E8" s="67">
        <v>913</v>
      </c>
      <c r="F8" s="67">
        <v>60466</v>
      </c>
      <c r="G8" s="67">
        <v>915</v>
      </c>
      <c r="H8" s="67">
        <v>60391</v>
      </c>
      <c r="I8" s="67">
        <v>914</v>
      </c>
      <c r="J8" s="67">
        <v>59110</v>
      </c>
      <c r="K8" s="67">
        <v>915</v>
      </c>
    </row>
    <row r="9" spans="1:19" ht="21.75" customHeight="1" x14ac:dyDescent="0.35">
      <c r="A9" s="162" t="s">
        <v>33</v>
      </c>
      <c r="B9" s="67">
        <v>9976</v>
      </c>
      <c r="C9" s="67">
        <v>1178</v>
      </c>
      <c r="D9" s="67">
        <v>9798</v>
      </c>
      <c r="E9" s="67">
        <v>1180</v>
      </c>
      <c r="F9" s="67">
        <v>10267</v>
      </c>
      <c r="G9" s="67">
        <v>1186</v>
      </c>
      <c r="H9" s="67">
        <v>10209</v>
      </c>
      <c r="I9" s="67">
        <v>1186</v>
      </c>
      <c r="J9" s="67">
        <v>9939</v>
      </c>
      <c r="K9" s="67">
        <v>1187</v>
      </c>
    </row>
    <row r="10" spans="1:19" ht="21.75" customHeight="1" x14ac:dyDescent="0.35">
      <c r="A10" s="162" t="s">
        <v>34</v>
      </c>
      <c r="B10" s="67">
        <v>3167</v>
      </c>
      <c r="C10" s="67">
        <v>1568</v>
      </c>
      <c r="D10" s="67">
        <v>3104</v>
      </c>
      <c r="E10" s="67">
        <v>1573</v>
      </c>
      <c r="F10" s="67">
        <v>3218</v>
      </c>
      <c r="G10" s="67">
        <v>1578</v>
      </c>
      <c r="H10" s="67">
        <v>3231</v>
      </c>
      <c r="I10" s="67">
        <v>1574</v>
      </c>
      <c r="J10" s="67">
        <v>3173</v>
      </c>
      <c r="K10" s="67">
        <v>1580</v>
      </c>
    </row>
    <row r="11" spans="1:19" ht="27" customHeight="1" thickBot="1" x14ac:dyDescent="0.4">
      <c r="A11" s="72" t="s">
        <v>62</v>
      </c>
      <c r="B11" s="163">
        <v>5235393</v>
      </c>
      <c r="C11" s="163">
        <v>233</v>
      </c>
      <c r="D11" s="163">
        <v>5226165</v>
      </c>
      <c r="E11" s="163">
        <v>233</v>
      </c>
      <c r="F11" s="163">
        <v>5271655</v>
      </c>
      <c r="G11" s="163">
        <v>234</v>
      </c>
      <c r="H11" s="163">
        <v>5265162</v>
      </c>
      <c r="I11" s="163">
        <v>233</v>
      </c>
      <c r="J11" s="163">
        <v>5233749</v>
      </c>
      <c r="K11" s="163">
        <v>233</v>
      </c>
      <c r="L11" s="138"/>
      <c r="M11" s="138"/>
      <c r="N11" s="138"/>
      <c r="O11" s="138"/>
      <c r="P11" s="138"/>
      <c r="Q11" s="138"/>
    </row>
    <row r="12" spans="1:19" ht="8.5" customHeight="1" thickTop="1" x14ac:dyDescent="0.35">
      <c r="B12" s="217"/>
      <c r="C12" s="217"/>
      <c r="D12" s="217"/>
      <c r="E12" s="217"/>
      <c r="F12" s="217"/>
      <c r="G12" s="217"/>
      <c r="H12" s="217"/>
      <c r="I12" s="217"/>
      <c r="J12" s="217"/>
      <c r="K12" s="217"/>
      <c r="L12" s="218"/>
      <c r="M12" s="218"/>
      <c r="N12" s="218"/>
      <c r="O12" s="218"/>
      <c r="P12" s="218"/>
      <c r="Q12" s="218"/>
    </row>
    <row r="13" spans="1:19" ht="9" customHeight="1" x14ac:dyDescent="0.35">
      <c r="B13" s="6"/>
      <c r="C13" s="6"/>
      <c r="D13" s="5"/>
      <c r="E13" s="5"/>
      <c r="F13" s="5"/>
    </row>
    <row r="14" spans="1:19" s="3" customFormat="1" x14ac:dyDescent="0.35">
      <c r="A14" s="1"/>
      <c r="B14" s="138"/>
      <c r="C14" s="223"/>
      <c r="D14" s="216"/>
      <c r="E14" s="216"/>
      <c r="F14" s="216"/>
      <c r="G14" s="216"/>
      <c r="H14" s="216"/>
      <c r="I14" s="216"/>
      <c r="J14" s="216"/>
      <c r="K14" s="216"/>
    </row>
    <row r="15" spans="1:19" s="222" customFormat="1" ht="37.5" customHeight="1" x14ac:dyDescent="0.25">
      <c r="A15" s="220"/>
      <c r="B15" s="264" t="s">
        <v>43</v>
      </c>
      <c r="C15" s="264"/>
      <c r="D15" s="264"/>
      <c r="E15" s="264"/>
      <c r="F15" s="264"/>
      <c r="G15" s="264"/>
      <c r="H15" s="264"/>
      <c r="I15" s="264"/>
      <c r="J15" s="221"/>
      <c r="K15" s="221"/>
      <c r="L15" s="221"/>
      <c r="M15" s="221"/>
      <c r="N15" s="221"/>
      <c r="O15" s="221"/>
      <c r="P15" s="221"/>
      <c r="Q15" s="221"/>
    </row>
    <row r="16" spans="1:19" ht="21.5" customHeight="1" x14ac:dyDescent="0.35">
      <c r="A16" s="261" t="s">
        <v>36</v>
      </c>
      <c r="B16" s="259" t="s">
        <v>103</v>
      </c>
      <c r="C16" s="260"/>
      <c r="D16" s="259" t="s">
        <v>150</v>
      </c>
      <c r="E16" s="260"/>
      <c r="F16" s="259" t="s">
        <v>155</v>
      </c>
      <c r="G16" s="260"/>
      <c r="H16" s="259" t="s">
        <v>159</v>
      </c>
      <c r="I16" s="260"/>
    </row>
    <row r="17" spans="1:13" ht="54.5" thickBot="1" x14ac:dyDescent="0.4">
      <c r="A17" s="262"/>
      <c r="B17" s="70" t="s">
        <v>140</v>
      </c>
      <c r="C17" s="70" t="s">
        <v>113</v>
      </c>
      <c r="D17" s="70" t="s">
        <v>140</v>
      </c>
      <c r="E17" s="70" t="s">
        <v>113</v>
      </c>
      <c r="F17" s="70" t="s">
        <v>140</v>
      </c>
      <c r="G17" s="70" t="s">
        <v>113</v>
      </c>
      <c r="H17" s="70" t="s">
        <v>140</v>
      </c>
      <c r="I17" s="70" t="s">
        <v>113</v>
      </c>
    </row>
    <row r="18" spans="1:13" ht="21.5" customHeight="1" thickTop="1" x14ac:dyDescent="0.35">
      <c r="A18" s="162" t="s">
        <v>29</v>
      </c>
      <c r="B18" s="67">
        <v>2680947</v>
      </c>
      <c r="C18" s="67">
        <v>129</v>
      </c>
      <c r="D18" s="67">
        <v>2696717</v>
      </c>
      <c r="E18" s="67">
        <v>130</v>
      </c>
      <c r="F18" s="67">
        <v>2717719</v>
      </c>
      <c r="G18" s="67">
        <v>130</v>
      </c>
      <c r="H18" s="67">
        <v>2726156</v>
      </c>
      <c r="I18" s="67">
        <v>130</v>
      </c>
    </row>
    <row r="19" spans="1:13" ht="21.5" customHeight="1" x14ac:dyDescent="0.35">
      <c r="A19" s="162" t="s">
        <v>30</v>
      </c>
      <c r="B19" s="67">
        <v>2126606</v>
      </c>
      <c r="C19" s="67">
        <v>281</v>
      </c>
      <c r="D19" s="67">
        <v>2130550</v>
      </c>
      <c r="E19" s="67">
        <v>281</v>
      </c>
      <c r="F19" s="67">
        <v>2135176</v>
      </c>
      <c r="G19" s="67">
        <v>281</v>
      </c>
      <c r="H19" s="67">
        <v>2131572</v>
      </c>
      <c r="I19" s="67">
        <v>282</v>
      </c>
    </row>
    <row r="20" spans="1:13" ht="21.5" customHeight="1" x14ac:dyDescent="0.35">
      <c r="A20" s="162" t="s">
        <v>31</v>
      </c>
      <c r="B20" s="67">
        <v>403589</v>
      </c>
      <c r="C20" s="67">
        <v>539</v>
      </c>
      <c r="D20" s="67">
        <v>403942</v>
      </c>
      <c r="E20" s="67">
        <v>540</v>
      </c>
      <c r="F20" s="67">
        <v>404111</v>
      </c>
      <c r="G20" s="67">
        <v>540</v>
      </c>
      <c r="H20" s="67">
        <v>402636</v>
      </c>
      <c r="I20" s="67">
        <v>541</v>
      </c>
    </row>
    <row r="21" spans="1:13" ht="21.5" customHeight="1" x14ac:dyDescent="0.35">
      <c r="A21" s="162" t="s">
        <v>32</v>
      </c>
      <c r="B21" s="67">
        <v>59728</v>
      </c>
      <c r="C21" s="67">
        <v>917</v>
      </c>
      <c r="D21" s="67">
        <v>59862</v>
      </c>
      <c r="E21" s="67">
        <v>919</v>
      </c>
      <c r="F21" s="67">
        <v>59937</v>
      </c>
      <c r="G21" s="67">
        <v>918</v>
      </c>
      <c r="H21" s="67">
        <v>59750</v>
      </c>
      <c r="I21" s="67">
        <v>920</v>
      </c>
    </row>
    <row r="22" spans="1:13" ht="21.5" customHeight="1" x14ac:dyDescent="0.35">
      <c r="A22" s="162" t="s">
        <v>33</v>
      </c>
      <c r="B22" s="67">
        <v>10090</v>
      </c>
      <c r="C22" s="67">
        <v>1190</v>
      </c>
      <c r="D22" s="67">
        <v>10163</v>
      </c>
      <c r="E22" s="67">
        <v>1191</v>
      </c>
      <c r="F22" s="67">
        <v>10129</v>
      </c>
      <c r="G22" s="67">
        <v>1190</v>
      </c>
      <c r="H22" s="67">
        <v>10069</v>
      </c>
      <c r="I22" s="67">
        <v>1191</v>
      </c>
    </row>
    <row r="23" spans="1:13" ht="21.5" customHeight="1" x14ac:dyDescent="0.35">
      <c r="A23" s="162" t="s">
        <v>34</v>
      </c>
      <c r="B23" s="67">
        <v>3212</v>
      </c>
      <c r="C23" s="67">
        <v>1580</v>
      </c>
      <c r="D23" s="67">
        <v>3262</v>
      </c>
      <c r="E23" s="67">
        <v>1587</v>
      </c>
      <c r="F23" s="67">
        <v>3256</v>
      </c>
      <c r="G23" s="67">
        <v>1585</v>
      </c>
      <c r="H23" s="67">
        <v>3249</v>
      </c>
      <c r="I23" s="67">
        <v>1590</v>
      </c>
    </row>
    <row r="24" spans="1:13" ht="21.5" customHeight="1" thickBot="1" x14ac:dyDescent="0.4">
      <c r="A24" s="72" t="s">
        <v>62</v>
      </c>
      <c r="B24" s="163">
        <v>5284172</v>
      </c>
      <c r="C24" s="163">
        <v>233</v>
      </c>
      <c r="D24" s="163">
        <v>5304496</v>
      </c>
      <c r="E24" s="163">
        <v>234</v>
      </c>
      <c r="F24" s="163">
        <v>5330328</v>
      </c>
      <c r="G24" s="163">
        <v>233</v>
      </c>
      <c r="H24" s="163">
        <v>5333432</v>
      </c>
      <c r="I24" s="163">
        <v>233</v>
      </c>
    </row>
    <row r="25" spans="1:13" ht="63" customHeight="1" thickTop="1" x14ac:dyDescent="0.35">
      <c r="A25" s="258" t="s">
        <v>80</v>
      </c>
      <c r="B25" s="258"/>
      <c r="C25" s="258"/>
      <c r="D25" s="258"/>
      <c r="E25" s="258"/>
      <c r="F25" s="258"/>
      <c r="G25" s="258"/>
      <c r="H25" s="258"/>
      <c r="I25" s="258"/>
      <c r="J25" s="258"/>
      <c r="K25" s="258"/>
      <c r="L25" s="218"/>
      <c r="M25" s="218"/>
    </row>
    <row r="26" spans="1:13" ht="30" customHeight="1" x14ac:dyDescent="0.3">
      <c r="A26" s="63" t="str">
        <f>+INDICE!B10</f>
        <v xml:space="preserve"> Lettura dati 20 dicembre 2022</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4">
    <mergeCell ref="A25:K25"/>
    <mergeCell ref="H16:I16"/>
    <mergeCell ref="A16:A17"/>
    <mergeCell ref="B2:K2"/>
    <mergeCell ref="B15:I15"/>
    <mergeCell ref="F16:G16"/>
    <mergeCell ref="D16:E16"/>
    <mergeCell ref="B16:C16"/>
    <mergeCell ref="J3:K3"/>
    <mergeCell ref="A3:A4"/>
    <mergeCell ref="B3:C3"/>
    <mergeCell ref="D3:E3"/>
    <mergeCell ref="F3:G3"/>
    <mergeCell ref="H3:I3"/>
  </mergeCells>
  <pageMargins left="0.70866141732283472" right="0.70866141732283472" top="0.94488188976377963" bottom="0.74803149606299213" header="0.31496062992125984" footer="0.31496062992125984"/>
  <pageSetup paperSize="9" scale="64"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92D050"/>
    <pageSetUpPr fitToPage="1"/>
  </sheetPr>
  <dimension ref="A1:L17"/>
  <sheetViews>
    <sheetView showGridLines="0" tabSelected="1" topLeftCell="A2" zoomScale="60" zoomScaleNormal="60" workbookViewId="0">
      <selection activeCell="B1" sqref="B1"/>
    </sheetView>
  </sheetViews>
  <sheetFormatPr defaultRowHeight="14.5" x14ac:dyDescent="0.35"/>
  <cols>
    <col min="1" max="1" width="26.1796875" customWidth="1"/>
    <col min="2" max="2" width="19.26953125" customWidth="1"/>
    <col min="3" max="3" width="13.54296875" bestFit="1" customWidth="1"/>
    <col min="4" max="4" width="16.26953125" bestFit="1" customWidth="1"/>
    <col min="5" max="5" width="14.36328125" customWidth="1"/>
    <col min="6" max="6" width="15.90625" bestFit="1" customWidth="1"/>
    <col min="7" max="7" width="15.54296875" customWidth="1"/>
    <col min="8" max="8" width="17.36328125" customWidth="1"/>
    <col min="9" max="9" width="14" customWidth="1"/>
    <col min="10" max="10" width="14.9062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92" t="s">
        <v>120</v>
      </c>
      <c r="B1" s="37"/>
      <c r="C1" s="37"/>
      <c r="D1" s="37"/>
      <c r="E1" s="37"/>
      <c r="F1" s="37"/>
      <c r="G1" s="37"/>
      <c r="H1" s="37"/>
      <c r="I1" s="37"/>
      <c r="J1" s="37"/>
    </row>
    <row r="2" spans="1:12" s="149" customFormat="1" ht="40.5" customHeight="1" thickTop="1" x14ac:dyDescent="0.35">
      <c r="A2" s="95"/>
      <c r="B2" s="265" t="s">
        <v>94</v>
      </c>
      <c r="C2" s="265"/>
      <c r="D2" s="265"/>
      <c r="E2" s="266" t="s">
        <v>95</v>
      </c>
      <c r="F2" s="265"/>
      <c r="G2" s="267"/>
      <c r="H2" s="266" t="s">
        <v>91</v>
      </c>
      <c r="I2" s="265"/>
      <c r="J2" s="265"/>
      <c r="K2" s="148"/>
    </row>
    <row r="3" spans="1:12" s="154" customFormat="1" ht="85.5" customHeight="1" thickBot="1" x14ac:dyDescent="0.4">
      <c r="A3" s="101" t="s">
        <v>96</v>
      </c>
      <c r="B3" s="150" t="s">
        <v>142</v>
      </c>
      <c r="C3" s="150" t="s">
        <v>113</v>
      </c>
      <c r="D3" s="150" t="s">
        <v>64</v>
      </c>
      <c r="E3" s="151" t="s">
        <v>142</v>
      </c>
      <c r="F3" s="150" t="s">
        <v>113</v>
      </c>
      <c r="G3" s="152" t="s">
        <v>64</v>
      </c>
      <c r="H3" s="150" t="s">
        <v>142</v>
      </c>
      <c r="I3" s="150" t="s">
        <v>113</v>
      </c>
      <c r="J3" s="150" t="s">
        <v>64</v>
      </c>
      <c r="K3" s="153"/>
    </row>
    <row r="4" spans="1:12" s="99" customFormat="1" ht="32" customHeight="1" thickTop="1" x14ac:dyDescent="0.35">
      <c r="A4" s="102" t="s">
        <v>3</v>
      </c>
      <c r="B4" s="104">
        <v>4950198</v>
      </c>
      <c r="C4" s="104">
        <v>228</v>
      </c>
      <c r="D4" s="100">
        <v>1.6</v>
      </c>
      <c r="E4" s="125">
        <v>285195</v>
      </c>
      <c r="F4" s="126">
        <v>320</v>
      </c>
      <c r="G4" s="128">
        <v>1.68</v>
      </c>
      <c r="H4" s="104">
        <v>5235393</v>
      </c>
      <c r="I4" s="104">
        <v>233</v>
      </c>
      <c r="J4" s="100">
        <v>1.6</v>
      </c>
      <c r="K4" s="98"/>
      <c r="L4" s="98"/>
    </row>
    <row r="5" spans="1:12" s="99" customFormat="1" ht="25.5" customHeight="1" x14ac:dyDescent="0.35">
      <c r="A5" s="102" t="s">
        <v>27</v>
      </c>
      <c r="B5" s="104">
        <v>4941087</v>
      </c>
      <c r="C5" s="104">
        <v>227</v>
      </c>
      <c r="D5" s="100">
        <v>1.6</v>
      </c>
      <c r="E5" s="105">
        <v>285078</v>
      </c>
      <c r="F5" s="106">
        <v>321</v>
      </c>
      <c r="G5" s="129">
        <v>1.68</v>
      </c>
      <c r="H5" s="104">
        <v>5226165</v>
      </c>
      <c r="I5" s="104">
        <v>233</v>
      </c>
      <c r="J5" s="100">
        <v>1.6</v>
      </c>
      <c r="K5" s="98"/>
      <c r="L5" s="98"/>
    </row>
    <row r="6" spans="1:12" s="99" customFormat="1" ht="25.5" customHeight="1" x14ac:dyDescent="0.35">
      <c r="A6" s="102" t="s">
        <v>28</v>
      </c>
      <c r="B6" s="104">
        <v>4981246</v>
      </c>
      <c r="C6" s="104">
        <v>228</v>
      </c>
      <c r="D6" s="100">
        <v>1.6</v>
      </c>
      <c r="E6" s="105">
        <v>290409</v>
      </c>
      <c r="F6" s="106">
        <v>324</v>
      </c>
      <c r="G6" s="129">
        <v>1.69</v>
      </c>
      <c r="H6" s="104">
        <v>5271655</v>
      </c>
      <c r="I6" s="104">
        <v>234</v>
      </c>
      <c r="J6" s="100">
        <v>1.6</v>
      </c>
      <c r="K6" s="98"/>
      <c r="L6" s="98"/>
    </row>
    <row r="7" spans="1:12" s="99" customFormat="1" ht="25.5" customHeight="1" x14ac:dyDescent="0.35">
      <c r="A7" s="102" t="s">
        <v>79</v>
      </c>
      <c r="B7" s="104">
        <v>4973976</v>
      </c>
      <c r="C7" s="104">
        <v>228</v>
      </c>
      <c r="D7" s="100">
        <v>1.6</v>
      </c>
      <c r="E7" s="105">
        <v>291186</v>
      </c>
      <c r="F7" s="106">
        <v>324</v>
      </c>
      <c r="G7" s="129">
        <v>1.69</v>
      </c>
      <c r="H7" s="104">
        <v>5265162</v>
      </c>
      <c r="I7" s="104">
        <v>233</v>
      </c>
      <c r="J7" s="100">
        <v>1.6</v>
      </c>
      <c r="K7" s="98"/>
      <c r="L7" s="98"/>
    </row>
    <row r="8" spans="1:12" s="99" customFormat="1" ht="25.5" customHeight="1" x14ac:dyDescent="0.35">
      <c r="A8" s="134" t="s">
        <v>100</v>
      </c>
      <c r="B8" s="104">
        <v>4945026</v>
      </c>
      <c r="C8" s="104">
        <v>228</v>
      </c>
      <c r="D8" s="100">
        <v>1.6</v>
      </c>
      <c r="E8" s="105">
        <v>288723</v>
      </c>
      <c r="F8" s="106">
        <v>324</v>
      </c>
      <c r="G8" s="129">
        <v>1.68</v>
      </c>
      <c r="H8" s="104">
        <v>5233749</v>
      </c>
      <c r="I8" s="104">
        <v>233</v>
      </c>
      <c r="J8" s="100">
        <v>1.6</v>
      </c>
      <c r="K8" s="98"/>
      <c r="L8" s="98"/>
    </row>
    <row r="9" spans="1:12" s="99" customFormat="1" ht="25.5" customHeight="1" x14ac:dyDescent="0.35">
      <c r="A9" s="134" t="s">
        <v>103</v>
      </c>
      <c r="B9" s="104">
        <v>4991498</v>
      </c>
      <c r="C9" s="104">
        <v>228</v>
      </c>
      <c r="D9" s="100">
        <v>1.6</v>
      </c>
      <c r="E9" s="105">
        <v>292674</v>
      </c>
      <c r="F9" s="106">
        <v>323</v>
      </c>
      <c r="G9" s="129">
        <v>1.68</v>
      </c>
      <c r="H9" s="104">
        <v>5284172</v>
      </c>
      <c r="I9" s="104">
        <v>233</v>
      </c>
      <c r="J9" s="100">
        <v>1.6</v>
      </c>
      <c r="K9" s="98"/>
      <c r="L9" s="98"/>
    </row>
    <row r="10" spans="1:12" s="99" customFormat="1" ht="25.5" customHeight="1" x14ac:dyDescent="0.35">
      <c r="A10" s="134" t="s">
        <v>150</v>
      </c>
      <c r="B10" s="104">
        <v>5010155</v>
      </c>
      <c r="C10" s="104">
        <v>228</v>
      </c>
      <c r="D10" s="100">
        <v>1.59</v>
      </c>
      <c r="E10" s="105">
        <v>294341</v>
      </c>
      <c r="F10" s="106">
        <v>343</v>
      </c>
      <c r="G10" s="129">
        <v>1.68</v>
      </c>
      <c r="H10" s="104">
        <v>5304496</v>
      </c>
      <c r="I10" s="104">
        <v>234</v>
      </c>
      <c r="J10" s="100">
        <v>1.6</v>
      </c>
      <c r="K10" s="98"/>
      <c r="L10" s="98"/>
    </row>
    <row r="11" spans="1:12" s="99" customFormat="1" ht="25.5" customHeight="1" x14ac:dyDescent="0.35">
      <c r="A11" s="134" t="s">
        <v>155</v>
      </c>
      <c r="B11" s="104">
        <v>5033053</v>
      </c>
      <c r="C11" s="104">
        <v>227</v>
      </c>
      <c r="D11" s="100">
        <v>1.59</v>
      </c>
      <c r="E11" s="105">
        <v>297275</v>
      </c>
      <c r="F11" s="106">
        <v>342</v>
      </c>
      <c r="G11" s="129">
        <v>1.67</v>
      </c>
      <c r="H11" s="104">
        <v>5330328</v>
      </c>
      <c r="I11" s="104">
        <v>233</v>
      </c>
      <c r="J11" s="100">
        <v>1.6</v>
      </c>
      <c r="K11" s="98"/>
      <c r="L11" s="98"/>
    </row>
    <row r="12" spans="1:12" s="99" customFormat="1" ht="25.5" customHeight="1" thickBot="1" x14ac:dyDescent="0.4">
      <c r="A12" s="103" t="s">
        <v>159</v>
      </c>
      <c r="B12" s="107">
        <v>5033559</v>
      </c>
      <c r="C12" s="107">
        <v>227</v>
      </c>
      <c r="D12" s="127">
        <v>1.59</v>
      </c>
      <c r="E12" s="109">
        <v>299873</v>
      </c>
      <c r="F12" s="107">
        <v>342</v>
      </c>
      <c r="G12" s="127">
        <v>1.67</v>
      </c>
      <c r="H12" s="107">
        <v>5333432</v>
      </c>
      <c r="I12" s="107">
        <v>233</v>
      </c>
      <c r="J12" s="108">
        <v>1.6</v>
      </c>
      <c r="K12" s="98"/>
      <c r="L12" s="224"/>
    </row>
    <row r="13" spans="1:12" ht="25.5" customHeight="1" thickTop="1" x14ac:dyDescent="0.35">
      <c r="A13" s="96" t="s">
        <v>70</v>
      </c>
      <c r="B13" s="110">
        <v>4984422</v>
      </c>
      <c r="C13" s="111"/>
      <c r="D13" s="112"/>
      <c r="E13" s="110">
        <v>291639</v>
      </c>
      <c r="F13" s="111"/>
      <c r="G13" s="112"/>
      <c r="H13" s="110">
        <v>5276061</v>
      </c>
      <c r="I13" s="111"/>
      <c r="J13" s="112"/>
      <c r="K13" s="10"/>
      <c r="L13" s="10"/>
    </row>
    <row r="14" spans="1:12" ht="25.5" customHeight="1" thickBot="1" x14ac:dyDescent="0.4">
      <c r="A14" s="96" t="s">
        <v>47</v>
      </c>
      <c r="B14" s="110"/>
      <c r="C14" s="110">
        <v>228</v>
      </c>
      <c r="D14" s="97"/>
      <c r="E14" s="110"/>
      <c r="F14" s="110">
        <v>329</v>
      </c>
      <c r="G14" s="97"/>
      <c r="H14" s="113"/>
      <c r="I14" s="110">
        <v>233</v>
      </c>
      <c r="J14" s="97"/>
      <c r="K14" s="10"/>
      <c r="L14" s="10"/>
    </row>
    <row r="15" spans="1:12" ht="85" customHeight="1" thickTop="1" x14ac:dyDescent="0.35">
      <c r="A15" s="268" t="s">
        <v>83</v>
      </c>
      <c r="B15" s="268"/>
      <c r="C15" s="268"/>
      <c r="D15" s="268"/>
      <c r="E15" s="268"/>
      <c r="F15" s="268"/>
      <c r="G15" s="268"/>
      <c r="H15" s="268"/>
      <c r="I15" s="268"/>
      <c r="J15" s="268"/>
      <c r="K15" s="10"/>
      <c r="L15" s="10"/>
    </row>
    <row r="16" spans="1:12" ht="12" customHeight="1" x14ac:dyDescent="0.35">
      <c r="A16" s="197"/>
      <c r="B16" s="197"/>
      <c r="C16" s="197"/>
      <c r="D16" s="197"/>
      <c r="E16" s="197"/>
      <c r="F16" s="197"/>
      <c r="G16" s="197"/>
      <c r="H16" s="197"/>
      <c r="I16" s="197"/>
      <c r="J16" s="197"/>
      <c r="K16" s="10"/>
      <c r="L16" s="10"/>
    </row>
    <row r="17" spans="1:1" x14ac:dyDescent="0.35">
      <c r="A17" s="73" t="str">
        <f>+INDICE!B10</f>
        <v xml:space="preserve"> Lettura dati 20 dicembre 2022</v>
      </c>
    </row>
  </sheetData>
  <mergeCells count="4">
    <mergeCell ref="B2:D2"/>
    <mergeCell ref="E2:G2"/>
    <mergeCell ref="H2:J2"/>
    <mergeCell ref="A15:J15"/>
  </mergeCells>
  <phoneticPr fontId="10" type="noConversion"/>
  <pageMargins left="0.70866141732283472" right="0.70866141732283472" top="0.94488188976377963" bottom="0.74803149606299213" header="0.31496062992125984" footer="0.31496062992125984"/>
  <pageSetup paperSize="9" scale="52" orientation="portrait"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92D050"/>
    <pageSetUpPr fitToPage="1"/>
  </sheetPr>
  <dimension ref="A1:S60"/>
  <sheetViews>
    <sheetView showGridLines="0" tabSelected="1" view="pageBreakPreview" topLeftCell="B1" zoomScale="60" zoomScaleNormal="58" workbookViewId="0">
      <selection activeCell="B1" sqref="B1"/>
    </sheetView>
  </sheetViews>
  <sheetFormatPr defaultColWidth="13.26953125" defaultRowHeight="10" x14ac:dyDescent="0.35"/>
  <cols>
    <col min="1" max="1" width="27.26953125" style="1" customWidth="1"/>
    <col min="2" max="2" width="14.26953125" style="1" bestFit="1" customWidth="1"/>
    <col min="3" max="3" width="13.08984375" style="77" customWidth="1"/>
    <col min="4" max="4" width="14.453125" style="1" customWidth="1"/>
    <col min="5" max="5" width="14.36328125" style="77" customWidth="1"/>
    <col min="6" max="6" width="14.453125" style="1" customWidth="1"/>
    <col min="7" max="7" width="13.90625" style="77" customWidth="1"/>
    <col min="8" max="8" width="13.54296875" style="1" customWidth="1"/>
    <col min="9" max="9" width="13.54296875" style="77" customWidth="1"/>
    <col min="10" max="10" width="13.7265625" style="1" bestFit="1" customWidth="1"/>
    <col min="11" max="11" width="13.1796875" style="1" customWidth="1"/>
    <col min="12" max="12" width="13.7265625" style="1" bestFit="1" customWidth="1"/>
    <col min="13" max="13" width="12.54296875" style="1" customWidth="1"/>
    <col min="14" max="14" width="16.08984375" style="1" customWidth="1"/>
    <col min="15" max="15" width="13.26953125" style="1"/>
    <col min="16" max="16" width="14.36328125" style="1" customWidth="1"/>
    <col min="17" max="17" width="13.26953125" style="1"/>
    <col min="18" max="18" width="14" style="1" bestFit="1" customWidth="1"/>
    <col min="19" max="16384" width="13.26953125" style="1"/>
  </cols>
  <sheetData>
    <row r="1" spans="1:19" ht="61.5" customHeight="1" thickBot="1" x14ac:dyDescent="0.4">
      <c r="A1" s="53" t="s">
        <v>143</v>
      </c>
      <c r="B1" s="38"/>
      <c r="C1" s="74"/>
      <c r="D1" s="38"/>
      <c r="E1" s="74"/>
      <c r="F1" s="38"/>
      <c r="G1" s="74"/>
      <c r="H1" s="55"/>
      <c r="I1" s="80"/>
      <c r="J1" s="55"/>
      <c r="K1" s="55"/>
      <c r="L1" s="55"/>
      <c r="M1" s="55"/>
      <c r="N1" s="55"/>
      <c r="O1" s="55"/>
      <c r="P1" s="55"/>
      <c r="Q1" s="55"/>
      <c r="R1" s="55"/>
      <c r="S1" s="55"/>
    </row>
    <row r="2" spans="1:19" ht="40.5" customHeight="1" thickTop="1" x14ac:dyDescent="0.35">
      <c r="A2" s="42"/>
      <c r="B2" s="271" t="s">
        <v>43</v>
      </c>
      <c r="C2" s="271"/>
      <c r="D2" s="271"/>
      <c r="E2" s="271"/>
      <c r="F2" s="271"/>
      <c r="G2" s="271"/>
      <c r="H2" s="271"/>
      <c r="I2" s="271"/>
      <c r="J2" s="271"/>
      <c r="K2" s="271"/>
      <c r="L2" s="271"/>
      <c r="M2" s="271"/>
      <c r="N2" s="271"/>
      <c r="O2" s="271"/>
      <c r="P2" s="271"/>
      <c r="Q2" s="271"/>
    </row>
    <row r="3" spans="1:19" ht="33" customHeight="1" x14ac:dyDescent="0.35">
      <c r="A3" s="272" t="s">
        <v>92</v>
      </c>
      <c r="B3" s="269" t="s">
        <v>3</v>
      </c>
      <c r="C3" s="270"/>
      <c r="D3" s="269" t="s">
        <v>27</v>
      </c>
      <c r="E3" s="270"/>
      <c r="F3" s="269" t="s">
        <v>28</v>
      </c>
      <c r="G3" s="270"/>
      <c r="H3" s="269" t="s">
        <v>79</v>
      </c>
      <c r="I3" s="270"/>
      <c r="J3" s="269" t="s">
        <v>100</v>
      </c>
      <c r="K3" s="270"/>
      <c r="L3" s="269" t="s">
        <v>103</v>
      </c>
      <c r="M3" s="270"/>
      <c r="N3" s="269" t="s">
        <v>150</v>
      </c>
      <c r="O3" s="270"/>
      <c r="P3" s="269" t="s">
        <v>155</v>
      </c>
      <c r="Q3" s="270"/>
      <c r="R3" s="269" t="s">
        <v>159</v>
      </c>
      <c r="S3" s="270"/>
    </row>
    <row r="4" spans="1:19" ht="64" customHeight="1" thickBot="1" x14ac:dyDescent="0.4">
      <c r="A4" s="273"/>
      <c r="B4" s="35" t="s">
        <v>126</v>
      </c>
      <c r="C4" s="75" t="s">
        <v>127</v>
      </c>
      <c r="D4" s="35" t="s">
        <v>126</v>
      </c>
      <c r="E4" s="75" t="s">
        <v>127</v>
      </c>
      <c r="F4" s="35" t="s">
        <v>126</v>
      </c>
      <c r="G4" s="75" t="s">
        <v>127</v>
      </c>
      <c r="H4" s="35" t="s">
        <v>126</v>
      </c>
      <c r="I4" s="75" t="s">
        <v>127</v>
      </c>
      <c r="J4" s="35" t="s">
        <v>126</v>
      </c>
      <c r="K4" s="75" t="s">
        <v>127</v>
      </c>
      <c r="L4" s="35" t="s">
        <v>126</v>
      </c>
      <c r="M4" s="75" t="s">
        <v>127</v>
      </c>
      <c r="N4" s="35" t="s">
        <v>126</v>
      </c>
      <c r="O4" s="75" t="s">
        <v>127</v>
      </c>
      <c r="P4" s="35" t="s">
        <v>126</v>
      </c>
      <c r="Q4" s="75" t="s">
        <v>127</v>
      </c>
      <c r="R4" s="35" t="s">
        <v>126</v>
      </c>
      <c r="S4" s="75" t="s">
        <v>127</v>
      </c>
    </row>
    <row r="5" spans="1:19" ht="21.75" customHeight="1" thickTop="1" x14ac:dyDescent="0.35">
      <c r="A5" s="2" t="s">
        <v>4</v>
      </c>
      <c r="B5" s="2">
        <v>568674</v>
      </c>
      <c r="C5" s="2">
        <v>138</v>
      </c>
      <c r="D5" s="2">
        <v>567332</v>
      </c>
      <c r="E5" s="2">
        <v>138</v>
      </c>
      <c r="F5" s="2">
        <v>570095</v>
      </c>
      <c r="G5" s="2">
        <v>138</v>
      </c>
      <c r="H5" s="2">
        <v>569423</v>
      </c>
      <c r="I5" s="2">
        <v>138</v>
      </c>
      <c r="J5" s="2">
        <v>567539</v>
      </c>
      <c r="K5" s="2">
        <v>138</v>
      </c>
      <c r="L5" s="2">
        <v>572623</v>
      </c>
      <c r="M5" s="2">
        <v>138</v>
      </c>
      <c r="N5" s="2">
        <v>574553</v>
      </c>
      <c r="O5" s="2">
        <v>139</v>
      </c>
      <c r="P5" s="2">
        <v>577338</v>
      </c>
      <c r="Q5" s="2">
        <v>138</v>
      </c>
      <c r="R5" s="2">
        <v>577986</v>
      </c>
      <c r="S5" s="2">
        <v>138</v>
      </c>
    </row>
    <row r="6" spans="1:19" ht="21.75" customHeight="1" x14ac:dyDescent="0.35">
      <c r="A6" s="2" t="s">
        <v>5</v>
      </c>
      <c r="B6" s="2">
        <v>17576</v>
      </c>
      <c r="C6" s="2">
        <v>134</v>
      </c>
      <c r="D6" s="2">
        <v>17539</v>
      </c>
      <c r="E6" s="2">
        <v>134</v>
      </c>
      <c r="F6" s="2">
        <v>17581</v>
      </c>
      <c r="G6" s="2">
        <v>134</v>
      </c>
      <c r="H6" s="2">
        <v>17589</v>
      </c>
      <c r="I6" s="2">
        <v>134</v>
      </c>
      <c r="J6" s="2">
        <v>17555</v>
      </c>
      <c r="K6" s="2">
        <v>134</v>
      </c>
      <c r="L6" s="2">
        <v>17740</v>
      </c>
      <c r="M6" s="2">
        <v>135</v>
      </c>
      <c r="N6" s="2">
        <v>17830</v>
      </c>
      <c r="O6" s="2">
        <v>135</v>
      </c>
      <c r="P6" s="2">
        <v>17881</v>
      </c>
      <c r="Q6" s="2">
        <v>135</v>
      </c>
      <c r="R6" s="2">
        <v>17891</v>
      </c>
      <c r="S6" s="2">
        <v>135</v>
      </c>
    </row>
    <row r="7" spans="1:19" ht="21.75" customHeight="1" x14ac:dyDescent="0.35">
      <c r="A7" s="2" t="s">
        <v>6</v>
      </c>
      <c r="B7" s="2">
        <v>1473558</v>
      </c>
      <c r="C7" s="2">
        <v>138</v>
      </c>
      <c r="D7" s="2">
        <v>1468630</v>
      </c>
      <c r="E7" s="2">
        <v>138</v>
      </c>
      <c r="F7" s="2">
        <v>1472285</v>
      </c>
      <c r="G7" s="2">
        <v>138</v>
      </c>
      <c r="H7" s="2">
        <v>1470258</v>
      </c>
      <c r="I7" s="2">
        <v>138</v>
      </c>
      <c r="J7" s="2">
        <v>1467822</v>
      </c>
      <c r="K7" s="2">
        <v>138</v>
      </c>
      <c r="L7" s="2">
        <v>1479412</v>
      </c>
      <c r="M7" s="2">
        <v>138</v>
      </c>
      <c r="N7" s="2">
        <v>1484569</v>
      </c>
      <c r="O7" s="2">
        <v>139</v>
      </c>
      <c r="P7" s="2">
        <v>1491107</v>
      </c>
      <c r="Q7" s="2">
        <v>138</v>
      </c>
      <c r="R7" s="2">
        <v>1492644</v>
      </c>
      <c r="S7" s="2">
        <v>138</v>
      </c>
    </row>
    <row r="8" spans="1:19" ht="21.75" customHeight="1" x14ac:dyDescent="0.35">
      <c r="A8" s="2" t="s">
        <v>84</v>
      </c>
      <c r="B8" s="2">
        <v>88509</v>
      </c>
      <c r="C8" s="2">
        <v>143</v>
      </c>
      <c r="D8" s="2">
        <v>88436</v>
      </c>
      <c r="E8" s="2">
        <v>143</v>
      </c>
      <c r="F8" s="2">
        <v>88531</v>
      </c>
      <c r="G8" s="2">
        <v>143</v>
      </c>
      <c r="H8" s="2">
        <v>88480</v>
      </c>
      <c r="I8" s="2">
        <v>142</v>
      </c>
      <c r="J8" s="2">
        <v>88335</v>
      </c>
      <c r="K8" s="2">
        <v>143</v>
      </c>
      <c r="L8" s="2">
        <v>88809</v>
      </c>
      <c r="M8" s="2">
        <v>143</v>
      </c>
      <c r="N8" s="2">
        <v>89224</v>
      </c>
      <c r="O8" s="2">
        <v>143</v>
      </c>
      <c r="P8" s="2">
        <v>89360</v>
      </c>
      <c r="Q8" s="2">
        <v>143</v>
      </c>
      <c r="R8" s="2">
        <v>89328</v>
      </c>
      <c r="S8" s="2">
        <v>143</v>
      </c>
    </row>
    <row r="9" spans="1:19" ht="21.75" customHeight="1" x14ac:dyDescent="0.35">
      <c r="A9" s="2" t="s">
        <v>85</v>
      </c>
      <c r="B9" s="2">
        <v>91735</v>
      </c>
      <c r="C9" s="2">
        <v>133</v>
      </c>
      <c r="D9" s="2">
        <v>91818</v>
      </c>
      <c r="E9" s="2">
        <v>133</v>
      </c>
      <c r="F9" s="2">
        <v>92027</v>
      </c>
      <c r="G9" s="2">
        <v>133</v>
      </c>
      <c r="H9" s="2">
        <v>92149</v>
      </c>
      <c r="I9" s="2">
        <v>132</v>
      </c>
      <c r="J9" s="2">
        <v>92292</v>
      </c>
      <c r="K9" s="2">
        <v>133</v>
      </c>
      <c r="L9" s="2">
        <v>93109</v>
      </c>
      <c r="M9" s="2">
        <v>133</v>
      </c>
      <c r="N9" s="2">
        <v>93764</v>
      </c>
      <c r="O9" s="2">
        <v>134</v>
      </c>
      <c r="P9" s="2">
        <v>94388</v>
      </c>
      <c r="Q9" s="2">
        <v>134</v>
      </c>
      <c r="R9" s="2">
        <v>94727</v>
      </c>
      <c r="S9" s="2">
        <v>134</v>
      </c>
    </row>
    <row r="10" spans="1:19" ht="21.75" customHeight="1" x14ac:dyDescent="0.35">
      <c r="A10" s="2" t="s">
        <v>7</v>
      </c>
      <c r="B10" s="2">
        <v>709968</v>
      </c>
      <c r="C10" s="2">
        <v>139</v>
      </c>
      <c r="D10" s="2">
        <v>709159</v>
      </c>
      <c r="E10" s="2">
        <v>139</v>
      </c>
      <c r="F10" s="2">
        <v>710476</v>
      </c>
      <c r="G10" s="2">
        <v>139</v>
      </c>
      <c r="H10" s="2">
        <v>709965</v>
      </c>
      <c r="I10" s="2">
        <v>139</v>
      </c>
      <c r="J10" s="2">
        <v>709522</v>
      </c>
      <c r="K10" s="2">
        <v>139</v>
      </c>
      <c r="L10" s="2">
        <v>715340</v>
      </c>
      <c r="M10" s="2">
        <v>140</v>
      </c>
      <c r="N10" s="2">
        <v>718385</v>
      </c>
      <c r="O10" s="2">
        <v>140</v>
      </c>
      <c r="P10" s="2">
        <v>721744</v>
      </c>
      <c r="Q10" s="2">
        <v>140</v>
      </c>
      <c r="R10" s="2">
        <v>722436</v>
      </c>
      <c r="S10" s="2">
        <v>140</v>
      </c>
    </row>
    <row r="11" spans="1:19" ht="21.75" customHeight="1" x14ac:dyDescent="0.35">
      <c r="A11" s="2" t="s">
        <v>71</v>
      </c>
      <c r="B11" s="2">
        <v>162247</v>
      </c>
      <c r="C11" s="2">
        <v>143</v>
      </c>
      <c r="D11" s="2">
        <v>162048</v>
      </c>
      <c r="E11" s="2">
        <v>143</v>
      </c>
      <c r="F11" s="2">
        <v>162385</v>
      </c>
      <c r="G11" s="2">
        <v>143</v>
      </c>
      <c r="H11" s="2">
        <v>162207</v>
      </c>
      <c r="I11" s="2">
        <v>143</v>
      </c>
      <c r="J11" s="2">
        <v>162069</v>
      </c>
      <c r="K11" s="2">
        <v>144</v>
      </c>
      <c r="L11" s="2">
        <v>163172</v>
      </c>
      <c r="M11" s="2">
        <v>144</v>
      </c>
      <c r="N11" s="2">
        <v>163868</v>
      </c>
      <c r="O11" s="2">
        <v>144</v>
      </c>
      <c r="P11" s="2">
        <v>164497</v>
      </c>
      <c r="Q11" s="2">
        <v>144</v>
      </c>
      <c r="R11" s="2">
        <v>164486</v>
      </c>
      <c r="S11" s="2">
        <v>144</v>
      </c>
    </row>
    <row r="12" spans="1:19" ht="21.75" customHeight="1" x14ac:dyDescent="0.35">
      <c r="A12" s="2" t="s">
        <v>8</v>
      </c>
      <c r="B12" s="2">
        <v>177333</v>
      </c>
      <c r="C12" s="2">
        <v>136</v>
      </c>
      <c r="D12" s="2">
        <v>176859</v>
      </c>
      <c r="E12" s="2">
        <v>136</v>
      </c>
      <c r="F12" s="2">
        <v>177386</v>
      </c>
      <c r="G12" s="2">
        <v>136</v>
      </c>
      <c r="H12" s="2">
        <v>177135</v>
      </c>
      <c r="I12" s="2">
        <v>136</v>
      </c>
      <c r="J12" s="2">
        <v>176636</v>
      </c>
      <c r="K12" s="2">
        <v>136</v>
      </c>
      <c r="L12" s="2">
        <v>178450</v>
      </c>
      <c r="M12" s="2">
        <v>137</v>
      </c>
      <c r="N12" s="2">
        <v>179621</v>
      </c>
      <c r="O12" s="2">
        <v>137</v>
      </c>
      <c r="P12" s="2">
        <v>180875</v>
      </c>
      <c r="Q12" s="2">
        <v>137</v>
      </c>
      <c r="R12" s="2">
        <v>181345</v>
      </c>
      <c r="S12" s="2">
        <v>137</v>
      </c>
    </row>
    <row r="13" spans="1:19" ht="21.75" customHeight="1" x14ac:dyDescent="0.35">
      <c r="A13" s="2" t="s">
        <v>9</v>
      </c>
      <c r="B13" s="2">
        <v>641537</v>
      </c>
      <c r="C13" s="2">
        <v>140</v>
      </c>
      <c r="D13" s="2">
        <v>640517</v>
      </c>
      <c r="E13" s="2">
        <v>140</v>
      </c>
      <c r="F13" s="2">
        <v>641812</v>
      </c>
      <c r="G13" s="2">
        <v>140</v>
      </c>
      <c r="H13" s="2">
        <v>641324</v>
      </c>
      <c r="I13" s="2">
        <v>139</v>
      </c>
      <c r="J13" s="2">
        <v>640485</v>
      </c>
      <c r="K13" s="2">
        <v>140</v>
      </c>
      <c r="L13" s="2">
        <v>645847</v>
      </c>
      <c r="M13" s="2">
        <v>140</v>
      </c>
      <c r="N13" s="2">
        <v>648783</v>
      </c>
      <c r="O13" s="2">
        <v>141</v>
      </c>
      <c r="P13" s="2">
        <v>651896</v>
      </c>
      <c r="Q13" s="2">
        <v>141</v>
      </c>
      <c r="R13" s="2">
        <v>652641</v>
      </c>
      <c r="S13" s="2">
        <v>141</v>
      </c>
    </row>
    <row r="14" spans="1:19" ht="21.75" customHeight="1" x14ac:dyDescent="0.35">
      <c r="A14" s="2" t="s">
        <v>10</v>
      </c>
      <c r="B14" s="2">
        <v>489525</v>
      </c>
      <c r="C14" s="2">
        <v>139</v>
      </c>
      <c r="D14" s="2">
        <v>488339</v>
      </c>
      <c r="E14" s="2">
        <v>139</v>
      </c>
      <c r="F14" s="2">
        <v>489816</v>
      </c>
      <c r="G14" s="2">
        <v>139</v>
      </c>
      <c r="H14" s="2">
        <v>488807</v>
      </c>
      <c r="I14" s="2">
        <v>138</v>
      </c>
      <c r="J14" s="2">
        <v>487603</v>
      </c>
      <c r="K14" s="2">
        <v>139</v>
      </c>
      <c r="L14" s="2">
        <v>491596</v>
      </c>
      <c r="M14" s="2">
        <v>139</v>
      </c>
      <c r="N14" s="2">
        <v>493631</v>
      </c>
      <c r="O14" s="2">
        <v>139</v>
      </c>
      <c r="P14" s="2">
        <v>496146</v>
      </c>
      <c r="Q14" s="2">
        <v>139</v>
      </c>
      <c r="R14" s="2">
        <v>496387</v>
      </c>
      <c r="S14" s="2">
        <v>139</v>
      </c>
    </row>
    <row r="15" spans="1:19" ht="21.75" customHeight="1" x14ac:dyDescent="0.35">
      <c r="A15" s="2" t="s">
        <v>11</v>
      </c>
      <c r="B15" s="2">
        <v>120815</v>
      </c>
      <c r="C15" s="2">
        <v>147</v>
      </c>
      <c r="D15" s="2">
        <v>120675</v>
      </c>
      <c r="E15" s="2">
        <v>147</v>
      </c>
      <c r="F15" s="2">
        <v>121183</v>
      </c>
      <c r="G15" s="2">
        <v>147</v>
      </c>
      <c r="H15" s="2">
        <v>120973</v>
      </c>
      <c r="I15" s="2">
        <v>147</v>
      </c>
      <c r="J15" s="2">
        <v>120619</v>
      </c>
      <c r="K15" s="2">
        <v>147</v>
      </c>
      <c r="L15" s="2">
        <v>121469</v>
      </c>
      <c r="M15" s="2">
        <v>147</v>
      </c>
      <c r="N15" s="2">
        <v>121876</v>
      </c>
      <c r="O15" s="2">
        <v>148</v>
      </c>
      <c r="P15" s="2">
        <v>122442</v>
      </c>
      <c r="Q15" s="2">
        <v>148</v>
      </c>
      <c r="R15" s="2">
        <v>122439</v>
      </c>
      <c r="S15" s="2">
        <v>148</v>
      </c>
    </row>
    <row r="16" spans="1:19" ht="21.75" customHeight="1" x14ac:dyDescent="0.35">
      <c r="A16" s="2" t="s">
        <v>12</v>
      </c>
      <c r="B16" s="2">
        <v>215319</v>
      </c>
      <c r="C16" s="2">
        <v>144</v>
      </c>
      <c r="D16" s="2">
        <v>215024</v>
      </c>
      <c r="E16" s="2">
        <v>144</v>
      </c>
      <c r="F16" s="2">
        <v>215706</v>
      </c>
      <c r="G16" s="2">
        <v>144</v>
      </c>
      <c r="H16" s="2">
        <v>215474</v>
      </c>
      <c r="I16" s="2">
        <v>144</v>
      </c>
      <c r="J16" s="2">
        <v>214977</v>
      </c>
      <c r="K16" s="2">
        <v>144</v>
      </c>
      <c r="L16" s="2">
        <v>216685</v>
      </c>
      <c r="M16" s="2">
        <v>144</v>
      </c>
      <c r="N16" s="2">
        <v>217444</v>
      </c>
      <c r="O16" s="2">
        <v>145</v>
      </c>
      <c r="P16" s="2">
        <v>218500</v>
      </c>
      <c r="Q16" s="2">
        <v>145</v>
      </c>
      <c r="R16" s="2">
        <v>218550</v>
      </c>
      <c r="S16" s="2">
        <v>145</v>
      </c>
    </row>
    <row r="17" spans="1:19" ht="21.75" customHeight="1" x14ac:dyDescent="0.35">
      <c r="A17" s="2" t="s">
        <v>13</v>
      </c>
      <c r="B17" s="2">
        <v>800389</v>
      </c>
      <c r="C17" s="2">
        <v>141</v>
      </c>
      <c r="D17" s="2">
        <v>796803</v>
      </c>
      <c r="E17" s="2">
        <v>141</v>
      </c>
      <c r="F17" s="2">
        <v>800455</v>
      </c>
      <c r="G17" s="2">
        <v>141</v>
      </c>
      <c r="H17" s="2">
        <v>798373</v>
      </c>
      <c r="I17" s="2">
        <v>141</v>
      </c>
      <c r="J17" s="2">
        <v>794715</v>
      </c>
      <c r="K17" s="2">
        <v>141</v>
      </c>
      <c r="L17" s="2">
        <v>801319</v>
      </c>
      <c r="M17" s="2">
        <v>141</v>
      </c>
      <c r="N17" s="2">
        <v>803612</v>
      </c>
      <c r="O17" s="2">
        <v>142</v>
      </c>
      <c r="P17" s="2">
        <v>807236</v>
      </c>
      <c r="Q17" s="2">
        <v>142</v>
      </c>
      <c r="R17" s="2">
        <v>807061</v>
      </c>
      <c r="S17" s="2">
        <v>142</v>
      </c>
    </row>
    <row r="18" spans="1:19" ht="21.75" customHeight="1" x14ac:dyDescent="0.35">
      <c r="A18" s="2" t="s">
        <v>14</v>
      </c>
      <c r="B18" s="2">
        <v>180832</v>
      </c>
      <c r="C18" s="2">
        <v>148</v>
      </c>
      <c r="D18" s="2">
        <v>180449</v>
      </c>
      <c r="E18" s="2">
        <v>148</v>
      </c>
      <c r="F18" s="2">
        <v>181975</v>
      </c>
      <c r="G18" s="2">
        <v>148</v>
      </c>
      <c r="H18" s="2">
        <v>181588</v>
      </c>
      <c r="I18" s="2">
        <v>148</v>
      </c>
      <c r="J18" s="2">
        <v>180709</v>
      </c>
      <c r="K18" s="2">
        <v>148</v>
      </c>
      <c r="L18" s="2">
        <v>182055</v>
      </c>
      <c r="M18" s="2">
        <v>149</v>
      </c>
      <c r="N18" s="2">
        <v>182611</v>
      </c>
      <c r="O18" s="2">
        <v>149</v>
      </c>
      <c r="P18" s="2">
        <v>183377</v>
      </c>
      <c r="Q18" s="2">
        <v>149</v>
      </c>
      <c r="R18" s="2">
        <v>183382</v>
      </c>
      <c r="S18" s="2">
        <v>149</v>
      </c>
    </row>
    <row r="19" spans="1:19" ht="21.75" customHeight="1" x14ac:dyDescent="0.35">
      <c r="A19" s="2" t="s">
        <v>15</v>
      </c>
      <c r="B19" s="2">
        <v>38568</v>
      </c>
      <c r="C19" s="2">
        <v>148</v>
      </c>
      <c r="D19" s="2">
        <v>38533</v>
      </c>
      <c r="E19" s="2">
        <v>147</v>
      </c>
      <c r="F19" s="2">
        <v>38964</v>
      </c>
      <c r="G19" s="2">
        <v>148</v>
      </c>
      <c r="H19" s="2">
        <v>38915</v>
      </c>
      <c r="I19" s="2">
        <v>148</v>
      </c>
      <c r="J19" s="2">
        <v>38628</v>
      </c>
      <c r="K19" s="2">
        <v>148</v>
      </c>
      <c r="L19" s="2">
        <v>39007</v>
      </c>
      <c r="M19" s="2">
        <v>148</v>
      </c>
      <c r="N19" s="2">
        <v>39134</v>
      </c>
      <c r="O19" s="2">
        <v>149</v>
      </c>
      <c r="P19" s="2">
        <v>39254</v>
      </c>
      <c r="Q19" s="2">
        <v>149</v>
      </c>
      <c r="R19" s="2">
        <v>39171</v>
      </c>
      <c r="S19" s="2">
        <v>149</v>
      </c>
    </row>
    <row r="20" spans="1:19" ht="21.75" customHeight="1" x14ac:dyDescent="0.35">
      <c r="A20" s="2" t="s">
        <v>16</v>
      </c>
      <c r="B20" s="2">
        <v>817329</v>
      </c>
      <c r="C20" s="2">
        <v>155</v>
      </c>
      <c r="D20" s="2">
        <v>815882</v>
      </c>
      <c r="E20" s="2">
        <v>155</v>
      </c>
      <c r="F20" s="2">
        <v>839796</v>
      </c>
      <c r="G20" s="2">
        <v>156</v>
      </c>
      <c r="H20" s="2">
        <v>838351</v>
      </c>
      <c r="I20" s="2">
        <v>156</v>
      </c>
      <c r="J20" s="2">
        <v>820002</v>
      </c>
      <c r="K20" s="2">
        <v>156</v>
      </c>
      <c r="L20" s="2">
        <v>829682</v>
      </c>
      <c r="M20" s="2">
        <v>156</v>
      </c>
      <c r="N20" s="2">
        <v>830192</v>
      </c>
      <c r="O20" s="2">
        <v>157</v>
      </c>
      <c r="P20" s="2">
        <v>831148</v>
      </c>
      <c r="Q20" s="2">
        <v>157</v>
      </c>
      <c r="R20" s="2">
        <v>828415</v>
      </c>
      <c r="S20" s="2">
        <v>157</v>
      </c>
    </row>
    <row r="21" spans="1:19" ht="21.75" customHeight="1" x14ac:dyDescent="0.35">
      <c r="A21" s="2" t="s">
        <v>17</v>
      </c>
      <c r="B21" s="2">
        <v>579102</v>
      </c>
      <c r="C21" s="2">
        <v>154</v>
      </c>
      <c r="D21" s="2">
        <v>577767</v>
      </c>
      <c r="E21" s="2">
        <v>154</v>
      </c>
      <c r="F21" s="2">
        <v>586061</v>
      </c>
      <c r="G21" s="2">
        <v>155</v>
      </c>
      <c r="H21" s="2">
        <v>584171</v>
      </c>
      <c r="I21" s="2">
        <v>155</v>
      </c>
      <c r="J21" s="2">
        <v>577935</v>
      </c>
      <c r="K21" s="2">
        <v>155</v>
      </c>
      <c r="L21" s="2">
        <v>581872</v>
      </c>
      <c r="M21" s="2">
        <v>155</v>
      </c>
      <c r="N21" s="2">
        <v>582874</v>
      </c>
      <c r="O21" s="2">
        <v>156</v>
      </c>
      <c r="P21" s="2">
        <v>584227</v>
      </c>
      <c r="Q21" s="2">
        <v>156</v>
      </c>
      <c r="R21" s="2">
        <v>582478</v>
      </c>
      <c r="S21" s="2">
        <v>156</v>
      </c>
    </row>
    <row r="22" spans="1:19" ht="21.75" customHeight="1" x14ac:dyDescent="0.35">
      <c r="A22" s="2" t="s">
        <v>18</v>
      </c>
      <c r="B22" s="2">
        <v>78689</v>
      </c>
      <c r="C22" s="2">
        <v>155</v>
      </c>
      <c r="D22" s="2">
        <v>78541</v>
      </c>
      <c r="E22" s="2">
        <v>155</v>
      </c>
      <c r="F22" s="2">
        <v>79148</v>
      </c>
      <c r="G22" s="2">
        <v>155</v>
      </c>
      <c r="H22" s="2">
        <v>78959</v>
      </c>
      <c r="I22" s="2">
        <v>155</v>
      </c>
      <c r="J22" s="2">
        <v>78364</v>
      </c>
      <c r="K22" s="2">
        <v>155</v>
      </c>
      <c r="L22" s="2">
        <v>78733</v>
      </c>
      <c r="M22" s="2">
        <v>155</v>
      </c>
      <c r="N22" s="2">
        <v>78876</v>
      </c>
      <c r="O22" s="2">
        <v>156</v>
      </c>
      <c r="P22" s="2">
        <v>78942</v>
      </c>
      <c r="Q22" s="2">
        <v>156</v>
      </c>
      <c r="R22" s="2">
        <v>78693</v>
      </c>
      <c r="S22" s="2">
        <v>156</v>
      </c>
    </row>
    <row r="23" spans="1:19" ht="21.75" customHeight="1" x14ac:dyDescent="0.35">
      <c r="A23" s="2" t="s">
        <v>19</v>
      </c>
      <c r="B23" s="2">
        <v>265168</v>
      </c>
      <c r="C23" s="2">
        <v>165</v>
      </c>
      <c r="D23" s="2">
        <v>264768</v>
      </c>
      <c r="E23" s="2">
        <v>165</v>
      </c>
      <c r="F23" s="2">
        <v>272739</v>
      </c>
      <c r="G23" s="2">
        <v>166</v>
      </c>
      <c r="H23" s="2">
        <v>271177</v>
      </c>
      <c r="I23" s="2">
        <v>166</v>
      </c>
      <c r="J23" s="2">
        <v>265166</v>
      </c>
      <c r="K23" s="2">
        <v>166</v>
      </c>
      <c r="L23" s="2">
        <v>267257</v>
      </c>
      <c r="M23" s="2">
        <v>166</v>
      </c>
      <c r="N23" s="2">
        <v>267562</v>
      </c>
      <c r="O23" s="2">
        <v>167</v>
      </c>
      <c r="P23" s="2">
        <v>268039</v>
      </c>
      <c r="Q23" s="2">
        <v>167</v>
      </c>
      <c r="R23" s="2">
        <v>267571</v>
      </c>
      <c r="S23" s="2">
        <v>167</v>
      </c>
    </row>
    <row r="24" spans="1:19" ht="21.75" customHeight="1" x14ac:dyDescent="0.35">
      <c r="A24" s="2" t="s">
        <v>20</v>
      </c>
      <c r="B24" s="2">
        <v>684112</v>
      </c>
      <c r="C24" s="2">
        <v>159</v>
      </c>
      <c r="D24" s="2">
        <v>683055</v>
      </c>
      <c r="E24" s="2">
        <v>159</v>
      </c>
      <c r="F24" s="2">
        <v>704354</v>
      </c>
      <c r="G24" s="2">
        <v>160</v>
      </c>
      <c r="H24" s="2">
        <v>703655</v>
      </c>
      <c r="I24" s="2">
        <v>160</v>
      </c>
      <c r="J24" s="2">
        <v>687053</v>
      </c>
      <c r="K24" s="2">
        <v>160</v>
      </c>
      <c r="L24" s="2">
        <v>694124</v>
      </c>
      <c r="M24" s="2">
        <v>160</v>
      </c>
      <c r="N24" s="2">
        <v>695270</v>
      </c>
      <c r="O24" s="2">
        <v>161</v>
      </c>
      <c r="P24" s="2">
        <v>695294</v>
      </c>
      <c r="Q24" s="2">
        <v>161</v>
      </c>
      <c r="R24" s="2">
        <v>692087</v>
      </c>
      <c r="S24" s="2">
        <v>161</v>
      </c>
    </row>
    <row r="25" spans="1:19" ht="21.75" customHeight="1" x14ac:dyDescent="0.35">
      <c r="A25" s="2" t="s">
        <v>21</v>
      </c>
      <c r="B25" s="2">
        <v>195616</v>
      </c>
      <c r="C25" s="2">
        <v>159</v>
      </c>
      <c r="D25" s="2">
        <v>195222</v>
      </c>
      <c r="E25" s="2">
        <v>159</v>
      </c>
      <c r="F25" s="2">
        <v>197234</v>
      </c>
      <c r="G25" s="2">
        <v>159</v>
      </c>
      <c r="H25" s="2">
        <v>196769</v>
      </c>
      <c r="I25" s="2">
        <v>159</v>
      </c>
      <c r="J25" s="2">
        <v>195198</v>
      </c>
      <c r="K25" s="2">
        <v>159</v>
      </c>
      <c r="L25" s="2">
        <v>196797</v>
      </c>
      <c r="M25" s="2">
        <v>159</v>
      </c>
      <c r="N25" s="2">
        <v>197309</v>
      </c>
      <c r="O25" s="2">
        <v>161</v>
      </c>
      <c r="P25" s="2">
        <v>198153</v>
      </c>
      <c r="Q25" s="2">
        <v>161</v>
      </c>
      <c r="R25" s="2">
        <v>197988</v>
      </c>
      <c r="S25" s="2">
        <v>161</v>
      </c>
    </row>
    <row r="26" spans="1:19" ht="21.75" customHeight="1" thickBot="1" x14ac:dyDescent="0.4">
      <c r="A26" s="17" t="s">
        <v>38</v>
      </c>
      <c r="B26" s="17">
        <v>8396601</v>
      </c>
      <c r="C26" s="17">
        <v>145</v>
      </c>
      <c r="D26" s="17">
        <v>8377396</v>
      </c>
      <c r="E26" s="17">
        <v>145</v>
      </c>
      <c r="F26" s="17">
        <v>8460009</v>
      </c>
      <c r="G26" s="17">
        <v>146</v>
      </c>
      <c r="H26" s="17">
        <v>8445742</v>
      </c>
      <c r="I26" s="17">
        <v>145</v>
      </c>
      <c r="J26" s="17">
        <v>8383224</v>
      </c>
      <c r="K26" s="17">
        <v>145</v>
      </c>
      <c r="L26" s="17">
        <v>8455098</v>
      </c>
      <c r="M26" s="17">
        <v>146</v>
      </c>
      <c r="N26" s="17">
        <v>8480988</v>
      </c>
      <c r="O26" s="17">
        <v>146</v>
      </c>
      <c r="P26" s="17">
        <v>8511844</v>
      </c>
      <c r="Q26" s="17">
        <v>146</v>
      </c>
      <c r="R26" s="17">
        <v>8507706</v>
      </c>
      <c r="S26" s="17">
        <v>146</v>
      </c>
    </row>
    <row r="27" spans="1:19" s="5" customFormat="1" ht="31.5" customHeight="1" thickTop="1" x14ac:dyDescent="0.35">
      <c r="A27" s="13" t="s">
        <v>0</v>
      </c>
      <c r="B27" s="14">
        <f>+B5+B6+B7+B8+B9+B10+B11+B12+B13</f>
        <v>3931137</v>
      </c>
      <c r="C27" s="14">
        <f>+(B5*C5+B6*C6+B7*C7+B8*C8+B9*C9+B10*C10+B11*C11+B12*C12+B13*C13)/B27</f>
        <v>138.60114338421684</v>
      </c>
      <c r="D27" s="14">
        <f>+D5+D6+D7+D8+D9+D10+D11+D12+D13</f>
        <v>3922338</v>
      </c>
      <c r="E27" s="14">
        <f>+(D5*E5+D6*E6+D7*E7+D8*E8+D9*E9+D10*E10+D11*E11+D12*E12+D13*E13)/D27</f>
        <v>138.60159246857359</v>
      </c>
      <c r="F27" s="14">
        <f>+F5+F6+F7+F8+F9+F10+F11+F12+F13</f>
        <v>3932578</v>
      </c>
      <c r="G27" s="14">
        <f>+(F5*G5+F6*G6+F7*G7+F8*G8+F9*G9+F10*G10+F11*G11+F12*G12+F13*G13)/F27</f>
        <v>138.60099227529625</v>
      </c>
      <c r="H27" s="14">
        <f>+H5+H6+H7+H8+H9+H10+H11+H12+H13</f>
        <v>3928530</v>
      </c>
      <c r="I27" s="14">
        <f>+(H5*I5+H6*I6+H7*I7+H8*I8+H9*I9+H10*I10+H11*I11+H12*I12+H13*I13)/H27</f>
        <v>138.39167933043657</v>
      </c>
      <c r="J27" s="14">
        <f>+J5+J6+J7+J8+J9+J10+J11+J12+J13</f>
        <v>3922255</v>
      </c>
      <c r="K27" s="14">
        <f>+(J5*K5+J6*K6+J7*K7+J8*K8+J9*K9+J10*K10+J11*K11+J12*K12+J13*K13)/J27</f>
        <v>138.64239296017215</v>
      </c>
      <c r="L27" s="14">
        <f>+L5+L6+L7+L8+L9+L10+L11+L12+L13</f>
        <v>3954502</v>
      </c>
      <c r="M27" s="14">
        <f>+(L5*M5+L6*M6+L7*M7+L8*M8+L9*M9+L10*M10+L11*M11+L12*M12+L13*M13)/L27</f>
        <v>138.87197730586556</v>
      </c>
      <c r="N27" s="14">
        <f>+N5+N6+N7+N8+N9+N10+N11+N12+N13</f>
        <v>3970597</v>
      </c>
      <c r="O27" s="14">
        <f>+(N5*O5+N6*O6+N7*O7+N8*O8+N9*O9+N10*O10+N11*O11+N12*O12+N13*O13)/N27</f>
        <v>139.57744591052679</v>
      </c>
      <c r="P27" s="14">
        <f>+P5+P6+P7+P8+P9+P10+P11+P12+P13</f>
        <v>3989086</v>
      </c>
      <c r="Q27" s="14">
        <f>+(P5*Q5+P6*Q6+P7*Q7+P8*Q8+P9*Q9+P10*Q10+P11*Q11+P12*Q12+P13*Q13)/P27</f>
        <v>139.0581090505444</v>
      </c>
      <c r="R27" s="14">
        <f>+R5+R6+R7+R8+R9+R10+R11+R12+R13</f>
        <v>3993484</v>
      </c>
      <c r="S27" s="14">
        <f>+(R5*S5+R6*S6+R7*S7+R8*S8+R9*S9+R10*S10+R11*S11+R12*S12+R13*S13)/R27</f>
        <v>139.05732863835186</v>
      </c>
    </row>
    <row r="28" spans="1:19" ht="23" customHeight="1" x14ac:dyDescent="0.35">
      <c r="A28" s="13" t="s">
        <v>1</v>
      </c>
      <c r="B28" s="14">
        <f>+B14+B15+B16+B17</f>
        <v>1626048</v>
      </c>
      <c r="C28" s="14">
        <f>+(+B15*C15+B14*C14+B16*C16+B17*C17)/B28</f>
        <v>141.24095045164719</v>
      </c>
      <c r="D28" s="14">
        <f>+D14+D15+D16+D17</f>
        <v>1620841</v>
      </c>
      <c r="E28" s="14">
        <f>+(+D15*E15+D14*E14+D16*E16+D17*E17)/D28</f>
        <v>141.24212368764117</v>
      </c>
      <c r="F28" s="14">
        <f>+F14+F15+F16+F17</f>
        <v>1627160</v>
      </c>
      <c r="G28" s="14">
        <f>+(+F15*G15+F14*G14+F16*G16+F17*G17)/F28</f>
        <v>141.24249858649426</v>
      </c>
      <c r="H28" s="14">
        <f>+H14+H15+H16+H17</f>
        <v>1623627</v>
      </c>
      <c r="I28" s="14">
        <f>+(+H15*I15+H14*I14+H16*I16+H17*I17)/H28</f>
        <v>140.9420057685663</v>
      </c>
      <c r="J28" s="14">
        <f>+J14+J15+J16+J17</f>
        <v>1617914</v>
      </c>
      <c r="K28" s="14">
        <f>+(+J15*K15+J14*K14+J16*K16+J17*K17)/J28</f>
        <v>141.24317670778547</v>
      </c>
      <c r="L28" s="14">
        <f>+L14+L15+L16+L17</f>
        <v>1631069</v>
      </c>
      <c r="M28" s="14">
        <f>+(+L15*M15+L14*M14+L16*M16+L17*M17)/L28</f>
        <v>141.24258753001865</v>
      </c>
      <c r="N28" s="14">
        <f>+N14+N15+N16+N17</f>
        <v>1636563</v>
      </c>
      <c r="O28" s="14">
        <f>+(+N15*O15+N14*O14+N16*O16+N17*O17)/N28</f>
        <v>141.94054307716843</v>
      </c>
      <c r="P28" s="14">
        <f>+P14+P15+P16+P17</f>
        <v>1644324</v>
      </c>
      <c r="Q28" s="14">
        <f>+(+P15*Q15+P14*Q14+P16*Q16+P17*Q17)/P28</f>
        <v>141.94022710852605</v>
      </c>
      <c r="R28" s="14">
        <f>+R14+R15+R16+R17</f>
        <v>1644437</v>
      </c>
      <c r="S28" s="14">
        <f>+(+R15*S15+R14*S14+R16*S16+R17*S17)/R28</f>
        <v>141.93987182239272</v>
      </c>
    </row>
    <row r="29" spans="1:19" ht="23" customHeight="1" thickBot="1" x14ac:dyDescent="0.4">
      <c r="A29" s="15" t="s">
        <v>2</v>
      </c>
      <c r="B29" s="16">
        <f>+B18+B19+B20+B21+B22+B23+B24+B25</f>
        <v>2839416</v>
      </c>
      <c r="C29" s="16">
        <f>+(B18*C18+B19*C19+B20*C20+B21*C21+B22*C22+B23*C23+B24*C24+B25*C25)/B29</f>
        <v>156.42835357693272</v>
      </c>
      <c r="D29" s="16">
        <f>+D18+D19+D20+D21+D22+D23+D24+D25</f>
        <v>2834217</v>
      </c>
      <c r="E29" s="16">
        <f>+(D18*E18+D19*E19+D20*E20+D21*E21+D22*E22+D23*E23+D24*E24+D25*E25)/D29</f>
        <v>156.41542231946249</v>
      </c>
      <c r="F29" s="16">
        <f>+F18+F19+F20+F21+F22+F23+F24+F25</f>
        <v>2900271</v>
      </c>
      <c r="G29" s="16">
        <f>+(F18*G18+F19*G19+F20*G20+F21*G21+F22*G22+F23*G23+F24*G24+F25*G25)/F29</f>
        <v>157.27704859304527</v>
      </c>
      <c r="H29" s="16">
        <f>+H18+H19+H20+H21+H22+H23+H24+H25</f>
        <v>2893585</v>
      </c>
      <c r="I29" s="16">
        <f>+(H18*I18+H19*I19+H20*I20+H21*I21+H22*I22+H23*I23+H24*I24+H25*I25)/H29</f>
        <v>157.27507676463625</v>
      </c>
      <c r="J29" s="16">
        <f>+J18+J19+J20+J21+J22+J23+J24+J25</f>
        <v>2843055</v>
      </c>
      <c r="K29" s="16">
        <f>+(J18*K18+J19*K19+J20*K20+J21*K21+J22*K22+J23*K23+J24*K24+J25*K25)/J29</f>
        <v>157.25726410498567</v>
      </c>
      <c r="L29" s="16">
        <f>+L18+L19+L20+L21+L22+L23+L24+L25</f>
        <v>2869527</v>
      </c>
      <c r="M29" s="16">
        <f>+(L18*M18+L19*M19+L20*M20+L21*M21+L22*M22+L23*M23+L24*M24+L25*M25)/L29</f>
        <v>157.32161537424113</v>
      </c>
      <c r="N29" s="16">
        <f>+N18+N19+N20+N21+N22+N23+N24+N25</f>
        <v>2873828</v>
      </c>
      <c r="O29" s="16">
        <f>+(N18*O18+N19*O19+N20*O20+N21*O21+N22*O22+N23*O23+N24*O24+N25*O25)/N29</f>
        <v>158.32583648012337</v>
      </c>
      <c r="P29" s="16">
        <f>+P18+P19+P20+P21+P22+P23+P24+P25</f>
        <v>2878434</v>
      </c>
      <c r="Q29" s="16">
        <f>+(P18*Q18+P19*Q19+P20*Q20+P21*Q21+P22*Q22+P23*Q23+P24*Q24+P25*Q25)/P29</f>
        <v>158.32362284492191</v>
      </c>
      <c r="R29" s="16">
        <f>+R18+R19+R20+R21+R22+R23+R24+R25</f>
        <v>2869785</v>
      </c>
      <c r="S29" s="16">
        <f>+(R18*S18+R19*S19+R20*S20+R21*S21+R22*S22+R23*S23+R24*S24+R25*S25)/R29</f>
        <v>158.32219486825667</v>
      </c>
    </row>
    <row r="30" spans="1:19" ht="25" customHeight="1" thickTop="1" x14ac:dyDescent="0.3">
      <c r="A30" s="81" t="str">
        <f>+INDICE!B10</f>
        <v xml:space="preserve"> Lettura dati 20 dicembre 2022</v>
      </c>
      <c r="J30" s="26"/>
    </row>
    <row r="31" spans="1:19" x14ac:dyDescent="0.35">
      <c r="B31" s="6"/>
      <c r="C31" s="29"/>
      <c r="D31" s="5"/>
      <c r="E31" s="78"/>
      <c r="F31" s="5"/>
    </row>
    <row r="32" spans="1:19" s="3" customFormat="1" x14ac:dyDescent="0.35">
      <c r="A32" s="1"/>
      <c r="B32" s="1"/>
      <c r="C32" s="77"/>
      <c r="E32" s="79"/>
      <c r="G32" s="79"/>
      <c r="I32" s="79"/>
    </row>
    <row r="33" spans="2:6" ht="15" x14ac:dyDescent="0.35">
      <c r="B33" s="7"/>
      <c r="C33" s="76"/>
    </row>
    <row r="37" spans="2:6" ht="13.5" x14ac:dyDescent="0.35">
      <c r="B37" s="14"/>
      <c r="C37" s="14"/>
      <c r="F37" s="26"/>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76"/>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1">
    <mergeCell ref="A3:A4"/>
    <mergeCell ref="B3:C3"/>
    <mergeCell ref="D3:E3"/>
    <mergeCell ref="F3:G3"/>
    <mergeCell ref="N3:O3"/>
    <mergeCell ref="R3:S3"/>
    <mergeCell ref="P3:Q3"/>
    <mergeCell ref="B2:Q2"/>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51" orientation="landscape" r:id="rId1"/>
  <headerFooter>
    <oddHeader>&amp;COSSERVATORIO ASSEGNO UNICO UNIVERSALE</oddHeader>
    <oddFooter>&amp;CINPS - COORDINAMENTO GENERALE STATISTICO ATTUARIALE</oddFooter>
  </headerFooter>
  <rowBreaks count="1" manualBreakCount="1">
    <brk id="18" max="19" man="1"/>
  </rowBreaks>
  <ignoredErrors>
    <ignoredError sqref="C27:M29 N27:O29 P27:P29 Q27:Q29 R27:R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2.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17</vt:i4>
      </vt:variant>
    </vt:vector>
  </HeadingPairs>
  <TitlesOfParts>
    <vt:vector size="36" baseType="lpstr">
      <vt:lpstr>COPERTINA</vt:lpstr>
      <vt:lpstr>INDICE</vt:lpstr>
      <vt:lpstr>SEZIONE I</vt:lpstr>
      <vt:lpstr>Tavola 1</vt:lpstr>
      <vt:lpstr>Tavola 2</vt:lpstr>
      <vt:lpstr>Tavola 3</vt:lpstr>
      <vt:lpstr>Tavola 4</vt:lpstr>
      <vt:lpstr>Tavola 5</vt:lpstr>
      <vt:lpstr>Tavola 6</vt:lpstr>
      <vt:lpstr>Tavola 7</vt:lpstr>
      <vt:lpstr>Tavola 8</vt:lpstr>
      <vt:lpstr>Tavola 9</vt:lpstr>
      <vt:lpstr>Tavola10</vt:lpstr>
      <vt:lpstr>Tavola 11</vt:lpstr>
      <vt:lpstr>SEZIONE II</vt:lpstr>
      <vt:lpstr>Tavola 2.1</vt:lpstr>
      <vt:lpstr>Tavola 2.2</vt:lpstr>
      <vt:lpstr>Tavola 2.3</vt:lpstr>
      <vt:lpstr>Nota metodologica</vt:lpstr>
      <vt:lpstr>'Tavola 2.1'!_Hlk107209231</vt:lpstr>
      <vt:lpstr>'Tavola 3'!_Hlk107209231</vt:lpstr>
      <vt:lpstr>COPERTINA!Area_stampa</vt:lpstr>
      <vt:lpstr>INDICE!Area_stampa</vt:lpstr>
      <vt:lpstr>'Tavola 11'!Area_stampa</vt:lpstr>
      <vt:lpstr>'Tavola 2'!Area_stampa</vt:lpstr>
      <vt:lpstr>'Tavola 2.1'!Area_stampa</vt:lpstr>
      <vt:lpstr>'Tavola 2.2'!Area_stampa</vt:lpstr>
      <vt:lpstr>'Tavola 2.3'!Area_stampa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2023-01-05T09:39:01Z</cp:lastPrinted>
  <dcterms:created xsi:type="dcterms:W3CDTF">2021-02-08T13:18:49Z</dcterms:created>
  <dcterms:modified xsi:type="dcterms:W3CDTF">2023-01-05T15:23:36Z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