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Questa_cartella_di_lavoro" defaultThemeVersion="166925"/>
  <mc:AlternateContent xmlns:mc="http://schemas.openxmlformats.org/markup-compatibility/2006">
    <mc:Choice Requires="x15">
      <x15ac:absPath xmlns:x15ac="http://schemas.microsoft.com/office/spreadsheetml/2010/11/ac" url="\\filesrvp\root\GruppidiLavoro07\AssUnico\Osservatorio_2023_12\"/>
    </mc:Choice>
  </mc:AlternateContent>
  <xr:revisionPtr revIDLastSave="0" documentId="13_ncr:1_{2C335330-C786-49B8-9607-647494A79687}" xr6:coauthVersionLast="47" xr6:coauthVersionMax="47" xr10:uidLastSave="{00000000-0000-0000-0000-000000000000}"/>
  <bookViews>
    <workbookView xWindow="-110" yWindow="-110" windowWidth="19420" windowHeight="10560" tabRatio="719" firstSheet="21" xr2:uid="{00000000-000D-0000-FFFF-FFFF00000000}"/>
  </bookViews>
  <sheets>
    <sheet name="COPERTINA" sheetId="62" r:id="rId1"/>
    <sheet name="INDICE" sheetId="68" r:id="rId2"/>
    <sheet name="SEZIONE I" sheetId="73" r:id="rId3"/>
    <sheet name="Tavola 1.1" sheetId="63" r:id="rId4"/>
    <sheet name="Tavola 1.2" sheetId="65" r:id="rId5"/>
    <sheet name="Tavola 1.3" sheetId="66" r:id="rId6"/>
    <sheet name="Tavola 1.4_1" sheetId="64" r:id="rId7"/>
    <sheet name="Tavola 1.4_2" sheetId="91" r:id="rId8"/>
    <sheet name="Tavola 1.5" sheetId="58" r:id="rId9"/>
    <sheet name="Tavola 1.6_1" sheetId="4" r:id="rId10"/>
    <sheet name="Tavola 1.6_2" sheetId="92" r:id="rId11"/>
    <sheet name="Tavola 1.7_1" sheetId="52" r:id="rId12"/>
    <sheet name="Tavola 1.7_2" sheetId="93" r:id="rId13"/>
    <sheet name="Tavola 1.8_1" sheetId="53" r:id="rId14"/>
    <sheet name="Tavola 1.8_2" sheetId="94" r:id="rId15"/>
    <sheet name="Tavola 1.9_1" sheetId="54" r:id="rId16"/>
    <sheet name="Tavola 1.9_2" sheetId="96" r:id="rId17"/>
    <sheet name="Tavola 1.10_1" sheetId="97" r:id="rId18"/>
    <sheet name="Tavola 1.10_2" sheetId="60" r:id="rId19"/>
    <sheet name="Tavola 1.11" sheetId="69" r:id="rId20"/>
    <sheet name="SEZIONE II" sheetId="80" r:id="rId21"/>
    <sheet name="Tavola 2.1" sheetId="88" r:id="rId22"/>
    <sheet name="Tavola 2.2_1 " sheetId="89" r:id="rId23"/>
    <sheet name="Tavola 2.2_2" sheetId="98" r:id="rId24"/>
    <sheet name="Tavola 2.3" sheetId="90" r:id="rId25"/>
    <sheet name="SEZIONE III" sheetId="100" r:id="rId26"/>
    <sheet name="Tavola 3.1" sheetId="101" r:id="rId27"/>
    <sheet name="Tavola 3.2" sheetId="99" r:id="rId28"/>
    <sheet name="Nota metodologica" sheetId="84" r:id="rId29"/>
  </sheets>
  <externalReferences>
    <externalReference r:id="rId30"/>
  </externalReferences>
  <definedNames>
    <definedName name="_Hlk107209231" localSheetId="5">'Tavola 1.3'!$A$1</definedName>
    <definedName name="_Hlk107209231" localSheetId="21">'Tavola 2.1'!$A$1</definedName>
    <definedName name="_Hlk107209231" localSheetId="26">'Tavola 3.1'!$A$1</definedName>
    <definedName name="A" localSheetId="17">#REF!</definedName>
    <definedName name="A" localSheetId="18">#REF!</definedName>
    <definedName name="A" localSheetId="19">#REF!</definedName>
    <definedName name="A" localSheetId="4">#REF!</definedName>
    <definedName name="A" localSheetId="5">#REF!</definedName>
    <definedName name="A" localSheetId="6">#REF!</definedName>
    <definedName name="A" localSheetId="7">#REF!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21">#REF!</definedName>
    <definedName name="A" localSheetId="26">#REF!</definedName>
    <definedName name="A">#REF!</definedName>
    <definedName name="aa" localSheetId="17">#REF!</definedName>
    <definedName name="aa" localSheetId="18">#REF!</definedName>
    <definedName name="aa" localSheetId="19">#REF!</definedName>
    <definedName name="aa" localSheetId="4">#REF!</definedName>
    <definedName name="aa" localSheetId="5">#REF!</definedName>
    <definedName name="aa" localSheetId="6">#REF!</definedName>
    <definedName name="aa" localSheetId="7">#REF!</definedName>
    <definedName name="aa" localSheetId="9">#REF!</definedName>
    <definedName name="aa" localSheetId="10">#REF!</definedName>
    <definedName name="aa" localSheetId="11">#REF!</definedName>
    <definedName name="aa" localSheetId="12">#REF!</definedName>
    <definedName name="aa" localSheetId="13">#REF!</definedName>
    <definedName name="aa" localSheetId="14">#REF!</definedName>
    <definedName name="aa" localSheetId="15">#REF!</definedName>
    <definedName name="aa" localSheetId="16">#REF!</definedName>
    <definedName name="aa" localSheetId="21">#REF!</definedName>
    <definedName name="aa" localSheetId="26">#REF!</definedName>
    <definedName name="aa">#REF!</definedName>
    <definedName name="ACCOLTE_REG" localSheetId="17">#REF!</definedName>
    <definedName name="ACCOLTE_REG" localSheetId="18">#REF!</definedName>
    <definedName name="ACCOLTE_REG" localSheetId="19">#REF!</definedName>
    <definedName name="ACCOLTE_REG" localSheetId="6">#REF!</definedName>
    <definedName name="ACCOLTE_REG" localSheetId="7">#REF!</definedName>
    <definedName name="ACCOLTE_REG" localSheetId="9">#REF!</definedName>
    <definedName name="ACCOLTE_REG" localSheetId="10">#REF!</definedName>
    <definedName name="ACCOLTE_REG" localSheetId="11">#REF!</definedName>
    <definedName name="ACCOLTE_REG" localSheetId="12">#REF!</definedName>
    <definedName name="ACCOLTE_REG" localSheetId="13">#REF!</definedName>
    <definedName name="ACCOLTE_REG" localSheetId="14">#REF!</definedName>
    <definedName name="ACCOLTE_REG" localSheetId="21">#REF!</definedName>
    <definedName name="ACCOLTE_REG">#REF!</definedName>
    <definedName name="_xlnm.Print_Area" localSheetId="0">COPERTINA!$A$1:$K$28</definedName>
    <definedName name="_xlnm.Print_Area" localSheetId="1">INDICE!$A$1:$M$38</definedName>
    <definedName name="_xlnm.Print_Area" localSheetId="3">'Tavola 1.1'!$A$1:$G$31</definedName>
    <definedName name="_xlnm.Print_Area" localSheetId="17">'Tavola 1.10_1'!$A$1:$P$35</definedName>
    <definedName name="_xlnm.Print_Area" localSheetId="18">'Tavola 1.10_2'!$A$1:$S$36</definedName>
    <definedName name="_xlnm.Print_Area" localSheetId="19">'Tavola 1.11'!$A$1:$K$27</definedName>
    <definedName name="_xlnm.Print_Area" localSheetId="4">'Tavola 1.2'!$A$1:$I$33</definedName>
    <definedName name="_xlnm.Print_Area" localSheetId="5">'Tavola 1.3'!$A$1:$F$35</definedName>
    <definedName name="_xlnm.Print_Area" localSheetId="6">'Tavola 1.4_1'!$A$1:$K$26</definedName>
    <definedName name="_xlnm.Print_Area" localSheetId="7">'Tavola 1.4_2'!$A$1:$M$24</definedName>
    <definedName name="_xlnm.Print_Area" localSheetId="8">'Tavola 1.5'!$A$1:$J$34</definedName>
    <definedName name="_xlnm.Print_Area" localSheetId="9">'Tavola 1.6_1'!$A$1:$V$30</definedName>
    <definedName name="_xlnm.Print_Area" localSheetId="10">'Tavola 1.6_2'!$A$1:$W$30</definedName>
    <definedName name="_xlnm.Print_Area" localSheetId="11">'Tavola 1.7_1'!$A$1:$U$18</definedName>
    <definedName name="_xlnm.Print_Area" localSheetId="12">'Tavola 1.7_2'!$A$1:$W$18</definedName>
    <definedName name="_xlnm.Print_Area" localSheetId="13">'Tavola 1.8_1'!$A$1:$U$18</definedName>
    <definedName name="_xlnm.Print_Area" localSheetId="14">'Tavola 1.8_2'!$A$1:$W$18</definedName>
    <definedName name="_xlnm.Print_Area" localSheetId="15">'Tavola 1.9_1'!$A$1:$S$69</definedName>
    <definedName name="_xlnm.Print_Area" localSheetId="16">'Tavola 1.9_2'!$A$1:$S$84</definedName>
    <definedName name="_xlnm.Print_Area" localSheetId="21">'Tavola 2.1'!$A$1:$F$33</definedName>
    <definedName name="_xlnm.Print_Area" localSheetId="22">'Tavola 2.2_1 '!$A$1:$U$31</definedName>
    <definedName name="_xlnm.Print_Area" localSheetId="23">'Tavola 2.2_2'!$A$1:$W$31</definedName>
    <definedName name="_xlnm.Print_Area" localSheetId="24">'Tavola 2.3'!$A$1:$K$28</definedName>
    <definedName name="_xlnm.Print_Area" localSheetId="26">'Tavola 3.1'!$A$1:$D$31</definedName>
    <definedName name="_xlnm.Print_Area" localSheetId="27">'Tavola 3.2'!$A$1:$G$30</definedName>
    <definedName name="Ateneo_area" localSheetId="17">#REF!</definedName>
    <definedName name="Ateneo_area" localSheetId="18">#REF!</definedName>
    <definedName name="Ateneo_area" localSheetId="19">#REF!</definedName>
    <definedName name="Ateneo_area" localSheetId="4">#REF!</definedName>
    <definedName name="Ateneo_area" localSheetId="5">#REF!</definedName>
    <definedName name="Ateneo_area" localSheetId="6">#REF!</definedName>
    <definedName name="Ateneo_area" localSheetId="7">#REF!</definedName>
    <definedName name="Ateneo_area" localSheetId="9">#REF!</definedName>
    <definedName name="Ateneo_area" localSheetId="10">#REF!</definedName>
    <definedName name="Ateneo_area" localSheetId="11">#REF!</definedName>
    <definedName name="Ateneo_area" localSheetId="12">#REF!</definedName>
    <definedName name="Ateneo_area" localSheetId="13">#REF!</definedName>
    <definedName name="Ateneo_area" localSheetId="14">#REF!</definedName>
    <definedName name="Ateneo_area" localSheetId="15">#REF!</definedName>
    <definedName name="Ateneo_area" localSheetId="16">#REF!</definedName>
    <definedName name="Ateneo_area" localSheetId="21">#REF!</definedName>
    <definedName name="Ateneo_area" localSheetId="26">#REF!</definedName>
    <definedName name="Ateneo_area">#REF!</definedName>
    <definedName name="b" localSheetId="17">'[1]Stato civile'!#REF!</definedName>
    <definedName name="b" localSheetId="18">'[1]Stato civile'!#REF!</definedName>
    <definedName name="b" localSheetId="19">'[1]Stato civile'!#REF!</definedName>
    <definedName name="b" localSheetId="4">'[1]Stato civile'!#REF!</definedName>
    <definedName name="b" localSheetId="5">'[1]Stato civile'!#REF!</definedName>
    <definedName name="b" localSheetId="6">'[1]Stato civile'!#REF!</definedName>
    <definedName name="b" localSheetId="7">'[1]Stato civile'!#REF!</definedName>
    <definedName name="b" localSheetId="9">'[1]Stato civile'!#REF!</definedName>
    <definedName name="b" localSheetId="10">'[1]Stato civile'!#REF!</definedName>
    <definedName name="b" localSheetId="11">'[1]Stato civile'!#REF!</definedName>
    <definedName name="b" localSheetId="12">'[1]Stato civile'!#REF!</definedName>
    <definedName name="b" localSheetId="13">'[1]Stato civile'!#REF!</definedName>
    <definedName name="b" localSheetId="14">'[1]Stato civile'!#REF!</definedName>
    <definedName name="b" localSheetId="15">'[1]Stato civile'!#REF!</definedName>
    <definedName name="b" localSheetId="16">'[1]Stato civile'!#REF!</definedName>
    <definedName name="b" localSheetId="21">'[1]Stato civile'!#REF!</definedName>
    <definedName name="b" localSheetId="26">'[1]Stato civile'!#REF!</definedName>
    <definedName name="b">'[1]Stato civile'!#REF!</definedName>
    <definedName name="CLASETA_FPS" localSheetId="17">#REF!</definedName>
    <definedName name="CLASETA_FPS" localSheetId="18">#REF!</definedName>
    <definedName name="CLASETA_FPS" localSheetId="19">#REF!</definedName>
    <definedName name="CLASETA_FPS" localSheetId="4">#REF!</definedName>
    <definedName name="CLASETA_FPS" localSheetId="5">#REF!</definedName>
    <definedName name="CLASETA_FPS" localSheetId="6">#REF!</definedName>
    <definedName name="CLASETA_FPS" localSheetId="7">#REF!</definedName>
    <definedName name="CLASETA_FPS" localSheetId="9">#REF!</definedName>
    <definedName name="CLASETA_FPS" localSheetId="10">#REF!</definedName>
    <definedName name="CLASETA_FPS" localSheetId="11">#REF!</definedName>
    <definedName name="CLASETA_FPS" localSheetId="12">#REF!</definedName>
    <definedName name="CLASETA_FPS" localSheetId="13">#REF!</definedName>
    <definedName name="CLASETA_FPS" localSheetId="14">#REF!</definedName>
    <definedName name="CLASETA_FPS" localSheetId="15">#REF!</definedName>
    <definedName name="CLASETA_FPS" localSheetId="16">#REF!</definedName>
    <definedName name="CLASETA_FPS" localSheetId="21">#REF!</definedName>
    <definedName name="CLASETA_FPS" localSheetId="26">#REF!</definedName>
    <definedName name="CLASETA_FPS">#REF!</definedName>
    <definedName name="CORSI_DI_LAUREA__N._COMPLESSIVO_DI_ANNUALITA__SUPERATE_FINO_ALL_ANNO_ACCADEMICO_1995_96" localSheetId="17">#REF!</definedName>
    <definedName name="CORSI_DI_LAUREA__N._COMPLESSIVO_DI_ANNUALITA__SUPERATE_FINO_ALL_ANNO_ACCADEMICO_1995_96" localSheetId="18">#REF!</definedName>
    <definedName name="CORSI_DI_LAUREA__N._COMPLESSIVO_DI_ANNUALITA__SUPERATE_FINO_ALL_ANNO_ACCADEMICO_1995_96" localSheetId="19">#REF!</definedName>
    <definedName name="CORSI_DI_LAUREA__N._COMPLESSIVO_DI_ANNUALITA__SUPERATE_FINO_ALL_ANNO_ACCADEMICO_1995_96" localSheetId="4">#REF!</definedName>
    <definedName name="CORSI_DI_LAUREA__N._COMPLESSIVO_DI_ANNUALITA__SUPERATE_FINO_ALL_ANNO_ACCADEMICO_1995_96" localSheetId="5">#REF!</definedName>
    <definedName name="CORSI_DI_LAUREA__N._COMPLESSIVO_DI_ANNUALITA__SUPERATE_FINO_ALL_ANNO_ACCADEMICO_1995_96" localSheetId="6">#REF!</definedName>
    <definedName name="CORSI_DI_LAUREA__N._COMPLESSIVO_DI_ANNUALITA__SUPERATE_FINO_ALL_ANNO_ACCADEMICO_1995_96" localSheetId="7">#REF!</definedName>
    <definedName name="CORSI_DI_LAUREA__N._COMPLESSIVO_DI_ANNUALITA__SUPERATE_FINO_ALL_ANNO_ACCADEMICO_1995_96" localSheetId="9">#REF!</definedName>
    <definedName name="CORSI_DI_LAUREA__N._COMPLESSIVO_DI_ANNUALITA__SUPERATE_FINO_ALL_ANNO_ACCADEMICO_1995_96" localSheetId="10">#REF!</definedName>
    <definedName name="CORSI_DI_LAUREA__N._COMPLESSIVO_DI_ANNUALITA__SUPERATE_FINO_ALL_ANNO_ACCADEMICO_1995_96" localSheetId="11">#REF!</definedName>
    <definedName name="CORSI_DI_LAUREA__N._COMPLESSIVO_DI_ANNUALITA__SUPERATE_FINO_ALL_ANNO_ACCADEMICO_1995_96" localSheetId="12">#REF!</definedName>
    <definedName name="CORSI_DI_LAUREA__N._COMPLESSIVO_DI_ANNUALITA__SUPERATE_FINO_ALL_ANNO_ACCADEMICO_1995_96" localSheetId="13">#REF!</definedName>
    <definedName name="CORSI_DI_LAUREA__N._COMPLESSIVO_DI_ANNUALITA__SUPERATE_FINO_ALL_ANNO_ACCADEMICO_1995_96" localSheetId="14">#REF!</definedName>
    <definedName name="CORSI_DI_LAUREA__N._COMPLESSIVO_DI_ANNUALITA__SUPERATE_FINO_ALL_ANNO_ACCADEMICO_1995_96" localSheetId="15">#REF!</definedName>
    <definedName name="CORSI_DI_LAUREA__N._COMPLESSIVO_DI_ANNUALITA__SUPERATE_FINO_ALL_ANNO_ACCADEMICO_1995_96" localSheetId="16">#REF!</definedName>
    <definedName name="CORSI_DI_LAUREA__N._COMPLESSIVO_DI_ANNUALITA__SUPERATE_FINO_ALL_ANNO_ACCADEMICO_1995_96" localSheetId="21">#REF!</definedName>
    <definedName name="CORSI_DI_LAUREA__N._COMPLESSIVO_DI_ANNUALITA__SUPERATE_FINO_ALL_ANNO_ACCADEMICO_1995_96" localSheetId="26">#REF!</definedName>
    <definedName name="CORSI_DI_LAUREA__N._COMPLESSIVO_DI_ANNUALITA__SUPERATE_FINO_ALL_ANNO_ACCADEMICO_1995_96">#REF!</definedName>
    <definedName name="D_ACCOLTE" localSheetId="17">#REF!</definedName>
    <definedName name="D_ACCOLTE" localSheetId="18">#REF!</definedName>
    <definedName name="D_ACCOLTE" localSheetId="19">#REF!</definedName>
    <definedName name="D_ACCOLTE" localSheetId="6">#REF!</definedName>
    <definedName name="D_ACCOLTE" localSheetId="7">#REF!</definedName>
    <definedName name="D_ACCOLTE" localSheetId="9">#REF!</definedName>
    <definedName name="D_ACCOLTE" localSheetId="10">#REF!</definedName>
    <definedName name="D_ACCOLTE" localSheetId="11">#REF!</definedName>
    <definedName name="D_ACCOLTE" localSheetId="12">#REF!</definedName>
    <definedName name="D_ACCOLTE" localSheetId="13">#REF!</definedName>
    <definedName name="D_ACCOLTE" localSheetId="14">#REF!</definedName>
    <definedName name="D_ACCOLTE" localSheetId="21">#REF!</definedName>
    <definedName name="D_ACCOLTE">#REF!</definedName>
    <definedName name="D_PERVENUTE" localSheetId="17">#REF!</definedName>
    <definedName name="D_PERVENUTE" localSheetId="18">#REF!</definedName>
    <definedName name="D_PERVENUTE" localSheetId="19">#REF!</definedName>
    <definedName name="D_PERVENUTE" localSheetId="6">#REF!</definedName>
    <definedName name="D_PERVENUTE" localSheetId="7">#REF!</definedName>
    <definedName name="D_PERVENUTE" localSheetId="9">#REF!</definedName>
    <definedName name="D_PERVENUTE" localSheetId="10">#REF!</definedName>
    <definedName name="D_PERVENUTE" localSheetId="11">#REF!</definedName>
    <definedName name="D_PERVENUTE" localSheetId="12">#REF!</definedName>
    <definedName name="D_PERVENUTE" localSheetId="13">#REF!</definedName>
    <definedName name="D_PERVENUTE" localSheetId="14">#REF!</definedName>
    <definedName name="D_PERVENUTE" localSheetId="21">#REF!</definedName>
    <definedName name="D_PERVENUTE">#REF!</definedName>
    <definedName name="d_PERVENUTE_" localSheetId="17">#REF!</definedName>
    <definedName name="d_PERVENUTE_" localSheetId="18">#REF!</definedName>
    <definedName name="d_PERVENUTE_" localSheetId="19">#REF!</definedName>
    <definedName name="d_PERVENUTE_" localSheetId="6">#REF!</definedName>
    <definedName name="d_PERVENUTE_" localSheetId="7">#REF!</definedName>
    <definedName name="d_PERVENUTE_" localSheetId="9">#REF!</definedName>
    <definedName name="d_PERVENUTE_" localSheetId="10">#REF!</definedName>
    <definedName name="d_PERVENUTE_" localSheetId="11">#REF!</definedName>
    <definedName name="d_PERVENUTE_" localSheetId="12">#REF!</definedName>
    <definedName name="d_PERVENUTE_" localSheetId="13">#REF!</definedName>
    <definedName name="d_PERVENUTE_" localSheetId="14">#REF!</definedName>
    <definedName name="d_PERVENUTE_" localSheetId="21">#REF!</definedName>
    <definedName name="d_PERVENUTE_">#REF!</definedName>
    <definedName name="DOMANDE" localSheetId="17">#REF!</definedName>
    <definedName name="DOMANDE" localSheetId="18">#REF!</definedName>
    <definedName name="DOMANDE" localSheetId="19">#REF!</definedName>
    <definedName name="DOMANDE" localSheetId="4">#REF!</definedName>
    <definedName name="DOMANDE" localSheetId="6">#REF!</definedName>
    <definedName name="DOMANDE" localSheetId="7">#REF!</definedName>
    <definedName name="DOMANDE" localSheetId="9">#REF!</definedName>
    <definedName name="DOMANDE" localSheetId="10">#REF!</definedName>
    <definedName name="DOMANDE" localSheetId="11">#REF!</definedName>
    <definedName name="DOMANDE" localSheetId="12">#REF!</definedName>
    <definedName name="DOMANDE" localSheetId="13">#REF!</definedName>
    <definedName name="DOMANDE" localSheetId="14">#REF!</definedName>
    <definedName name="DOMANDE" localSheetId="21">#REF!</definedName>
    <definedName name="DOMANDE">#REF!</definedName>
    <definedName name="DOMANDE_PER_DATA" localSheetId="17">#REF!</definedName>
    <definedName name="DOMANDE_PER_DATA" localSheetId="18">#REF!</definedName>
    <definedName name="DOMANDE_PER_DATA" localSheetId="19">#REF!</definedName>
    <definedName name="DOMANDE_PER_DATA" localSheetId="6">#REF!</definedName>
    <definedName name="DOMANDE_PER_DATA" localSheetId="7">#REF!</definedName>
    <definedName name="DOMANDE_PER_DATA" localSheetId="9">#REF!</definedName>
    <definedName name="DOMANDE_PER_DATA" localSheetId="10">#REF!</definedName>
    <definedName name="DOMANDE_PER_DATA" localSheetId="11">#REF!</definedName>
    <definedName name="DOMANDE_PER_DATA" localSheetId="12">#REF!</definedName>
    <definedName name="DOMANDE_PER_DATA" localSheetId="13">#REF!</definedName>
    <definedName name="DOMANDE_PER_DATA" localSheetId="14">#REF!</definedName>
    <definedName name="DOMANDE_PER_DATA" localSheetId="21">#REF!</definedName>
    <definedName name="DOMANDE_PER_DATA">#REF!</definedName>
    <definedName name="DOMANDE_PER_DATA_" localSheetId="17">#REF!</definedName>
    <definedName name="DOMANDE_PER_DATA_" localSheetId="18">#REF!</definedName>
    <definedName name="DOMANDE_PER_DATA_" localSheetId="19">#REF!</definedName>
    <definedName name="DOMANDE_PER_DATA_" localSheetId="6">#REF!</definedName>
    <definedName name="DOMANDE_PER_DATA_" localSheetId="7">#REF!</definedName>
    <definedName name="DOMANDE_PER_DATA_" localSheetId="9">#REF!</definedName>
    <definedName name="DOMANDE_PER_DATA_" localSheetId="10">#REF!</definedName>
    <definedName name="DOMANDE_PER_DATA_" localSheetId="11">#REF!</definedName>
    <definedName name="DOMANDE_PER_DATA_" localSheetId="12">#REF!</definedName>
    <definedName name="DOMANDE_PER_DATA_" localSheetId="13">#REF!</definedName>
    <definedName name="DOMANDE_PER_DATA_" localSheetId="14">#REF!</definedName>
    <definedName name="DOMANDE_PER_DATA_" localSheetId="21">#REF!</definedName>
    <definedName name="DOMANDE_PER_DATA_">#REF!</definedName>
    <definedName name="NEW" localSheetId="17">#REF!</definedName>
    <definedName name="NEW" localSheetId="18">#REF!</definedName>
    <definedName name="NEW" localSheetId="19">#REF!</definedName>
    <definedName name="NEW" localSheetId="4">#REF!</definedName>
    <definedName name="NEW" localSheetId="6">#REF!</definedName>
    <definedName name="NEW" localSheetId="7">#REF!</definedName>
    <definedName name="NEW" localSheetId="9">#REF!</definedName>
    <definedName name="NEW" localSheetId="10">#REF!</definedName>
    <definedName name="NEW" localSheetId="11">#REF!</definedName>
    <definedName name="NEW" localSheetId="12">#REF!</definedName>
    <definedName name="NEW" localSheetId="13">#REF!</definedName>
    <definedName name="NEW" localSheetId="14">#REF!</definedName>
    <definedName name="NEW" localSheetId="15">#REF!</definedName>
    <definedName name="NEW" localSheetId="16">#REF!</definedName>
    <definedName name="NEW" localSheetId="21">#REF!</definedName>
    <definedName name="NEW">#REF!</definedName>
    <definedName name="PAG_MESE" localSheetId="17">#REF!</definedName>
    <definedName name="PAG_MESE" localSheetId="18">#REF!</definedName>
    <definedName name="PAG_MESE" localSheetId="19">#REF!</definedName>
    <definedName name="PAG_MESE" localSheetId="6">#REF!</definedName>
    <definedName name="PAG_MESE" localSheetId="7">#REF!</definedName>
    <definedName name="PAG_MESE" localSheetId="9">#REF!</definedName>
    <definedName name="PAG_MESE" localSheetId="10">#REF!</definedName>
    <definedName name="PAG_MESE" localSheetId="11">#REF!</definedName>
    <definedName name="PAG_MESE" localSheetId="12">#REF!</definedName>
    <definedName name="PAG_MESE" localSheetId="13">#REF!</definedName>
    <definedName name="PAG_MESE" localSheetId="14">#REF!</definedName>
    <definedName name="PAG_MESE" localSheetId="21">#REF!</definedName>
    <definedName name="PAG_MESE">#REF!</definedName>
    <definedName name="PIPPO" localSheetId="17">#REF!</definedName>
    <definedName name="PIPPO" localSheetId="18">#REF!</definedName>
    <definedName name="PIPPO" localSheetId="19">#REF!</definedName>
    <definedName name="PIPPO" localSheetId="4">#REF!</definedName>
    <definedName name="PIPPO" localSheetId="6">#REF!</definedName>
    <definedName name="PIPPO" localSheetId="7">#REF!</definedName>
    <definedName name="PIPPO" localSheetId="9">#REF!</definedName>
    <definedName name="PIPPO" localSheetId="10">#REF!</definedName>
    <definedName name="PIPPO" localSheetId="11">#REF!</definedName>
    <definedName name="PIPPO" localSheetId="12">#REF!</definedName>
    <definedName name="PIPPO" localSheetId="13">#REF!</definedName>
    <definedName name="PIPPO" localSheetId="14">#REF!</definedName>
    <definedName name="PIPPO" localSheetId="15">#REF!</definedName>
    <definedName name="PIPPO" localSheetId="16">#REF!</definedName>
    <definedName name="PIPPO" localSheetId="21">#REF!</definedName>
    <definedName name="PIPPO">#REF!</definedName>
    <definedName name="RDC_REI" localSheetId="17">#REF!</definedName>
    <definedName name="RDC_REI" localSheetId="18">#REF!</definedName>
    <definedName name="RDC_REI" localSheetId="19">#REF!</definedName>
    <definedName name="RDC_REI" localSheetId="6">#REF!</definedName>
    <definedName name="RDC_REI" localSheetId="7">#REF!</definedName>
    <definedName name="RDC_REI" localSheetId="9">#REF!</definedName>
    <definedName name="RDC_REI" localSheetId="10">#REF!</definedName>
    <definedName name="RDC_REI" localSheetId="11">#REF!</definedName>
    <definedName name="RDC_REI" localSheetId="12">#REF!</definedName>
    <definedName name="RDC_REI" localSheetId="13">#REF!</definedName>
    <definedName name="RDC_REI" localSheetId="14">#REF!</definedName>
    <definedName name="RDC_REI" localSheetId="21">#REF!</definedName>
    <definedName name="RDC_REI">#REF!</definedName>
    <definedName name="SCHEDE" localSheetId="6">#REF!</definedName>
    <definedName name="SCHEDE" localSheetId="7">#REF!</definedName>
    <definedName name="SCHEDE" localSheetId="21">#REF!</definedName>
    <definedName name="SCHEDE">#REF!</definedName>
    <definedName name="SEXISTAT1" localSheetId="17">[1]Sesso!#REF!</definedName>
    <definedName name="SEXISTAT1" localSheetId="18">[1]Sesso!#REF!</definedName>
    <definedName name="SEXISTAT1" localSheetId="19">[1]Sesso!#REF!</definedName>
    <definedName name="SEXISTAT1" localSheetId="4">[1]Sesso!#REF!</definedName>
    <definedName name="SEXISTAT1" localSheetId="5">[1]Sesso!#REF!</definedName>
    <definedName name="SEXISTAT1" localSheetId="6">[1]Sesso!#REF!</definedName>
    <definedName name="SEXISTAT1" localSheetId="7">[1]Sesso!#REF!</definedName>
    <definedName name="SEXISTAT1" localSheetId="9">[1]Sesso!#REF!</definedName>
    <definedName name="SEXISTAT1" localSheetId="10">[1]Sesso!#REF!</definedName>
    <definedName name="SEXISTAT1" localSheetId="11">[1]Sesso!#REF!</definedName>
    <definedName name="SEXISTAT1" localSheetId="12">[1]Sesso!#REF!</definedName>
    <definedName name="SEXISTAT1" localSheetId="13">[1]Sesso!#REF!</definedName>
    <definedName name="SEXISTAT1" localSheetId="14">[1]Sesso!#REF!</definedName>
    <definedName name="SEXISTAT1" localSheetId="15">[1]Sesso!#REF!</definedName>
    <definedName name="SEXISTAT1" localSheetId="16">[1]Sesso!#REF!</definedName>
    <definedName name="SEXISTAT1" localSheetId="21">[1]Sesso!#REF!</definedName>
    <definedName name="SEXISTAT1" localSheetId="26">[1]Sesso!#REF!</definedName>
    <definedName name="SEXISTAT1">[1]Sesso!#REF!</definedName>
    <definedName name="STATCIV2" localSheetId="17">'[1]Stato civile'!#REF!</definedName>
    <definedName name="STATCIV2" localSheetId="18">'[1]Stato civile'!#REF!</definedName>
    <definedName name="STATCIV2" localSheetId="19">'[1]Stato civile'!#REF!</definedName>
    <definedName name="STATCIV2" localSheetId="4">'[1]Stato civile'!#REF!</definedName>
    <definedName name="STATCIV2" localSheetId="5">'[1]Stato civile'!#REF!</definedName>
    <definedName name="STATCIV2" localSheetId="6">'[1]Stato civile'!#REF!</definedName>
    <definedName name="STATCIV2" localSheetId="7">'[1]Stato civile'!#REF!</definedName>
    <definedName name="STATCIV2" localSheetId="9">'[1]Stato civile'!#REF!</definedName>
    <definedName name="STATCIV2" localSheetId="10">'[1]Stato civile'!#REF!</definedName>
    <definedName name="STATCIV2" localSheetId="11">'[1]Stato civile'!#REF!</definedName>
    <definedName name="STATCIV2" localSheetId="12">'[1]Stato civile'!#REF!</definedName>
    <definedName name="STATCIV2" localSheetId="13">'[1]Stato civile'!#REF!</definedName>
    <definedName name="STATCIV2" localSheetId="14">'[1]Stato civile'!#REF!</definedName>
    <definedName name="STATCIV2" localSheetId="15">'[1]Stato civile'!#REF!</definedName>
    <definedName name="STATCIV2" localSheetId="16">'[1]Stato civile'!#REF!</definedName>
    <definedName name="STATCIV2" localSheetId="21">'[1]Stato civile'!#REF!</definedName>
    <definedName name="STATCIV2" localSheetId="26">'[1]Stato civile'!#REF!</definedName>
    <definedName name="STATCIV2">'[1]Stato civile'!#REF!</definedName>
    <definedName name="SUM_REI_DECGEN2019" localSheetId="17">#REF!</definedName>
    <definedName name="SUM_REI_DECGEN2019" localSheetId="18">#REF!</definedName>
    <definedName name="SUM_REI_DECGEN2019" localSheetId="19">#REF!</definedName>
    <definedName name="SUM_REI_DECGEN2019" localSheetId="6">#REF!</definedName>
    <definedName name="SUM_REI_DECGEN2019" localSheetId="7">#REF!</definedName>
    <definedName name="SUM_REI_DECGEN2019" localSheetId="9">#REF!</definedName>
    <definedName name="SUM_REI_DECGEN2019" localSheetId="10">#REF!</definedName>
    <definedName name="SUM_REI_DECGEN2019" localSheetId="11">#REF!</definedName>
    <definedName name="SUM_REI_DECGEN2019" localSheetId="12">#REF!</definedName>
    <definedName name="SUM_REI_DECGEN2019" localSheetId="13">#REF!</definedName>
    <definedName name="SUM_REI_DECGEN2019" localSheetId="14">#REF!</definedName>
    <definedName name="SUM_REI_DECGEN2019" localSheetId="21">#REF!</definedName>
    <definedName name="SUM_REI_DECGEN2019">#REF!</definedName>
    <definedName name="SUM_REI_DECLUGLIO" localSheetId="17">#REF!</definedName>
    <definedName name="SUM_REI_DECLUGLIO" localSheetId="18">#REF!</definedName>
    <definedName name="SUM_REI_DECLUGLIO" localSheetId="19">#REF!</definedName>
    <definedName name="SUM_REI_DECLUGLIO" localSheetId="4">#REF!</definedName>
    <definedName name="SUM_REI_DECLUGLIO" localSheetId="5">#REF!</definedName>
    <definedName name="SUM_REI_DECLUGLIO" localSheetId="6">#REF!</definedName>
    <definedName name="SUM_REI_DECLUGLIO" localSheetId="7">#REF!</definedName>
    <definedName name="SUM_REI_DECLUGLIO" localSheetId="9">#REF!</definedName>
    <definedName name="SUM_REI_DECLUGLIO" localSheetId="10">#REF!</definedName>
    <definedName name="SUM_REI_DECLUGLIO" localSheetId="11">#REF!</definedName>
    <definedName name="SUM_REI_DECLUGLIO" localSheetId="12">#REF!</definedName>
    <definedName name="SUM_REI_DECLUGLIO" localSheetId="13">#REF!</definedName>
    <definedName name="SUM_REI_DECLUGLIO" localSheetId="14">#REF!</definedName>
    <definedName name="SUM_REI_DECLUGLIO" localSheetId="15">#REF!</definedName>
    <definedName name="SUM_REI_DECLUGLIO" localSheetId="16">#REF!</definedName>
    <definedName name="SUM_REI_DECLUGLIO" localSheetId="21">#REF!</definedName>
    <definedName name="SUM_REI_DECLUGLIO" localSheetId="26">#REF!</definedName>
    <definedName name="SUM_REI_DECLUGLIO">#REF!</definedName>
    <definedName name="SUM_REI_ETA_26032018" localSheetId="17">#REF!</definedName>
    <definedName name="SUM_REI_ETA_26032018" localSheetId="18">#REF!</definedName>
    <definedName name="SUM_REI_ETA_26032018" localSheetId="19">#REF!</definedName>
    <definedName name="SUM_REI_ETA_26032018" localSheetId="4">#REF!</definedName>
    <definedName name="SUM_REI_ETA_26032018" localSheetId="5">#REF!</definedName>
    <definedName name="SUM_REI_ETA_26032018" localSheetId="6">#REF!</definedName>
    <definedName name="SUM_REI_ETA_26032018" localSheetId="7">#REF!</definedName>
    <definedName name="SUM_REI_ETA_26032018" localSheetId="9">#REF!</definedName>
    <definedName name="SUM_REI_ETA_26032018" localSheetId="10">#REF!</definedName>
    <definedName name="SUM_REI_ETA_26032018" localSheetId="11">#REF!</definedName>
    <definedName name="SUM_REI_ETA_26032018" localSheetId="12">#REF!</definedName>
    <definedName name="SUM_REI_ETA_26032018" localSheetId="13">#REF!</definedName>
    <definedName name="SUM_REI_ETA_26032018" localSheetId="14">#REF!</definedName>
    <definedName name="SUM_REI_ETA_26032018" localSheetId="15">#REF!</definedName>
    <definedName name="SUM_REI_ETA_26032018" localSheetId="16">#REF!</definedName>
    <definedName name="SUM_REI_ETA_26032018" localSheetId="21">#REF!</definedName>
    <definedName name="SUM_REI_ETA_26032018" localSheetId="26">#REF!</definedName>
    <definedName name="SUM_REI_ETA_26032018">#REF!</definedName>
    <definedName name="SUM_REI_GEN2018GIU2019" localSheetId="17">#REF!</definedName>
    <definedName name="SUM_REI_GEN2018GIU2019" localSheetId="18">#REF!</definedName>
    <definedName name="SUM_REI_GEN2018GIU2019" localSheetId="19">#REF!</definedName>
    <definedName name="SUM_REI_GEN2018GIU2019" localSheetId="6">#REF!</definedName>
    <definedName name="SUM_REI_GEN2018GIU2019" localSheetId="7">#REF!</definedName>
    <definedName name="SUM_REI_GEN2018GIU2019" localSheetId="9">#REF!</definedName>
    <definedName name="SUM_REI_GEN2018GIU2019" localSheetId="10">#REF!</definedName>
    <definedName name="SUM_REI_GEN2018GIU2019" localSheetId="11">#REF!</definedName>
    <definedName name="SUM_REI_GEN2018GIU2019" localSheetId="12">#REF!</definedName>
    <definedName name="SUM_REI_GEN2018GIU2019" localSheetId="13">#REF!</definedName>
    <definedName name="SUM_REI_GEN2018GIU2019" localSheetId="14">#REF!</definedName>
    <definedName name="SUM_REI_GEN2018GIU2019" localSheetId="21">#REF!</definedName>
    <definedName name="SUM_REI_GEN2018GIU2019">#REF!</definedName>
    <definedName name="SUM_REI_GEN2018MAR2019" localSheetId="17">#REF!</definedName>
    <definedName name="SUM_REI_GEN2018MAR2019" localSheetId="18">#REF!</definedName>
    <definedName name="SUM_REI_GEN2018MAR2019" localSheetId="19">#REF!</definedName>
    <definedName name="SUM_REI_GEN2018MAR2019" localSheetId="6">#REF!</definedName>
    <definedName name="SUM_REI_GEN2018MAR2019" localSheetId="7">#REF!</definedName>
    <definedName name="SUM_REI_GEN2018MAR2019" localSheetId="9">#REF!</definedName>
    <definedName name="SUM_REI_GEN2018MAR2019" localSheetId="10">#REF!</definedName>
    <definedName name="SUM_REI_GEN2018MAR2019" localSheetId="11">#REF!</definedName>
    <definedName name="SUM_REI_GEN2018MAR2019" localSheetId="12">#REF!</definedName>
    <definedName name="SUM_REI_GEN2018MAR2019" localSheetId="13">#REF!</definedName>
    <definedName name="SUM_REI_GEN2018MAR2019" localSheetId="14">#REF!</definedName>
    <definedName name="SUM_REI_GEN2018MAR2019" localSheetId="21">#REF!</definedName>
    <definedName name="SUM_REI_GEN2018MAR2019">#REF!</definedName>
    <definedName name="SUM_REI_GENDIC2018" localSheetId="17">#REF!</definedName>
    <definedName name="SUM_REI_GENDIC2018" localSheetId="18">#REF!</definedName>
    <definedName name="SUM_REI_GENDIC2018" localSheetId="19">#REF!</definedName>
    <definedName name="SUM_REI_GENDIC2018" localSheetId="4">#REF!</definedName>
    <definedName name="SUM_REI_GENDIC2018" localSheetId="5">#REF!</definedName>
    <definedName name="SUM_REI_GENDIC2018" localSheetId="6">#REF!</definedName>
    <definedName name="SUM_REI_GENDIC2018" localSheetId="7">#REF!</definedName>
    <definedName name="SUM_REI_GENDIC2018" localSheetId="9">#REF!</definedName>
    <definedName name="SUM_REI_GENDIC2018" localSheetId="10">#REF!</definedName>
    <definedName name="SUM_REI_GENDIC2018" localSheetId="11">#REF!</definedName>
    <definedName name="SUM_REI_GENDIC2018" localSheetId="12">#REF!</definedName>
    <definedName name="SUM_REI_GENDIC2018" localSheetId="13">#REF!</definedName>
    <definedName name="SUM_REI_GENDIC2018" localSheetId="14">#REF!</definedName>
    <definedName name="SUM_REI_GENDIC2018" localSheetId="15">#REF!</definedName>
    <definedName name="SUM_REI_GENDIC2018" localSheetId="16">#REF!</definedName>
    <definedName name="SUM_REI_GENDIC2018" localSheetId="21">#REF!</definedName>
    <definedName name="SUM_REI_GENDIC2018" localSheetId="26">#REF!</definedName>
    <definedName name="SUM_REI_GENDIC2018">#REF!</definedName>
    <definedName name="SUM_REI_GENGIU2018" localSheetId="17">#REF!</definedName>
    <definedName name="SUM_REI_GENGIU2018" localSheetId="18">#REF!</definedName>
    <definedName name="SUM_REI_GENGIU2018" localSheetId="19">#REF!</definedName>
    <definedName name="SUM_REI_GENGIU2018" localSheetId="4">#REF!</definedName>
    <definedName name="SUM_REI_GENGIU2018" localSheetId="5">#REF!</definedName>
    <definedName name="SUM_REI_GENGIU2018" localSheetId="6">#REF!</definedName>
    <definedName name="SUM_REI_GENGIU2018" localSheetId="7">#REF!</definedName>
    <definedName name="SUM_REI_GENGIU2018" localSheetId="9">#REF!</definedName>
    <definedName name="SUM_REI_GENGIU2018" localSheetId="10">#REF!</definedName>
    <definedName name="SUM_REI_GENGIU2018" localSheetId="11">#REF!</definedName>
    <definedName name="SUM_REI_GENGIU2018" localSheetId="12">#REF!</definedName>
    <definedName name="SUM_REI_GENGIU2018" localSheetId="13">#REF!</definedName>
    <definedName name="SUM_REI_GENGIU2018" localSheetId="14">#REF!</definedName>
    <definedName name="SUM_REI_GENGIU2018" localSheetId="15">#REF!</definedName>
    <definedName name="SUM_REI_GENGIU2018" localSheetId="16">#REF!</definedName>
    <definedName name="SUM_REI_GENGIU2018" localSheetId="21">#REF!</definedName>
    <definedName name="SUM_REI_GENGIU2018" localSheetId="26">#REF!</definedName>
    <definedName name="SUM_REI_GENGIU2018">#REF!</definedName>
    <definedName name="SUM_REI_GENMAR2019" localSheetId="17">#REF!</definedName>
    <definedName name="SUM_REI_GENMAR2019" localSheetId="18">#REF!</definedName>
    <definedName name="SUM_REI_GENMAR2019" localSheetId="19">#REF!</definedName>
    <definedName name="SUM_REI_GENMAR2019" localSheetId="4">#REF!</definedName>
    <definedName name="SUM_REI_GENMAR2019" localSheetId="5">#REF!</definedName>
    <definedName name="SUM_REI_GENMAR2019" localSheetId="6">#REF!</definedName>
    <definedName name="SUM_REI_GENMAR2019" localSheetId="7">#REF!</definedName>
    <definedName name="SUM_REI_GENMAR2019" localSheetId="9">#REF!</definedName>
    <definedName name="SUM_REI_GENMAR2019" localSheetId="10">#REF!</definedName>
    <definedName name="SUM_REI_GENMAR2019" localSheetId="11">#REF!</definedName>
    <definedName name="SUM_REI_GENMAR2019" localSheetId="12">#REF!</definedName>
    <definedName name="SUM_REI_GENMAR2019" localSheetId="13">#REF!</definedName>
    <definedName name="SUM_REI_GENMAR2019" localSheetId="14">#REF!</definedName>
    <definedName name="SUM_REI_GENMAR2019" localSheetId="15">#REF!</definedName>
    <definedName name="SUM_REI_GENMAR2019" localSheetId="16">#REF!</definedName>
    <definedName name="SUM_REI_GENMAR2019" localSheetId="21">#REF!</definedName>
    <definedName name="SUM_REI_GENMAR2019" localSheetId="26">#REF!</definedName>
    <definedName name="SUM_REI_GENMAR2019">#REF!</definedName>
    <definedName name="SUM_REI_GENSET2018" localSheetId="17">#REF!</definedName>
    <definedName name="SUM_REI_GENSET2018" localSheetId="18">#REF!</definedName>
    <definedName name="SUM_REI_GENSET2018" localSheetId="19">#REF!</definedName>
    <definedName name="SUM_REI_GENSET2018" localSheetId="4">#REF!</definedName>
    <definedName name="SUM_REI_GENSET2018" localSheetId="5">#REF!</definedName>
    <definedName name="SUM_REI_GENSET2018" localSheetId="6">#REF!</definedName>
    <definedName name="SUM_REI_GENSET2018" localSheetId="7">#REF!</definedName>
    <definedName name="SUM_REI_GENSET2018" localSheetId="9">#REF!</definedName>
    <definedName name="SUM_REI_GENSET2018" localSheetId="10">#REF!</definedName>
    <definedName name="SUM_REI_GENSET2018" localSheetId="11">#REF!</definedName>
    <definedName name="SUM_REI_GENSET2018" localSheetId="12">#REF!</definedName>
    <definedName name="SUM_REI_GENSET2018" localSheetId="13">#REF!</definedName>
    <definedName name="SUM_REI_GENSET2018" localSheetId="14">#REF!</definedName>
    <definedName name="SUM_REI_GENSET2018" localSheetId="15">#REF!</definedName>
    <definedName name="SUM_REI_GENSET2018" localSheetId="16">#REF!</definedName>
    <definedName name="SUM_REI_GENSET2018" localSheetId="21">#REF!</definedName>
    <definedName name="SUM_REI_GENSET2018" localSheetId="26">#REF!</definedName>
    <definedName name="SUM_REI_GENSET2018">#REF!</definedName>
    <definedName name="SUM_REI_IIITRIM2018" localSheetId="17">#REF!</definedName>
    <definedName name="SUM_REI_IIITRIM2018" localSheetId="18">#REF!</definedName>
    <definedName name="SUM_REI_IIITRIM2018" localSheetId="19">#REF!</definedName>
    <definedName name="SUM_REI_IIITRIM2018" localSheetId="4">#REF!</definedName>
    <definedName name="SUM_REI_IIITRIM2018" localSheetId="5">#REF!</definedName>
    <definedName name="SUM_REI_IIITRIM2018" localSheetId="6">#REF!</definedName>
    <definedName name="SUM_REI_IIITRIM2018" localSheetId="7">#REF!</definedName>
    <definedName name="SUM_REI_IIITRIM2018" localSheetId="9">#REF!</definedName>
    <definedName name="SUM_REI_IIITRIM2018" localSheetId="10">#REF!</definedName>
    <definedName name="SUM_REI_IIITRIM2018" localSheetId="11">#REF!</definedName>
    <definedName name="SUM_REI_IIITRIM2018" localSheetId="12">#REF!</definedName>
    <definedName name="SUM_REI_IIITRIM2018" localSheetId="13">#REF!</definedName>
    <definedName name="SUM_REI_IIITRIM2018" localSheetId="14">#REF!</definedName>
    <definedName name="SUM_REI_IIITRIM2018" localSheetId="15">#REF!</definedName>
    <definedName name="SUM_REI_IIITRIM2018" localSheetId="16">#REF!</definedName>
    <definedName name="SUM_REI_IIITRIM2018" localSheetId="21">#REF!</definedName>
    <definedName name="SUM_REI_IIITRIM2018" localSheetId="26">#REF!</definedName>
    <definedName name="SUM_REI_IIITRIM2018">#REF!</definedName>
    <definedName name="SUM_REI_IITRIM2018" localSheetId="17">#REF!</definedName>
    <definedName name="SUM_REI_IITRIM2018" localSheetId="18">#REF!</definedName>
    <definedName name="SUM_REI_IITRIM2018" localSheetId="19">#REF!</definedName>
    <definedName name="SUM_REI_IITRIM2018" localSheetId="4">#REF!</definedName>
    <definedName name="SUM_REI_IITRIM2018" localSheetId="5">#REF!</definedName>
    <definedName name="SUM_REI_IITRIM2018" localSheetId="6">#REF!</definedName>
    <definedName name="SUM_REI_IITRIM2018" localSheetId="7">#REF!</definedName>
    <definedName name="SUM_REI_IITRIM2018" localSheetId="9">#REF!</definedName>
    <definedName name="SUM_REI_IITRIM2018" localSheetId="10">#REF!</definedName>
    <definedName name="SUM_REI_IITRIM2018" localSheetId="11">#REF!</definedName>
    <definedName name="SUM_REI_IITRIM2018" localSheetId="12">#REF!</definedName>
    <definedName name="SUM_REI_IITRIM2018" localSheetId="13">#REF!</definedName>
    <definedName name="SUM_REI_IITRIM2018" localSheetId="14">#REF!</definedName>
    <definedName name="SUM_REI_IITRIM2018" localSheetId="15">#REF!</definedName>
    <definedName name="SUM_REI_IITRIM2018" localSheetId="16">#REF!</definedName>
    <definedName name="SUM_REI_IITRIM2018" localSheetId="21">#REF!</definedName>
    <definedName name="SUM_REI_IITRIM2018" localSheetId="26">#REF!</definedName>
    <definedName name="SUM_REI_IITRIM2018">#REF!</definedName>
    <definedName name="SUM_REI_IITRIM2019" localSheetId="17">#REF!</definedName>
    <definedName name="SUM_REI_IITRIM2019" localSheetId="18">#REF!</definedName>
    <definedName name="SUM_REI_IITRIM2019" localSheetId="19">#REF!</definedName>
    <definedName name="SUM_REI_IITRIM2019" localSheetId="6">#REF!</definedName>
    <definedName name="SUM_REI_IITRIM2019" localSheetId="7">#REF!</definedName>
    <definedName name="SUM_REI_IITRIM2019" localSheetId="9">#REF!</definedName>
    <definedName name="SUM_REI_IITRIM2019" localSheetId="10">#REF!</definedName>
    <definedName name="SUM_REI_IITRIM2019" localSheetId="11">#REF!</definedName>
    <definedName name="SUM_REI_IITRIM2019" localSheetId="12">#REF!</definedName>
    <definedName name="SUM_REI_IITRIM2019" localSheetId="13">#REF!</definedName>
    <definedName name="SUM_REI_IITRIM2019" localSheetId="14">#REF!</definedName>
    <definedName name="SUM_REI_IITRIM2019" localSheetId="21">#REF!</definedName>
    <definedName name="SUM_REI_IITRIM2019">#REF!</definedName>
    <definedName name="SUM_REI_ISEM2018" localSheetId="17">#REF!</definedName>
    <definedName name="SUM_REI_ISEM2018" localSheetId="18">#REF!</definedName>
    <definedName name="SUM_REI_ISEM2018" localSheetId="19">#REF!</definedName>
    <definedName name="SUM_REI_ISEM2018" localSheetId="4">#REF!</definedName>
    <definedName name="SUM_REI_ISEM2018" localSheetId="5">#REF!</definedName>
    <definedName name="SUM_REI_ISEM2018" localSheetId="6">#REF!</definedName>
    <definedName name="SUM_REI_ISEM2018" localSheetId="7">#REF!</definedName>
    <definedName name="SUM_REI_ISEM2018" localSheetId="9">#REF!</definedName>
    <definedName name="SUM_REI_ISEM2018" localSheetId="10">#REF!</definedName>
    <definedName name="SUM_REI_ISEM2018" localSheetId="11">#REF!</definedName>
    <definedName name="SUM_REI_ISEM2018" localSheetId="12">#REF!</definedName>
    <definedName name="SUM_REI_ISEM2018" localSheetId="13">#REF!</definedName>
    <definedName name="SUM_REI_ISEM2018" localSheetId="14">#REF!</definedName>
    <definedName name="SUM_REI_ISEM2018" localSheetId="15">#REF!</definedName>
    <definedName name="SUM_REI_ISEM2018" localSheetId="16">#REF!</definedName>
    <definedName name="SUM_REI_ISEM2018" localSheetId="21">#REF!</definedName>
    <definedName name="SUM_REI_ISEM2018" localSheetId="26">#REF!</definedName>
    <definedName name="SUM_REI_ISEM2018">#REF!</definedName>
    <definedName name="SUM_REI_ITRIM2018" localSheetId="17">#REF!</definedName>
    <definedName name="SUM_REI_ITRIM2018" localSheetId="18">#REF!</definedName>
    <definedName name="SUM_REI_ITRIM2018" localSheetId="19">#REF!</definedName>
    <definedName name="SUM_REI_ITRIM2018" localSheetId="6">#REF!</definedName>
    <definedName name="SUM_REI_ITRIM2018" localSheetId="7">#REF!</definedName>
    <definedName name="SUM_REI_ITRIM2018" localSheetId="9">#REF!</definedName>
    <definedName name="SUM_REI_ITRIM2018" localSheetId="10">#REF!</definedName>
    <definedName name="SUM_REI_ITRIM2018" localSheetId="11">#REF!</definedName>
    <definedName name="SUM_REI_ITRIM2018" localSheetId="12">#REF!</definedName>
    <definedName name="SUM_REI_ITRIM2018" localSheetId="13">#REF!</definedName>
    <definedName name="SUM_REI_ITRIM2018" localSheetId="14">#REF!</definedName>
    <definedName name="SUM_REI_ITRIM2018" localSheetId="21">#REF!</definedName>
    <definedName name="SUM_REI_ITRIM2018">#REF!</definedName>
    <definedName name="SUM_REI_ITRIM2018_OLD" localSheetId="17">#REF!</definedName>
    <definedName name="SUM_REI_ITRIM2018_OLD" localSheetId="18">#REF!</definedName>
    <definedName name="SUM_REI_ITRIM2018_OLD" localSheetId="19">#REF!</definedName>
    <definedName name="SUM_REI_ITRIM2018_OLD" localSheetId="4">#REF!</definedName>
    <definedName name="SUM_REI_ITRIM2018_OLD" localSheetId="6">#REF!</definedName>
    <definedName name="SUM_REI_ITRIM2018_OLD" localSheetId="7">#REF!</definedName>
    <definedName name="SUM_REI_ITRIM2018_OLD" localSheetId="9">#REF!</definedName>
    <definedName name="SUM_REI_ITRIM2018_OLD" localSheetId="10">#REF!</definedName>
    <definedName name="SUM_REI_ITRIM2018_OLD" localSheetId="11">#REF!</definedName>
    <definedName name="SUM_REI_ITRIM2018_OLD" localSheetId="12">#REF!</definedName>
    <definedName name="SUM_REI_ITRIM2018_OLD" localSheetId="13">#REF!</definedName>
    <definedName name="SUM_REI_ITRIM2018_OLD" localSheetId="14">#REF!</definedName>
    <definedName name="SUM_REI_ITRIM2018_OLD" localSheetId="15">#REF!</definedName>
    <definedName name="SUM_REI_ITRIM2018_OLD" localSheetId="16">#REF!</definedName>
    <definedName name="SUM_REI_ITRIM2018_OLD" localSheetId="21">#REF!</definedName>
    <definedName name="SUM_REI_ITRIM2018_OLD">#REF!</definedName>
    <definedName name="SUM_REI_ITRIM2019" localSheetId="17">#REF!</definedName>
    <definedName name="SUM_REI_ITRIM2019" localSheetId="18">#REF!</definedName>
    <definedName name="SUM_REI_ITRIM2019" localSheetId="19">#REF!</definedName>
    <definedName name="SUM_REI_ITRIM2019" localSheetId="6">#REF!</definedName>
    <definedName name="SUM_REI_ITRIM2019" localSheetId="7">#REF!</definedName>
    <definedName name="SUM_REI_ITRIM2019" localSheetId="9">#REF!</definedName>
    <definedName name="SUM_REI_ITRIM2019" localSheetId="10">#REF!</definedName>
    <definedName name="SUM_REI_ITRIM2019" localSheetId="11">#REF!</definedName>
    <definedName name="SUM_REI_ITRIM2019" localSheetId="12">#REF!</definedName>
    <definedName name="SUM_REI_ITRIM2019" localSheetId="13">#REF!</definedName>
    <definedName name="SUM_REI_ITRIM2019" localSheetId="14">#REF!</definedName>
    <definedName name="SUM_REI_ITRIM2019" localSheetId="21">#REF!</definedName>
    <definedName name="SUM_REI_ITRIM2019">#REF!</definedName>
    <definedName name="SUM_REI_IVTRIM2018" localSheetId="17">#REF!</definedName>
    <definedName name="SUM_REI_IVTRIM2018" localSheetId="18">#REF!</definedName>
    <definedName name="SUM_REI_IVTRIM2018" localSheetId="19">#REF!</definedName>
    <definedName name="SUM_REI_IVTRIM2018" localSheetId="4">#REF!</definedName>
    <definedName name="SUM_REI_IVTRIM2018" localSheetId="5">#REF!</definedName>
    <definedName name="SUM_REI_IVTRIM2018" localSheetId="6">#REF!</definedName>
    <definedName name="SUM_REI_IVTRIM2018" localSheetId="7">#REF!</definedName>
    <definedName name="SUM_REI_IVTRIM2018" localSheetId="9">#REF!</definedName>
    <definedName name="SUM_REI_IVTRIM2018" localSheetId="10">#REF!</definedName>
    <definedName name="SUM_REI_IVTRIM2018" localSheetId="11">#REF!</definedName>
    <definedName name="SUM_REI_IVTRIM2018" localSheetId="12">#REF!</definedName>
    <definedName name="SUM_REI_IVTRIM2018" localSheetId="13">#REF!</definedName>
    <definedName name="SUM_REI_IVTRIM2018" localSheetId="14">#REF!</definedName>
    <definedName name="SUM_REI_IVTRIM2018" localSheetId="15">#REF!</definedName>
    <definedName name="SUM_REI_IVTRIM2018" localSheetId="16">#REF!</definedName>
    <definedName name="SUM_REI_IVTRIM2018" localSheetId="21">#REF!</definedName>
    <definedName name="SUM_REI_IVTRIM2018" localSheetId="26">#REF!</definedName>
    <definedName name="SUM_REI_IVTRIM2018">#REF!</definedName>
    <definedName name="SUM_REI_LUGDIC2018" localSheetId="17">#REF!</definedName>
    <definedName name="SUM_REI_LUGDIC2018" localSheetId="18">#REF!</definedName>
    <definedName name="SUM_REI_LUGDIC2018" localSheetId="19">#REF!</definedName>
    <definedName name="SUM_REI_LUGDIC2018" localSheetId="4">#REF!</definedName>
    <definedName name="SUM_REI_LUGDIC2018" localSheetId="5">#REF!</definedName>
    <definedName name="SUM_REI_LUGDIC2018" localSheetId="6">#REF!</definedName>
    <definedName name="SUM_REI_LUGDIC2018" localSheetId="7">#REF!</definedName>
    <definedName name="SUM_REI_LUGDIC2018" localSheetId="9">#REF!</definedName>
    <definedName name="SUM_REI_LUGDIC2018" localSheetId="10">#REF!</definedName>
    <definedName name="SUM_REI_LUGDIC2018" localSheetId="11">#REF!</definedName>
    <definedName name="SUM_REI_LUGDIC2018" localSheetId="12">#REF!</definedName>
    <definedName name="SUM_REI_LUGDIC2018" localSheetId="13">#REF!</definedName>
    <definedName name="SUM_REI_LUGDIC2018" localSheetId="14">#REF!</definedName>
    <definedName name="SUM_REI_LUGDIC2018" localSheetId="15">#REF!</definedName>
    <definedName name="SUM_REI_LUGDIC2018" localSheetId="16">#REF!</definedName>
    <definedName name="SUM_REI_LUGDIC2018" localSheetId="21">#REF!</definedName>
    <definedName name="SUM_REI_LUGDIC2018" localSheetId="26">#REF!</definedName>
    <definedName name="SUM_REI_LUGDIC2018">#REF!</definedName>
    <definedName name="SUM_REI_MESIPAG" localSheetId="17">#REF!</definedName>
    <definedName name="SUM_REI_MESIPAG" localSheetId="18">#REF!</definedName>
    <definedName name="SUM_REI_MESIPAG" localSheetId="19">#REF!</definedName>
    <definedName name="SUM_REI_MESIPAG" localSheetId="6">#REF!</definedName>
    <definedName name="SUM_REI_MESIPAG" localSheetId="7">#REF!</definedName>
    <definedName name="SUM_REI_MESIPAG" localSheetId="9">#REF!</definedName>
    <definedName name="SUM_REI_MESIPAG" localSheetId="10">#REF!</definedName>
    <definedName name="SUM_REI_MESIPAG" localSheetId="11">#REF!</definedName>
    <definedName name="SUM_REI_MESIPAG" localSheetId="12">#REF!</definedName>
    <definedName name="SUM_REI_MESIPAG" localSheetId="13">#REF!</definedName>
    <definedName name="SUM_REI_MESIPAG" localSheetId="14">#REF!</definedName>
    <definedName name="SUM_REI_MESIPAG" localSheetId="21">#REF!</definedName>
    <definedName name="SUM_REI_MESIPAG">#REF!</definedName>
    <definedName name="SUM_RESI_MESIPAG" localSheetId="17">#REF!</definedName>
    <definedName name="SUM_RESI_MESIPAG" localSheetId="18">#REF!</definedName>
    <definedName name="SUM_RESI_MESIPAG" localSheetId="19">#REF!</definedName>
    <definedName name="SUM_RESI_MESIPAG" localSheetId="4">#REF!</definedName>
    <definedName name="SUM_RESI_MESIPAG" localSheetId="5">#REF!</definedName>
    <definedName name="SUM_RESI_MESIPAG" localSheetId="6">#REF!</definedName>
    <definedName name="SUM_RESI_MESIPAG" localSheetId="7">#REF!</definedName>
    <definedName name="SUM_RESI_MESIPAG" localSheetId="9">#REF!</definedName>
    <definedName name="SUM_RESI_MESIPAG" localSheetId="10">#REF!</definedName>
    <definedName name="SUM_RESI_MESIPAG" localSheetId="11">#REF!</definedName>
    <definedName name="SUM_RESI_MESIPAG" localSheetId="12">#REF!</definedName>
    <definedName name="SUM_RESI_MESIPAG" localSheetId="13">#REF!</definedName>
    <definedName name="SUM_RESI_MESIPAG" localSheetId="14">#REF!</definedName>
    <definedName name="SUM_RESI_MESIPAG" localSheetId="15">#REF!</definedName>
    <definedName name="SUM_RESI_MESIPAG" localSheetId="16">#REF!</definedName>
    <definedName name="SUM_RESI_MESIPAG" localSheetId="21">#REF!</definedName>
    <definedName name="SUM_RESI_MESIPAG" localSheetId="26">#REF!</definedName>
    <definedName name="SUM_RESI_MESIPAG">#REF!</definedName>
    <definedName name="Tavola2BIS" localSheetId="17">#REF!</definedName>
    <definedName name="Tavola2BIS" localSheetId="18">#REF!</definedName>
    <definedName name="Tavola2BIS" localSheetId="19">#REF!</definedName>
    <definedName name="Tavola2BIS" localSheetId="6">#REF!</definedName>
    <definedName name="Tavola2BIS" localSheetId="7">#REF!</definedName>
    <definedName name="Tavola2BIS" localSheetId="9">#REF!</definedName>
    <definedName name="Tavola2BIS" localSheetId="10">#REF!</definedName>
    <definedName name="Tavola2BIS" localSheetId="11">#REF!</definedName>
    <definedName name="Tavola2BIS" localSheetId="12">#REF!</definedName>
    <definedName name="Tavola2BIS" localSheetId="13">#REF!</definedName>
    <definedName name="Tavola2BIS" localSheetId="14">#REF!</definedName>
    <definedName name="Tavola2BIS" localSheetId="21">#REF!</definedName>
    <definedName name="Tavola2BIS">#REF!</definedName>
    <definedName name="TOT" localSheetId="17">#REF!</definedName>
    <definedName name="TOT" localSheetId="18">#REF!</definedName>
    <definedName name="TOT" localSheetId="19">#REF!</definedName>
    <definedName name="TOT" localSheetId="4">#REF!</definedName>
    <definedName name="TOT" localSheetId="5">#REF!</definedName>
    <definedName name="TOT" localSheetId="6">#REF!</definedName>
    <definedName name="TOT" localSheetId="7">#REF!</definedName>
    <definedName name="TOT" localSheetId="9">#REF!</definedName>
    <definedName name="TOT" localSheetId="10">#REF!</definedName>
    <definedName name="TOT" localSheetId="11">#REF!</definedName>
    <definedName name="TOT" localSheetId="12">#REF!</definedName>
    <definedName name="TOT" localSheetId="13">#REF!</definedName>
    <definedName name="TOT" localSheetId="14">#REF!</definedName>
    <definedName name="TOT" localSheetId="15">#REF!</definedName>
    <definedName name="TOT" localSheetId="16">#REF!</definedName>
    <definedName name="TOT" localSheetId="21">#REF!</definedName>
    <definedName name="TOT" localSheetId="26">#REF!</definedName>
    <definedName name="TO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5" i="99" l="1"/>
  <c r="F25" i="99"/>
  <c r="B30" i="101" l="1"/>
  <c r="C29" i="101"/>
  <c r="B25" i="101"/>
  <c r="C25" i="101"/>
  <c r="B26" i="101"/>
  <c r="C26" i="101"/>
  <c r="B27" i="101"/>
  <c r="C27" i="101"/>
  <c r="B28" i="101"/>
  <c r="C28" i="101"/>
  <c r="V29" i="92"/>
  <c r="W29" i="92" s="1"/>
  <c r="V28" i="92"/>
  <c r="W28" i="92" s="1"/>
  <c r="V27" i="92"/>
  <c r="W27" i="92" s="1"/>
  <c r="D14" i="66"/>
  <c r="D29" i="66"/>
  <c r="G25" i="65" l="1"/>
  <c r="G30" i="63"/>
  <c r="G27" i="63"/>
  <c r="T29" i="92" l="1"/>
  <c r="U29" i="92" s="1"/>
  <c r="T28" i="92"/>
  <c r="U28" i="92" s="1"/>
  <c r="T27" i="92"/>
  <c r="U27" i="92" s="1"/>
  <c r="G26" i="63" l="1"/>
  <c r="C24" i="101" l="1"/>
  <c r="B24" i="101"/>
  <c r="R29" i="92"/>
  <c r="S29" i="92" s="1"/>
  <c r="R28" i="92"/>
  <c r="S28" i="92" s="1"/>
  <c r="R27" i="92"/>
  <c r="S27" i="92" s="1"/>
  <c r="D30" i="63" l="1"/>
  <c r="E30" i="63"/>
  <c r="F30" i="63"/>
  <c r="C30" i="63"/>
  <c r="G29" i="63"/>
  <c r="P29" i="92" l="1"/>
  <c r="Q29" i="92" s="1"/>
  <c r="P28" i="92"/>
  <c r="Q28" i="92" s="1"/>
  <c r="P27" i="92"/>
  <c r="Q27" i="92" s="1"/>
  <c r="G20" i="63"/>
  <c r="G21" i="63"/>
  <c r="G22" i="63"/>
  <c r="G23" i="63"/>
  <c r="G24" i="63"/>
  <c r="G25" i="63"/>
  <c r="G28" i="63"/>
  <c r="G19" i="63"/>
  <c r="H27" i="65" l="1"/>
  <c r="I23" i="65" s="1"/>
  <c r="F27" i="65"/>
  <c r="A35" i="60" l="1"/>
  <c r="N29" i="92"/>
  <c r="O29" i="92" s="1"/>
  <c r="N28" i="92"/>
  <c r="O28" i="92" s="1"/>
  <c r="N27" i="92"/>
  <c r="O27" i="92" s="1"/>
  <c r="B23" i="101" l="1"/>
  <c r="C23" i="101"/>
  <c r="B22" i="101" l="1"/>
  <c r="C22" i="101"/>
  <c r="I6" i="65" l="1"/>
  <c r="I7" i="65"/>
  <c r="I8" i="65"/>
  <c r="I9" i="65"/>
  <c r="I10" i="65"/>
  <c r="I11" i="65"/>
  <c r="I12" i="65"/>
  <c r="I13" i="65"/>
  <c r="I14" i="65"/>
  <c r="I15" i="65"/>
  <c r="I16" i="65"/>
  <c r="I17" i="65"/>
  <c r="I18" i="65"/>
  <c r="I19" i="65"/>
  <c r="I20" i="65"/>
  <c r="I21" i="65"/>
  <c r="I22" i="65"/>
  <c r="I24" i="65"/>
  <c r="I25" i="65"/>
  <c r="I26" i="65"/>
  <c r="I27" i="65"/>
  <c r="I5" i="65"/>
  <c r="L29" i="92"/>
  <c r="M29" i="92" s="1"/>
  <c r="L28" i="92"/>
  <c r="M28" i="92" s="1"/>
  <c r="L27" i="92"/>
  <c r="M27" i="92" s="1"/>
  <c r="C19" i="101" l="1"/>
  <c r="C20" i="101"/>
  <c r="C21" i="101"/>
  <c r="B21" i="101"/>
  <c r="A83" i="96" l="1"/>
  <c r="J29" i="92"/>
  <c r="K29" i="92" s="1"/>
  <c r="J28" i="92"/>
  <c r="K28" i="92" s="1"/>
  <c r="J27" i="92"/>
  <c r="K27" i="92" s="1"/>
  <c r="A28" i="90"/>
  <c r="B27" i="92" l="1"/>
  <c r="E5" i="99" l="1"/>
  <c r="E6" i="99"/>
  <c r="G6" i="99" s="1"/>
  <c r="E7" i="99"/>
  <c r="G7" i="99" s="1"/>
  <c r="E8" i="99"/>
  <c r="G8" i="99" s="1"/>
  <c r="E9" i="99"/>
  <c r="G9" i="99" s="1"/>
  <c r="E10" i="99"/>
  <c r="G10" i="99" s="1"/>
  <c r="E11" i="99"/>
  <c r="G11" i="99" s="1"/>
  <c r="E12" i="99"/>
  <c r="G12" i="99" s="1"/>
  <c r="E13" i="99"/>
  <c r="G13" i="99" s="1"/>
  <c r="E14" i="99"/>
  <c r="G14" i="99" s="1"/>
  <c r="E15" i="99"/>
  <c r="G15" i="99" s="1"/>
  <c r="E16" i="99"/>
  <c r="G16" i="99" s="1"/>
  <c r="E17" i="99"/>
  <c r="G17" i="99" s="1"/>
  <c r="E18" i="99"/>
  <c r="G18" i="99" s="1"/>
  <c r="E19" i="99"/>
  <c r="G19" i="99" s="1"/>
  <c r="E20" i="99"/>
  <c r="G20" i="99" s="1"/>
  <c r="E21" i="99"/>
  <c r="G21" i="99" s="1"/>
  <c r="E22" i="99"/>
  <c r="G22" i="99" s="1"/>
  <c r="E23" i="99"/>
  <c r="G23" i="99" s="1"/>
  <c r="E24" i="99"/>
  <c r="G24" i="99" s="1"/>
  <c r="E4" i="99"/>
  <c r="G4" i="99" s="1"/>
  <c r="B6" i="99"/>
  <c r="D6" i="99" s="1"/>
  <c r="B7" i="99"/>
  <c r="D7" i="99" s="1"/>
  <c r="B8" i="99"/>
  <c r="D8" i="99" s="1"/>
  <c r="B9" i="99"/>
  <c r="D9" i="99" s="1"/>
  <c r="B10" i="99"/>
  <c r="D10" i="99" s="1"/>
  <c r="B11" i="99"/>
  <c r="D11" i="99" s="1"/>
  <c r="B12" i="99"/>
  <c r="D12" i="99" s="1"/>
  <c r="B13" i="99"/>
  <c r="D13" i="99" s="1"/>
  <c r="B14" i="99"/>
  <c r="D14" i="99" s="1"/>
  <c r="B15" i="99"/>
  <c r="D15" i="99" s="1"/>
  <c r="B16" i="99"/>
  <c r="D16" i="99" s="1"/>
  <c r="B17" i="99"/>
  <c r="D17" i="99" s="1"/>
  <c r="B18" i="99"/>
  <c r="D18" i="99" s="1"/>
  <c r="B19" i="99"/>
  <c r="D19" i="99" s="1"/>
  <c r="B20" i="99"/>
  <c r="D20" i="99" s="1"/>
  <c r="B21" i="99"/>
  <c r="D21" i="99" s="1"/>
  <c r="B22" i="99"/>
  <c r="D22" i="99" s="1"/>
  <c r="B23" i="99"/>
  <c r="D23" i="99" s="1"/>
  <c r="B24" i="99"/>
  <c r="D24" i="99" s="1"/>
  <c r="B5" i="99"/>
  <c r="D5" i="99" s="1"/>
  <c r="B4" i="99"/>
  <c r="D4" i="99" s="1"/>
  <c r="C18" i="101"/>
  <c r="C6" i="101"/>
  <c r="C7" i="101"/>
  <c r="C8" i="101"/>
  <c r="C9" i="101"/>
  <c r="C10" i="101"/>
  <c r="C11" i="101"/>
  <c r="C12" i="101"/>
  <c r="C13" i="101"/>
  <c r="C5" i="101"/>
  <c r="C4" i="101"/>
  <c r="B19" i="101"/>
  <c r="B20" i="101"/>
  <c r="B18" i="101"/>
  <c r="B5" i="101"/>
  <c r="B6" i="101"/>
  <c r="B7" i="101"/>
  <c r="B8" i="101"/>
  <c r="B9" i="101"/>
  <c r="B10" i="101"/>
  <c r="B11" i="101"/>
  <c r="B12" i="101"/>
  <c r="B13" i="101"/>
  <c r="B4" i="101"/>
  <c r="A31" i="98"/>
  <c r="A31" i="89"/>
  <c r="A33" i="88"/>
  <c r="H29" i="92"/>
  <c r="I29" i="92" s="1"/>
  <c r="H28" i="92"/>
  <c r="I28" i="92" s="1"/>
  <c r="H27" i="92"/>
  <c r="I27" i="92" s="1"/>
  <c r="F29" i="92"/>
  <c r="G29" i="92" s="1"/>
  <c r="F28" i="92"/>
  <c r="G28" i="92" s="1"/>
  <c r="F27" i="92"/>
  <c r="G27" i="92" s="1"/>
  <c r="D29" i="92"/>
  <c r="E29" i="92" s="1"/>
  <c r="D28" i="92"/>
  <c r="E28" i="92" s="1"/>
  <c r="D27" i="92"/>
  <c r="E27" i="92" s="1"/>
  <c r="B29" i="92"/>
  <c r="C29" i="92" s="1"/>
  <c r="B28" i="92"/>
  <c r="C28" i="92" s="1"/>
  <c r="C27" i="92"/>
  <c r="T29" i="4"/>
  <c r="U29" i="4" s="1"/>
  <c r="R29" i="4"/>
  <c r="S29" i="4" s="1"/>
  <c r="P29" i="4"/>
  <c r="Q29" i="4" s="1"/>
  <c r="N29" i="4"/>
  <c r="O29" i="4" s="1"/>
  <c r="L29" i="4"/>
  <c r="M29" i="4" s="1"/>
  <c r="J29" i="4"/>
  <c r="K29" i="4" s="1"/>
  <c r="H29" i="4"/>
  <c r="I29" i="4" s="1"/>
  <c r="F29" i="4"/>
  <c r="G29" i="4" s="1"/>
  <c r="D29" i="4"/>
  <c r="E29" i="4" s="1"/>
  <c r="B29" i="4"/>
  <c r="C29" i="4" s="1"/>
  <c r="T28" i="4"/>
  <c r="U28" i="4" s="1"/>
  <c r="R28" i="4"/>
  <c r="S28" i="4" s="1"/>
  <c r="P28" i="4"/>
  <c r="Q28" i="4" s="1"/>
  <c r="N28" i="4"/>
  <c r="O28" i="4" s="1"/>
  <c r="L28" i="4"/>
  <c r="M28" i="4" s="1"/>
  <c r="J28" i="4"/>
  <c r="K28" i="4" s="1"/>
  <c r="H28" i="4"/>
  <c r="I28" i="4" s="1"/>
  <c r="F28" i="4"/>
  <c r="G28" i="4" s="1"/>
  <c r="D28" i="4"/>
  <c r="E28" i="4" s="1"/>
  <c r="B28" i="4"/>
  <c r="C28" i="4" s="1"/>
  <c r="T27" i="4"/>
  <c r="U27" i="4" s="1"/>
  <c r="R27" i="4"/>
  <c r="S27" i="4" s="1"/>
  <c r="P27" i="4"/>
  <c r="Q27" i="4" s="1"/>
  <c r="N27" i="4"/>
  <c r="O27" i="4" s="1"/>
  <c r="L27" i="4"/>
  <c r="M27" i="4" s="1"/>
  <c r="J27" i="4"/>
  <c r="K27" i="4" s="1"/>
  <c r="H27" i="4"/>
  <c r="I27" i="4" s="1"/>
  <c r="F27" i="4"/>
  <c r="G27" i="4" s="1"/>
  <c r="D27" i="4"/>
  <c r="E27" i="4" s="1"/>
  <c r="B27" i="4"/>
  <c r="C27" i="4" s="1"/>
  <c r="B15" i="101" l="1"/>
  <c r="B25" i="99"/>
  <c r="D25" i="99" s="1"/>
  <c r="E25" i="99"/>
  <c r="G25" i="99" s="1"/>
  <c r="C14" i="101"/>
  <c r="G5" i="99"/>
  <c r="D30" i="65"/>
  <c r="E30" i="65" s="1"/>
  <c r="C30" i="65"/>
  <c r="B30" i="65"/>
  <c r="D29" i="65"/>
  <c r="E29" i="65" s="1"/>
  <c r="C29" i="65"/>
  <c r="B29" i="65"/>
  <c r="D28" i="65"/>
  <c r="E28" i="65" s="1"/>
  <c r="C28" i="65"/>
  <c r="B28" i="65"/>
  <c r="H30" i="65"/>
  <c r="I30" i="65" s="1"/>
  <c r="H29" i="65"/>
  <c r="I29" i="65" s="1"/>
  <c r="H28" i="65"/>
  <c r="I28" i="65" s="1"/>
  <c r="F30" i="65"/>
  <c r="F29" i="65"/>
  <c r="F28" i="65"/>
  <c r="G28" i="65" s="1"/>
  <c r="G12" i="65"/>
  <c r="A26" i="69"/>
  <c r="A35" i="97"/>
  <c r="A69" i="54"/>
  <c r="A18" i="94"/>
  <c r="A18" i="53"/>
  <c r="A18" i="93"/>
  <c r="A18" i="52"/>
  <c r="A30" i="92"/>
  <c r="A30" i="4"/>
  <c r="A33" i="58"/>
  <c r="A24" i="91"/>
  <c r="A26" i="64"/>
  <c r="A35" i="66"/>
  <c r="G6" i="65" l="1"/>
  <c r="G26" i="65"/>
  <c r="G15" i="65"/>
  <c r="G14" i="65"/>
  <c r="G30" i="65"/>
  <c r="G18" i="65"/>
  <c r="G23" i="65"/>
  <c r="G11" i="65"/>
  <c r="G22" i="65"/>
  <c r="G10" i="65"/>
  <c r="G21" i="65"/>
  <c r="G9" i="65"/>
  <c r="G19" i="65"/>
  <c r="G7" i="65"/>
  <c r="G29" i="65"/>
  <c r="G5" i="65"/>
  <c r="G17" i="65"/>
  <c r="G24" i="65"/>
  <c r="G16" i="65"/>
  <c r="G8" i="65"/>
  <c r="G13" i="65"/>
  <c r="G20" i="65"/>
</calcChain>
</file>

<file path=xl/sharedStrings.xml><?xml version="1.0" encoding="utf-8"?>
<sst xmlns="http://schemas.openxmlformats.org/spreadsheetml/2006/main" count="1380" uniqueCount="244">
  <si>
    <t>Nord</t>
  </si>
  <si>
    <t>Centro</t>
  </si>
  <si>
    <t>Sud e Isole</t>
  </si>
  <si>
    <t>marzo 2022</t>
  </si>
  <si>
    <t>PIEMONTE</t>
  </si>
  <si>
    <t>VALLE D'AOSTA</t>
  </si>
  <si>
    <t>LOMBARDIA</t>
  </si>
  <si>
    <t>VENETO</t>
  </si>
  <si>
    <t>LIGURIA</t>
  </si>
  <si>
    <t>EMILIA ROMAGNA</t>
  </si>
  <si>
    <t>TOSCANA</t>
  </si>
  <si>
    <t>UMBRIA</t>
  </si>
  <si>
    <t>MARCHE</t>
  </si>
  <si>
    <t>LAZIO</t>
  </si>
  <si>
    <t>ABRUZZO</t>
  </si>
  <si>
    <t>MOLISE</t>
  </si>
  <si>
    <t>CAMPANIA</t>
  </si>
  <si>
    <t>PUGLIA</t>
  </si>
  <si>
    <t>BASILICATA</t>
  </si>
  <si>
    <t>CALABRIA</t>
  </si>
  <si>
    <t>SICILIA</t>
  </si>
  <si>
    <t>SARDEGNA</t>
  </si>
  <si>
    <t>aprile 2022</t>
  </si>
  <si>
    <t>maggio 2022</t>
  </si>
  <si>
    <t>1 figlio</t>
  </si>
  <si>
    <t>2 figli</t>
  </si>
  <si>
    <t>3 figli</t>
  </si>
  <si>
    <t>4 figli</t>
  </si>
  <si>
    <t>5 figli</t>
  </si>
  <si>
    <t>6 figli e più</t>
  </si>
  <si>
    <t>Numero di figli pagati 
per richiedente</t>
  </si>
  <si>
    <t>ISEE non presentato</t>
  </si>
  <si>
    <t>TOTALE</t>
  </si>
  <si>
    <t>Mese di presentazione</t>
  </si>
  <si>
    <t>canale di presentazione</t>
  </si>
  <si>
    <t>Mese di competenza</t>
  </si>
  <si>
    <t>Valori %</t>
  </si>
  <si>
    <t>Valori assoluti</t>
  </si>
  <si>
    <t>Importo complessivo erogato 
(milioni di euro)</t>
  </si>
  <si>
    <t>Importo medio mensile</t>
  </si>
  <si>
    <t>Classe di ISEE</t>
  </si>
  <si>
    <t xml:space="preserve">(*) L'unità statistica di osservazione è il codice fiscale del figlio distinto per anno di presentazione della domanda di AUU: in questa tavola se nell’arco dello stesso anno il figlio è presente in più domande, viene comunque conteggiato una volta sola. </t>
  </si>
  <si>
    <t>MINORENNI</t>
  </si>
  <si>
    <t>MAGGIORENNI 18-20</t>
  </si>
  <si>
    <t>Totale</t>
  </si>
  <si>
    <t>N. medio di figli pagati per ciascun richiedente</t>
  </si>
  <si>
    <t>CITTADINO</t>
  </si>
  <si>
    <t>PATRONATO</t>
  </si>
  <si>
    <t>COOP.APPLICATIVA</t>
  </si>
  <si>
    <t>CONTACT CENTER</t>
  </si>
  <si>
    <t>non disponibile</t>
  </si>
  <si>
    <t>N. medio richiedenti</t>
  </si>
  <si>
    <t>FRIULI VENEZIA GIULIA</t>
  </si>
  <si>
    <t>MAGGIORENNI &gt;20</t>
  </si>
  <si>
    <t>A cura del Coordinamento Generale Statistico Attuariale - INPS</t>
  </si>
  <si>
    <t>Osservatorio statistico sull’Assegno Unico Universale</t>
  </si>
  <si>
    <t>mese di competenza: MARZO 2022</t>
  </si>
  <si>
    <t>mese di competenza: APRILE 2022</t>
  </si>
  <si>
    <t>mese di competenza: MAGGIO 2022</t>
  </si>
  <si>
    <t>giugno 2022</t>
  </si>
  <si>
    <t>Prov.Autonoma TRENTO</t>
  </si>
  <si>
    <t>Prov.Autonoma BOLZANO</t>
  </si>
  <si>
    <t>mese di competenza: GIUGNO 2022</t>
  </si>
  <si>
    <t>Classe di isee del richiedente*</t>
  </si>
  <si>
    <t>Nota metodologica</t>
  </si>
  <si>
    <t>Indice tavole:</t>
  </si>
  <si>
    <t>Regione/  
Area geografica</t>
  </si>
  <si>
    <t xml:space="preserve">Totale </t>
  </si>
  <si>
    <t>Regione / 
Area geografica</t>
  </si>
  <si>
    <t xml:space="preserve">
Regione </t>
  </si>
  <si>
    <t>Assenza di figli disabili nel nucleo</t>
  </si>
  <si>
    <t>Presenza di figli disabili nel nucleo</t>
  </si>
  <si>
    <t>Mese di 
competenza</t>
  </si>
  <si>
    <t>Numero medio mensilità 
per figlio</t>
  </si>
  <si>
    <t xml:space="preserve"> </t>
  </si>
  <si>
    <t>luglio 2022</t>
  </si>
  <si>
    <t>mese di competenza: LUGLIO 2022</t>
  </si>
  <si>
    <t>agosto 2022</t>
  </si>
  <si>
    <t>mese di competenza: AGOSTO 2022</t>
  </si>
  <si>
    <t xml:space="preserve">Sezione I - Assegno Unico Universale </t>
  </si>
  <si>
    <t>Numero medio mensilità per nucleo</t>
  </si>
  <si>
    <t xml:space="preserve">Numero nuclei </t>
  </si>
  <si>
    <t xml:space="preserve">Numero figli </t>
  </si>
  <si>
    <t>Numero 
nuclei</t>
  </si>
  <si>
    <t xml:space="preserve">Numero 
figli 
</t>
  </si>
  <si>
    <t>Importo medio mensile per richiedente*
(euro)</t>
  </si>
  <si>
    <t>Importo medio 
mensile per figlio
 (euro)</t>
  </si>
  <si>
    <t>Importo 
medio 
mensile per richiedente 
(euro)</t>
  </si>
  <si>
    <t>Importo 
medio 
mensile 
per figlio 
(euro)</t>
  </si>
  <si>
    <t xml:space="preserve">I dati riportati in questa Sezione si riferiscono esclusivamente ai pagamenti di AUU effettuati sulla base delle domande presentate: rimangono escluse da queste statistiche le integrazioni di AUU ai nuclei beneficiari di Reddito di Cittadinanza, per le quali si rimanda alla Sezione II.
</t>
  </si>
  <si>
    <t>I dati riportati in questa sezione si riferiscono esclusivamente alle integrazioni di AUU a favore dei nuclei percettori di RdC</t>
  </si>
  <si>
    <t xml:space="preserve">Numero 
richiedenti
</t>
  </si>
  <si>
    <t>Numero figli</t>
  </si>
  <si>
    <t>Importo medio 
mensile per figlio (euro)</t>
  </si>
  <si>
    <t>Importo medio mensile per figlio (euro)</t>
  </si>
  <si>
    <t xml:space="preserve">Numero medio figli </t>
  </si>
  <si>
    <t>Importo medio 
mensile per richiedente (euro)</t>
  </si>
  <si>
    <t>Mese</t>
  </si>
  <si>
    <t>Importo medio 
dell'integrazione per figlio
(euro)</t>
  </si>
  <si>
    <t>Importo medio mensile dell'integrazione  per nucleo
(euro)</t>
  </si>
  <si>
    <t>Importo medio mensile dell'integrazione  per figlio
(euro)</t>
  </si>
  <si>
    <t>Sezione II - Assegno Unico Universale ai percettori di Reddito di Cittadinanza</t>
  </si>
  <si>
    <t xml:space="preserve">* Da questa statistica risultano esclusi i richiedenti con figli non facenti capo tutti alla stessa coppia di genitori: per questa tipologia di richiedenti infatti non è  possibile desumere la classe di ISEE, poichè in caso di genitori non coniugati e non conviventi tra di loro, l'ISEE figlio differisce dall’ISEE ordinario </t>
  </si>
  <si>
    <t>Numero richiedenti pagati</t>
  </si>
  <si>
    <t>Numero richiedenti 
pagati</t>
  </si>
  <si>
    <t>settembre 2022</t>
  </si>
  <si>
    <t>mese di competenza: SETTEMBRE 2022</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</si>
  <si>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</si>
  <si>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ottobre 2022</t>
  </si>
  <si>
    <t>novembre 2022</t>
  </si>
  <si>
    <t>mese di competenza:OTTOBRE 2022</t>
  </si>
  <si>
    <t>mese di competenza: NOVEMBRE 2022</t>
  </si>
  <si>
    <t>dicembre 2022</t>
  </si>
  <si>
    <t>mese di competenza: DICEMBRE 2022</t>
  </si>
  <si>
    <t>Anno 2022
(periodo Marzo-Dicembre)</t>
  </si>
  <si>
    <t xml:space="preserve">Tavola 1.2 – Distribuzione regionale delle domande di AUU presentate nel 2022 e nel 2023 
e relativo numero di figli per i quali è stato chiesto il beneficio </t>
  </si>
  <si>
    <t>Domande presentate nel 2022</t>
  </si>
  <si>
    <t>Domande presentate nel 2023</t>
  </si>
  <si>
    <t>Figli per i quali è 
richiesto il beneficio nel 2022*</t>
  </si>
  <si>
    <t>Figli per i quali è 
richiesto il beneficio nel 2023*</t>
  </si>
  <si>
    <t>gennaio 2023</t>
  </si>
  <si>
    <t>mese di competenza: GENNAIO 2023</t>
  </si>
  <si>
    <t>Tavola 1.4.1 – Richiedenti pagati e importi medi mensili di competenza dell'AUU per numero di figli - Anno 2022</t>
  </si>
  <si>
    <t>Tavola 1.6.1 – Numero di figli pagati e relativi importi medi mensili di competenza dell'AUU per regione di residenza - Anno 2022</t>
  </si>
  <si>
    <t>Tavola 1.6.2 – Numero di figli pagati e relativi importi medi mensili di competenza dell'AUU per regione di residenza -Anno 2023</t>
  </si>
  <si>
    <t>Tavola 1.7.1 – Numero di figli pagati e relativi importi medi mensili di AUU per classe di ISEE - Anno 2022</t>
  </si>
  <si>
    <t>Tavola 1.7.2 – Numero di figli pagati e relativi importi medi mensili di AUU per classe di ISEE - Anno 2023</t>
  </si>
  <si>
    <t>Tavola 1.8.1 – Numero di figli disabili pagati e relativi importi medi mensili di AUU per classe di ISEE - Anno 2022</t>
  </si>
  <si>
    <t>Tavola 1.8.2 – Numero di figli disabili pagati e relativi importi medi mensili di AUU per classe di ISEE - Anno 2023</t>
  </si>
  <si>
    <t>Tavola 1.9.1 – Numero di figli pagati e importi medi mensili di competenza dell'AUU per classe di età e classe di ISEE dei figli - Anno 2022</t>
  </si>
  <si>
    <t>Tavola 1.9.2 – Numero di figli pagati e importi medi mensili di competenza dell'AUU per classe di età e classe di ISEE dei figli - Anno 2023</t>
  </si>
  <si>
    <t>Tavola 1.10.1 – Richiedenti pagati, numero medio di figli pagati e importi medi mensili di AUU erogati per classe di ISEE del richiedente - Anno 2022</t>
  </si>
  <si>
    <t>Tavola 1.10.2 – Richiedenti pagati, numero medio di figli pagati e importi medi mensili di AUU erogati per classe di ISEE del richiedente - Anno 2023</t>
  </si>
  <si>
    <t>Tavola 2.2.2  - AUU ai percettori di Reddito di Cittadinanza: figli che hanno ricevuto l'integrazione nel mese per regione - Anno 2023</t>
  </si>
  <si>
    <r>
      <t xml:space="preserve">Tavola 2.3 – AUU ai percettori di Reddito di Cittadinanza: nuclei e figli con </t>
    </r>
    <r>
      <rPr>
        <i/>
        <u/>
        <sz val="11"/>
        <color theme="1"/>
        <rFont val="Verdana"/>
        <family val="2"/>
      </rPr>
      <t>almeno una mensilità</t>
    </r>
    <r>
      <rPr>
        <i/>
        <sz val="11"/>
        <color theme="1"/>
        <rFont val="Verdana"/>
        <family val="2"/>
      </rPr>
      <t xml:space="preserve"> di RdC integrata nell'anno per regione</t>
    </r>
  </si>
  <si>
    <t>Tavola 2.2.1  - AUU ai percettori di Reddito di Cittadinanza: figli che hanno ricevuto l'integrazione nel mese per regione - Anno 2022</t>
  </si>
  <si>
    <t>TOTALE 2022</t>
  </si>
  <si>
    <t>TOTALE 2023</t>
  </si>
  <si>
    <t>N.B. Dal 1° marzo 2023 coloro che nel corso del periodo gennaio 2022 - febbraio 2023 abbiano presentato una domanda di Assegno unico e universale (AUU) per i figli a carico, accolta e in corso di validità, beneficeranno dell'erogazione d'ufficio della prestazione da parte dell’INPS, senza dover presentare una nuova domanda: tale misura di semplificazione per gli utenti, realizzata anche grazie ai fondi garantiti dal Piano Nazionale di Ripresa e Resilienza dell’Italia (PNRR), punta a valorizzare le banche dati dell'Istituto offrendo un servizio innovativo, infatti i dati della domanda saranno automaticamente prelevati dagli archivi dell’Istituto, che procederà a liquidare il beneficio in continuità.</t>
  </si>
  <si>
    <t>Media mensile beneficiari 2023</t>
  </si>
  <si>
    <t>Importo medio mensile 2023</t>
  </si>
  <si>
    <t>Media mensile beneficiari 2022</t>
  </si>
  <si>
    <t>Importo medio mensile 2022</t>
  </si>
  <si>
    <t>Tavola 1.3 - Richiedenti pagati, figli e relativi importi di AUU erogati per anno e mese di competenza</t>
  </si>
  <si>
    <t>Importo medio mensile per 
figlio
(euro)</t>
  </si>
  <si>
    <r>
      <t xml:space="preserve">Anno 2022
</t>
    </r>
    <r>
      <rPr>
        <sz val="12"/>
        <color theme="1"/>
        <rFont val="Verdana"/>
        <family val="2"/>
      </rPr>
      <t>(periodo di competenza Marzo-Dicembre)</t>
    </r>
  </si>
  <si>
    <t>Importo complessivo dell'integrazione
(milioni di euro)</t>
  </si>
  <si>
    <t>Importo medio  dell'integrazione
per nucleo
(euro)</t>
  </si>
  <si>
    <t>Importo medio dell'integrazione per figlio
(euro)</t>
  </si>
  <si>
    <t>anno 2022</t>
  </si>
  <si>
    <t>anno 2023</t>
  </si>
  <si>
    <t>marzo</t>
  </si>
  <si>
    <t>aprile</t>
  </si>
  <si>
    <t>maggio</t>
  </si>
  <si>
    <t>giugno</t>
  </si>
  <si>
    <t>luglio</t>
  </si>
  <si>
    <t>agosto</t>
  </si>
  <si>
    <t>settembre</t>
  </si>
  <si>
    <t>ottobre</t>
  </si>
  <si>
    <t>novembre</t>
  </si>
  <si>
    <t>dicembre</t>
  </si>
  <si>
    <t>gennaio</t>
  </si>
  <si>
    <t xml:space="preserve">Tavola 2.1 - AUU ai percettori di Reddito di Cittadinanza: nuclei e figli che hanno ricevuto l'integrazione per anno e mese </t>
  </si>
  <si>
    <t>febbraio</t>
  </si>
  <si>
    <t>Tavola 1.4.2 – Richiedenti pagati e importi medi mensili di competenza dell'AUU per numero di figli - Anno 2023</t>
  </si>
  <si>
    <t>Tavola 1.5 – Richiedenti pagati e relativi importi medi mensili dell'AUU in caso di assenza/presenza di figli disabili nel nucleo, per anno e mese di competenza</t>
  </si>
  <si>
    <r>
      <t xml:space="preserve">Tavola 1.11 – Richiedenti  e figli percettori di </t>
    </r>
    <r>
      <rPr>
        <i/>
        <u/>
        <sz val="12"/>
        <color theme="1"/>
        <rFont val="Verdana"/>
        <family val="2"/>
      </rPr>
      <t>almeno una mensilità di AUU</t>
    </r>
    <r>
      <rPr>
        <i/>
        <sz val="12"/>
        <color theme="1"/>
        <rFont val="Verdana"/>
        <family val="2"/>
      </rPr>
      <t xml:space="preserve"> nell'anno di riferimento per regione </t>
    </r>
  </si>
  <si>
    <t xml:space="preserve">Tavola 1.1 – Domande di AUU del 2022 e 2023 per mese e canale di presentazione </t>
  </si>
  <si>
    <t>Sezione III - Assegno Unico Universale - Complesso dei beneficiari</t>
  </si>
  <si>
    <t>Numero medio 
figli per nucleo</t>
  </si>
  <si>
    <t>I dati riportati in questa sezione si riferiscono al complesso di beneficiari di AUU di cui alle prime due Sezioni</t>
  </si>
  <si>
    <t>Tavola 3.1 - Complesso dei nuclei pagati e relative somme erogate per anno e mese di competenza</t>
  </si>
  <si>
    <t>Importo complessivo relativo ai mesi di competenza 2022</t>
  </si>
  <si>
    <t>Importo complessivo relativo ai mesi di competenza 2023</t>
  </si>
  <si>
    <t>febbraio 2023</t>
  </si>
  <si>
    <t xml:space="preserve">gennaio </t>
  </si>
  <si>
    <t>mese di competenza: FEBBRAIO 2023</t>
  </si>
  <si>
    <t>Media mensile nuclei beneficiari 2022</t>
  </si>
  <si>
    <t>Media mensile nuclei beneficiari 2023</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</si>
  <si>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</si>
  <si>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anche presente in un nucleo che fa capo all'altro genitore che percepisce RdC, l'importo dell'AUU in questa tavola risulta conteggiato solo per la parte del genitore richiedente.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</si>
  <si>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anche in un nucleo che fa capo all'altro genitore e che percepisce RdC, l'importo dell'AUU in questa tavola risulta conteggiato solo per la parte del genitore richiedente.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</si>
  <si>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anche in un nucleo che fa capo all'altro genitore e che percepisce RdC, l'importo dell'AUU in questa tavola risulta conteggiato solo per la parte del genitore richiedente.</t>
  </si>
  <si>
    <t>marzo 2023</t>
  </si>
  <si>
    <t>mese di competenza: MARZO 2023</t>
  </si>
  <si>
    <t>Tavola 3.2 – Complesso dei beneficiari: nuclei, figli univoci e numero medio dei figli per nucleo con almeno un AUU nell'anno per regione</t>
  </si>
  <si>
    <t>marzo**</t>
  </si>
  <si>
    <t xml:space="preserve">Tavola 1.11 – Richiedenti  e figli percettori di almeno una mensilità di AUU nell'anno di riferimento per regione </t>
  </si>
  <si>
    <t>Tavola 2.3 – AUU ai percettori di Reddito di Cittadinanza: nuclei e figli con almeno una mensilità di RdC integrata nell'anno per regione</t>
  </si>
  <si>
    <t>aprile 2023</t>
  </si>
  <si>
    <t>mese di competenza: APRILE 2023</t>
  </si>
  <si>
    <t>Media mensile beneficiari</t>
  </si>
  <si>
    <t>maggio 2023</t>
  </si>
  <si>
    <t>mese di competenza: MAGGIO 2023</t>
  </si>
  <si>
    <t xml:space="preserve">aprile </t>
  </si>
  <si>
    <t>giugno 2023</t>
  </si>
  <si>
    <t>Tavola 1.6.2 – Numero di figli pagati e relativi importi medi mensili di competenza dell'AUU per regione di residenza - Anno 2023</t>
  </si>
  <si>
    <t>mese di competenza: GIUGNO 2023</t>
  </si>
  <si>
    <t>Anno 2022
(Periodo Marzo-Dicembre)</t>
  </si>
  <si>
    <t>luglio 2023</t>
  </si>
  <si>
    <t>mese di competenza: LUGLIO 2023</t>
  </si>
  <si>
    <t xml:space="preserve">** A decorrere dalla competenza del mese di  marzo 2023, in assenza di ISEE in corso di validità, è stato corrisposto l'importo minimo spettante. Nel caso in cui la presentazione della dichiarazione DSU avviene in un momento successivo, ma entro il 30 giugno 2023, l'INPS provvede al ricalcolo dell'assegno a partire dalla competenza di marzo 2023, mentre nel caso di presentazione della dichiarazione DSU a partire dal 1^ luglio 2023, gli importi sono adeguati a decorrere dal mese di competenza successivo rispetto a quello di presentazione (cfr. Circ. INPS 23/2022). 
</t>
  </si>
  <si>
    <t>agosto 2023</t>
  </si>
  <si>
    <t>mese di competenza: AGOSTO 2023</t>
  </si>
  <si>
    <t xml:space="preserve">** I figli beneficiari dell'AUU nel singolo anno di cui alle tavole 1.11 e 2.3 del presente Report, non sono sommabili in quanto i due aggregati - figli appartenenti a nuclei AUU a domanda e figli appartenenti a nuclei percettori di RdC - non sono del tutto disgiunti, poiché la possibilità di richiesta di pagamento dell’assegno al 50% tra i due genitori ha determinato per alcuni figli di genitori separati/non conviventi la contestuale presenza in entrambi i gruppi. Tali duplicazioni sono state quindi neutralizzate, e nella presente tavola sono riportati individui distinti. </t>
  </si>
  <si>
    <t>Numero 
nuclei* totali</t>
  </si>
  <si>
    <t xml:space="preserve">Numero 
figli totali 
(univoci)**
</t>
  </si>
  <si>
    <t>Numero complessivo di nuclei* pagati</t>
  </si>
  <si>
    <t>* Il numero di nuclei totali indicato è dato dalla somma dei richiedenti AUU (di cui alla Tavola 1.11) e dei nuclei percettori di RdC (di cui alla Tavola 2.3) del presente Report.</t>
  </si>
  <si>
    <t>* In questa tavola risultano sommati i dati delle due sezioni precedenti (Tavola 1.3 e Tavola 2.1) e nel caso dei beneficiari non percettori di RdC, per nucleo si intende il richiedente la prestazione.</t>
  </si>
  <si>
    <t>settembre 2023</t>
  </si>
  <si>
    <t>mese di competenza: SETTEMBRE 2023</t>
  </si>
  <si>
    <t>ottobre 2023</t>
  </si>
  <si>
    <t>mese di competenza: OTTOBRE 2023</t>
  </si>
  <si>
    <r>
      <t xml:space="preserve">Nella prima Sezione della presente Appendice Statistica sono esposti i dati relativi alle domande di AUU presentate a partire dal 1^ gennaio 2022 e ai pagamenti riferiti al periodo di competenza </t>
    </r>
    <r>
      <rPr>
        <b/>
        <sz val="12"/>
        <color theme="1"/>
        <rFont val="Calibri"/>
        <family val="2"/>
        <scheme val="minor"/>
      </rPr>
      <t>marzo 2022 - novembre 2023.</t>
    </r>
    <r>
      <rPr>
        <sz val="12"/>
        <color theme="1"/>
        <rFont val="Calibri"/>
        <family val="2"/>
        <scheme val="minor"/>
      </rPr>
      <t xml:space="preserve"> 
Nella seconda Sezione sono riportati i dati relativi all'integrazione di AUU del periodo marzo 2022 - novembre 2023 a favore dei nuclei percettori di RdC</t>
    </r>
    <r>
      <rPr>
        <b/>
        <sz val="12"/>
        <color theme="1"/>
        <rFont val="Calibri"/>
        <family val="2"/>
        <scheme val="minor"/>
      </rPr>
      <t>.</t>
    </r>
    <r>
      <rPr>
        <sz val="12"/>
        <color theme="1"/>
        <rFont val="Calibri"/>
        <family val="2"/>
        <scheme val="minor"/>
      </rPr>
      <t xml:space="preserve">
Nella terza Sezione sono totalizzati i dati relativi ai beneficiari complessivi di cui alle due Sezioni precedenti</t>
    </r>
  </si>
  <si>
    <t xml:space="preserve"> Lettura dati 27 dicembre 2023</t>
  </si>
  <si>
    <t>APPENDICE STATISTICA DICEMBRE 2023</t>
  </si>
  <si>
    <t>novembre 2023</t>
  </si>
  <si>
    <t>mese di competenza: NOVEMBRE 2023</t>
  </si>
  <si>
    <r>
      <t xml:space="preserve">Anno 2023
</t>
    </r>
    <r>
      <rPr>
        <sz val="12"/>
        <color theme="1"/>
        <rFont val="Verdana"/>
        <family val="2"/>
      </rPr>
      <t>(Periodo di competenza Gennaio-Novembre)</t>
    </r>
  </si>
  <si>
    <t>Anno 2023
(Periodo Gennaio-Novembre)</t>
  </si>
  <si>
    <t>Anno 2023
(periodo Gennaio-Novembre)</t>
  </si>
  <si>
    <t>5.001-10.000 €</t>
  </si>
  <si>
    <t>di cui: fino a 5.000 €</t>
  </si>
  <si>
    <t>10.001-15.000 €</t>
  </si>
  <si>
    <t>15.001-20.000 €</t>
  </si>
  <si>
    <t>20.001-25.000 €</t>
  </si>
  <si>
    <t>25.001-30.000 €</t>
  </si>
  <si>
    <t>30.001-35.000 €</t>
  </si>
  <si>
    <t>35.001-40.000 €</t>
  </si>
  <si>
    <t xml:space="preserve">     &gt; 40.000 €</t>
  </si>
  <si>
    <t>Fino a 16.215 €</t>
  </si>
  <si>
    <t>di cui: fino a 5.405 €</t>
  </si>
  <si>
    <t>5.406 -10.810 €</t>
  </si>
  <si>
    <t>10.811 a 16.215 €</t>
  </si>
  <si>
    <t>16.216-21.620 €</t>
  </si>
  <si>
    <t>21.621-27.025 €</t>
  </si>
  <si>
    <t>27.026-32.430 €</t>
  </si>
  <si>
    <t>32.431-37.835 €</t>
  </si>
  <si>
    <t>37.836-43.240 €</t>
  </si>
  <si>
    <t xml:space="preserve">     &gt; 43.240 €</t>
  </si>
  <si>
    <t>Fino a 15.000 €</t>
  </si>
  <si>
    <r>
      <t xml:space="preserve">Fino a 15.000 </t>
    </r>
    <r>
      <rPr>
        <sz val="12"/>
        <rFont val="Calibri"/>
        <family val="2"/>
      </rPr>
      <t>€</t>
    </r>
  </si>
  <si>
    <t xml:space="preserve"> Lettura dati 3 gennaio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</si>
</sst>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0.0"/>
    <numFmt numFmtId="166" formatCode="0.0%"/>
    <numFmt numFmtId="167" formatCode="0.0000"/>
    <numFmt numFmtId="168" formatCode="_-* #,##0.0_-;\-* #,##0.0_-;_-* &quot;-&quot;??_-;_-@_-"/>
    <numFmt numFmtId="169" formatCode="#,##0.00_ ;\-#,##0.00\ "/>
    <numFmt numFmtId="170" formatCode="_-* #,##0.0000_-;\-* #,##0.0000_-;_-* &quot;-&quot;??_-;_-@_-"/>
    <numFmt numFmtId="171" formatCode="_-* #,##0.0\ _€_-;\-* #,##0.0\ _€_-;_-* &quot;-&quot;?\ _€_-;_-@_-"/>
  </numFmts>
  <fonts count="64" x14ac:knownFonts="1">
    <font>
      <sz val="11"/>
      <color theme="1"/>
      <name val="Calibri"/>
      <family val="2"/>
      <scheme val="minor"/>
    </font>
    <font>
      <sz val="11"/>
      <color theme="1"/>
      <name val="Calibri"/>
      <family val="2"/>
      <scheme val="minor"/>
    </font>
    <font>
      <b/>
      <sz val="10"/>
      <name val="Verdana"/>
      <family val="2"/>
    </font>
    <font>
      <sz val="8"/>
      <color theme="1"/>
      <name val="Verdana"/>
      <family val="2"/>
    </font>
    <font>
      <sz val="10"/>
      <name val="Verdana"/>
      <family val="2"/>
    </font>
    <font>
      <b/>
      <i/>
      <sz val="10"/>
      <name val="Verdana"/>
      <family val="2"/>
    </font>
    <font>
      <sz val="10"/>
      <name val="Arial"/>
      <family val="2"/>
    </font>
    <font>
      <i/>
      <sz val="10"/>
      <name val="Verdana"/>
      <family val="2"/>
    </font>
    <font>
      <i/>
      <sz val="10"/>
      <color theme="1"/>
      <name val="Verdana"/>
      <family val="2"/>
    </font>
    <font>
      <b/>
      <sz val="8"/>
      <color theme="1"/>
      <name val="Verdana"/>
      <family val="2"/>
    </font>
    <font>
      <sz val="8"/>
      <name val="Calibri"/>
      <family val="2"/>
      <scheme val="minor"/>
    </font>
    <font>
      <sz val="12"/>
      <color rgb="FFFF0000"/>
      <name val="Verdana"/>
      <family val="2"/>
    </font>
    <font>
      <b/>
      <sz val="12"/>
      <name val="Verdana"/>
      <family val="2"/>
    </font>
    <font>
      <sz val="12"/>
      <color theme="1"/>
      <name val="Verdana"/>
      <family val="2"/>
    </font>
    <font>
      <sz val="12"/>
      <name val="Verdana"/>
      <family val="2"/>
    </font>
    <font>
      <i/>
      <sz val="12"/>
      <name val="Verdana"/>
      <family val="2"/>
    </font>
    <font>
      <i/>
      <sz val="12"/>
      <color theme="1"/>
      <name val="Verdana"/>
      <family val="2"/>
    </font>
    <font>
      <sz val="12"/>
      <color theme="1"/>
      <name val="Calibri"/>
      <family val="2"/>
      <scheme val="minor"/>
    </font>
    <font>
      <b/>
      <i/>
      <sz val="12"/>
      <color theme="1"/>
      <name val="Verdana"/>
      <family val="2"/>
    </font>
    <font>
      <b/>
      <sz val="12"/>
      <color theme="1"/>
      <name val="Verdana"/>
      <family val="2"/>
    </font>
    <font>
      <b/>
      <i/>
      <sz val="12"/>
      <name val="Verdana"/>
      <family val="2"/>
    </font>
    <font>
      <i/>
      <sz val="11"/>
      <color theme="1"/>
      <name val="Calibri"/>
      <family val="2"/>
      <scheme val="minor"/>
    </font>
    <font>
      <i/>
      <sz val="9"/>
      <name val="Verdana"/>
      <family val="2"/>
    </font>
    <font>
      <sz val="20"/>
      <color rgb="FF0099FF"/>
      <name val="Cambria"/>
      <family val="1"/>
    </font>
    <font>
      <sz val="10"/>
      <color theme="1"/>
      <name val="Verdana"/>
      <family val="2"/>
    </font>
    <font>
      <b/>
      <sz val="18"/>
      <color theme="1"/>
      <name val="Calibri"/>
      <family val="2"/>
      <scheme val="minor"/>
    </font>
    <font>
      <i/>
      <sz val="11"/>
      <color theme="1"/>
      <name val="Verdana"/>
      <family val="2"/>
    </font>
    <font>
      <i/>
      <sz val="11"/>
      <name val="Verdana"/>
      <family val="2"/>
    </font>
    <font>
      <i/>
      <sz val="9"/>
      <color theme="1"/>
      <name val="Verdana"/>
      <family val="2"/>
    </font>
    <font>
      <sz val="11"/>
      <color theme="1"/>
      <name val="Verdana"/>
      <family val="2"/>
    </font>
    <font>
      <sz val="11"/>
      <name val="Verdana"/>
      <family val="2"/>
    </font>
    <font>
      <b/>
      <i/>
      <sz val="11"/>
      <name val="Verdana"/>
      <family val="2"/>
    </font>
    <font>
      <b/>
      <sz val="11"/>
      <name val="Verdana"/>
      <family val="2"/>
    </font>
    <font>
      <sz val="9"/>
      <name val="Verdana"/>
      <family val="2"/>
    </font>
    <font>
      <b/>
      <sz val="9"/>
      <name val="Verdana"/>
      <family val="2"/>
    </font>
    <font>
      <i/>
      <u/>
      <sz val="11"/>
      <color theme="1"/>
      <name val="Verdana"/>
      <family val="2"/>
    </font>
    <font>
      <b/>
      <sz val="12"/>
      <color theme="1"/>
      <name val="Calibri"/>
      <family val="2"/>
      <scheme val="minor"/>
    </font>
    <font>
      <b/>
      <sz val="14"/>
      <color theme="1"/>
      <name val="Calibri"/>
      <family val="2"/>
      <scheme val="minor"/>
    </font>
    <font>
      <b/>
      <sz val="11"/>
      <color theme="1"/>
      <name val="Calibri"/>
      <family val="2"/>
      <scheme val="minor"/>
    </font>
    <font>
      <i/>
      <sz val="12"/>
      <color theme="1"/>
      <name val="Calibri"/>
      <family val="2"/>
      <scheme val="minor"/>
    </font>
    <font>
      <sz val="14"/>
      <name val="Verdana"/>
      <family val="2"/>
    </font>
    <font>
      <i/>
      <sz val="14"/>
      <color theme="1"/>
      <name val="Verdana"/>
      <family val="2"/>
    </font>
    <font>
      <i/>
      <sz val="16"/>
      <name val="Verdana"/>
      <family val="2"/>
    </font>
    <font>
      <b/>
      <i/>
      <sz val="11"/>
      <color rgb="FFFF0000"/>
      <name val="Verdana"/>
      <family val="2"/>
    </font>
    <font>
      <i/>
      <u/>
      <sz val="12"/>
      <color theme="1"/>
      <name val="Verdana"/>
      <family val="2"/>
    </font>
    <font>
      <i/>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2"/>
      <color rgb="FFFF0000"/>
      <name val="Verdana"/>
      <family val="2"/>
    </font>
    <font>
      <sz val="12"/>
      <name val="Calibri"/>
      <family val="2"/>
    </font>
    <font>
      <sz val="14"/>
      <color theme="1"/>
      <name val="Verdana"/>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style="thin">
        <color indexed="64"/>
      </left>
      <right/>
      <top/>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0" fontId="46" fillId="0" borderId="0" applyNumberFormat="0" applyFill="0" applyBorder="0" applyAlignment="0" applyProtection="0"/>
    <xf numFmtId="0" fontId="47" fillId="0" borderId="25" applyNumberFormat="0" applyFill="0" applyAlignment="0" applyProtection="0"/>
    <xf numFmtId="0" fontId="48" fillId="0" borderId="26" applyNumberFormat="0" applyFill="0" applyAlignment="0" applyProtection="0"/>
    <xf numFmtId="0" fontId="49" fillId="0" borderId="27" applyNumberFormat="0" applyFill="0" applyAlignment="0" applyProtection="0"/>
    <xf numFmtId="0" fontId="49" fillId="0" borderId="0" applyNumberFormat="0" applyFill="0" applyBorder="0" applyAlignment="0" applyProtection="0"/>
    <xf numFmtId="0" fontId="50" fillId="2" borderId="0" applyNumberFormat="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28" applyNumberFormat="0" applyAlignment="0" applyProtection="0"/>
    <xf numFmtId="0" fontId="54" fillId="6" borderId="29" applyNumberFormat="0" applyAlignment="0" applyProtection="0"/>
    <xf numFmtId="0" fontId="55" fillId="6" borderId="28" applyNumberFormat="0" applyAlignment="0" applyProtection="0"/>
    <xf numFmtId="0" fontId="56" fillId="0" borderId="30" applyNumberFormat="0" applyFill="0" applyAlignment="0" applyProtection="0"/>
    <xf numFmtId="0" fontId="57" fillId="7" borderId="31" applyNumberFormat="0" applyAlignment="0" applyProtection="0"/>
    <xf numFmtId="0" fontId="58" fillId="0" borderId="0" applyNumberFormat="0" applyFill="0" applyBorder="0" applyAlignment="0" applyProtection="0"/>
    <xf numFmtId="0" fontId="1" fillId="8" borderId="32" applyNumberFormat="0" applyFont="0" applyAlignment="0" applyProtection="0"/>
    <xf numFmtId="0" fontId="59" fillId="0" borderId="0" applyNumberFormat="0" applyFill="0" applyBorder="0" applyAlignment="0" applyProtection="0"/>
    <xf numFmtId="0" fontId="38" fillId="0" borderId="33" applyNumberFormat="0" applyFill="0" applyAlignment="0" applyProtection="0"/>
    <xf numFmtId="0" fontId="6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6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6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6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6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6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42">
    <xf numFmtId="0" fontId="0" fillId="0" borderId="0" xfId="0"/>
    <xf numFmtId="0" fontId="3" fillId="0" borderId="0" xfId="3" applyFont="1" applyAlignment="1">
      <alignment vertical="center"/>
    </xf>
    <xf numFmtId="164" fontId="4" fillId="0" borderId="0" xfId="1" applyNumberFormat="1" applyFont="1" applyFill="1" applyBorder="1" applyAlignment="1">
      <alignment horizontal="left" vertical="center" wrapText="1"/>
    </xf>
    <xf numFmtId="9" fontId="3" fillId="0" borderId="0" xfId="2" applyFont="1" applyAlignment="1">
      <alignment horizontal="right" vertical="center"/>
    </xf>
    <xf numFmtId="164" fontId="3" fillId="0" borderId="0" xfId="5" applyNumberFormat="1" applyFont="1" applyAlignment="1">
      <alignment vertical="center"/>
    </xf>
    <xf numFmtId="0" fontId="9" fillId="0" borderId="0" xfId="3" applyFont="1" applyAlignment="1">
      <alignment vertical="center"/>
    </xf>
    <xf numFmtId="164" fontId="9" fillId="0" borderId="0" xfId="1" applyNumberFormat="1" applyFont="1" applyAlignment="1">
      <alignment vertical="center"/>
    </xf>
    <xf numFmtId="2" fontId="11" fillId="0" borderId="0" xfId="3" applyNumberFormat="1" applyFont="1" applyAlignment="1">
      <alignment vertical="center"/>
    </xf>
    <xf numFmtId="167" fontId="3" fillId="0" borderId="0" xfId="3" applyNumberFormat="1" applyFont="1" applyAlignment="1">
      <alignment vertical="center"/>
    </xf>
    <xf numFmtId="0" fontId="13" fillId="0" borderId="0" xfId="3" applyFont="1"/>
    <xf numFmtId="0" fontId="17" fillId="0" borderId="0" xfId="0" applyFont="1"/>
    <xf numFmtId="164" fontId="15" fillId="0" borderId="0" xfId="1" applyNumberFormat="1" applyFont="1" applyBorder="1" applyAlignment="1">
      <alignment wrapText="1"/>
    </xf>
    <xf numFmtId="164" fontId="14" fillId="0" borderId="0" xfId="1" applyNumberFormat="1" applyFont="1" applyBorder="1" applyAlignment="1">
      <alignment vertical="center" wrapText="1"/>
    </xf>
    <xf numFmtId="0" fontId="7" fillId="0" borderId="0" xfId="4" applyFont="1" applyAlignment="1">
      <alignment vertical="center" wrapText="1"/>
    </xf>
    <xf numFmtId="164" fontId="8" fillId="0" borderId="0" xfId="1" applyNumberFormat="1" applyFont="1" applyBorder="1" applyAlignment="1">
      <alignment horizontal="left" vertical="center"/>
    </xf>
    <xf numFmtId="0" fontId="7" fillId="0" borderId="1" xfId="4" applyFont="1" applyBorder="1" applyAlignment="1">
      <alignment vertical="center" wrapText="1"/>
    </xf>
    <xf numFmtId="164" fontId="8" fillId="0" borderId="1" xfId="1" applyNumberFormat="1" applyFont="1" applyBorder="1" applyAlignment="1">
      <alignment horizontal="left" vertical="center"/>
    </xf>
    <xf numFmtId="164" fontId="2" fillId="0" borderId="5" xfId="1" applyNumberFormat="1" applyFont="1" applyFill="1" applyBorder="1" applyAlignment="1">
      <alignment horizontal="left" vertical="center" wrapText="1"/>
    </xf>
    <xf numFmtId="0" fontId="12" fillId="0" borderId="1" xfId="3" applyFont="1" applyBorder="1" applyAlignment="1">
      <alignment vertical="center" wrapText="1"/>
    </xf>
    <xf numFmtId="166" fontId="15" fillId="0" borderId="0" xfId="2" applyNumberFormat="1" applyFont="1" applyBorder="1" applyAlignment="1">
      <alignment horizontal="center" vertical="center" wrapText="1"/>
    </xf>
    <xf numFmtId="166" fontId="15" fillId="0" borderId="7" xfId="2" applyNumberFormat="1" applyFont="1" applyBorder="1" applyAlignment="1">
      <alignment horizontal="center" vertical="center" wrapText="1"/>
    </xf>
    <xf numFmtId="0" fontId="12" fillId="0" borderId="9" xfId="4" applyFont="1" applyBorder="1" applyAlignment="1">
      <alignment vertical="center" wrapText="1"/>
    </xf>
    <xf numFmtId="164" fontId="12" fillId="0" borderId="9" xfId="1" applyNumberFormat="1" applyFont="1" applyBorder="1" applyAlignment="1">
      <alignment vertical="center" wrapText="1"/>
    </xf>
    <xf numFmtId="166" fontId="15" fillId="0" borderId="0" xfId="2" applyNumberFormat="1" applyFont="1" applyBorder="1" applyAlignment="1">
      <alignment horizontal="center" wrapText="1"/>
    </xf>
    <xf numFmtId="164" fontId="3" fillId="0" borderId="0" xfId="3" applyNumberFormat="1" applyFont="1" applyAlignment="1">
      <alignment vertical="center"/>
    </xf>
    <xf numFmtId="168" fontId="9" fillId="0" borderId="0" xfId="1" applyNumberFormat="1" applyFont="1" applyAlignment="1">
      <alignment vertical="center"/>
    </xf>
    <xf numFmtId="0" fontId="14" fillId="0" borderId="1" xfId="4" applyFont="1" applyBorder="1" applyAlignment="1">
      <alignment horizontal="right" vertical="center" wrapText="1"/>
    </xf>
    <xf numFmtId="0" fontId="12" fillId="0" borderId="1" xfId="4" applyFont="1" applyBorder="1" applyAlignment="1">
      <alignment horizontal="right" vertical="center" wrapText="1"/>
    </xf>
    <xf numFmtId="164" fontId="4" fillId="0" borderId="1" xfId="1" applyNumberFormat="1" applyFont="1" applyFill="1" applyBorder="1" applyAlignment="1">
      <alignment horizontal="right" vertical="center" wrapText="1"/>
    </xf>
    <xf numFmtId="164" fontId="4" fillId="0" borderId="12" xfId="1" applyNumberFormat="1" applyFont="1" applyFill="1" applyBorder="1" applyAlignment="1">
      <alignment horizontal="right" vertical="center" wrapText="1"/>
    </xf>
    <xf numFmtId="0" fontId="4" fillId="0" borderId="1" xfId="3" applyFont="1" applyBorder="1" applyAlignment="1">
      <alignment horizontal="right" vertical="center" wrapText="1"/>
    </xf>
    <xf numFmtId="164" fontId="22" fillId="0" borderId="0" xfId="1" applyNumberFormat="1" applyFont="1" applyFill="1" applyBorder="1" applyAlignment="1">
      <alignment horizontal="left" vertical="center" wrapText="1"/>
    </xf>
    <xf numFmtId="0" fontId="0" fillId="0" borderId="1" xfId="0" applyBorder="1"/>
    <xf numFmtId="0" fontId="2" fillId="0" borderId="1" xfId="3" applyFont="1" applyBorder="1" applyAlignment="1">
      <alignment vertical="center" wrapText="1"/>
    </xf>
    <xf numFmtId="0" fontId="2" fillId="0" borderId="1" xfId="3" applyFont="1" applyBorder="1" applyAlignment="1">
      <alignment vertical="top" wrapText="1"/>
    </xf>
    <xf numFmtId="0" fontId="8" fillId="0" borderId="0" xfId="0" applyFont="1" applyBorder="1" applyAlignment="1">
      <alignment horizontal="left" vertical="center" wrapText="1"/>
    </xf>
    <xf numFmtId="0" fontId="16" fillId="0" borderId="0" xfId="0" applyFont="1" applyAlignment="1">
      <alignment horizontal="left" vertical="center"/>
    </xf>
    <xf numFmtId="0" fontId="26" fillId="0" borderId="0" xfId="0" applyFont="1" applyBorder="1" applyAlignment="1">
      <alignment horizontal="left" vertical="center"/>
    </xf>
    <xf numFmtId="0" fontId="0" fillId="0" borderId="14" xfId="0" applyBorder="1"/>
    <xf numFmtId="0" fontId="0" fillId="0" borderId="15" xfId="0" applyBorder="1"/>
    <xf numFmtId="0" fontId="0" fillId="0" borderId="16" xfId="0" applyBorder="1"/>
    <xf numFmtId="0" fontId="0" fillId="0" borderId="4" xfId="0" applyBorder="1"/>
    <xf numFmtId="0" fontId="0" fillId="0" borderId="0" xfId="0" applyBorder="1"/>
    <xf numFmtId="0" fontId="0" fillId="0" borderId="7" xfId="0" applyBorder="1"/>
    <xf numFmtId="0" fontId="13" fillId="0" borderId="0" xfId="0" applyFont="1" applyBorder="1" applyAlignment="1">
      <alignment horizontal="left" vertical="center"/>
    </xf>
    <xf numFmtId="0" fontId="0" fillId="0" borderId="17" xfId="0" applyBorder="1"/>
    <xf numFmtId="0" fontId="0" fillId="0" borderId="6" xfId="0" applyBorder="1"/>
    <xf numFmtId="0" fontId="26" fillId="0" borderId="1" xfId="0" applyFont="1" applyBorder="1" applyAlignment="1">
      <alignment horizontal="left" vertical="center"/>
    </xf>
    <xf numFmtId="0" fontId="18" fillId="0" borderId="0" xfId="3" applyFont="1"/>
    <xf numFmtId="0" fontId="3" fillId="0" borderId="1" xfId="3" applyFont="1" applyBorder="1" applyAlignment="1">
      <alignment vertical="center"/>
    </xf>
    <xf numFmtId="168" fontId="4" fillId="0" borderId="0" xfId="1" applyNumberFormat="1" applyFont="1" applyFill="1" applyBorder="1" applyAlignment="1">
      <alignment horizontal="left" vertical="center" wrapText="1"/>
    </xf>
    <xf numFmtId="0" fontId="12" fillId="0" borderId="0" xfId="3" applyFont="1" applyAlignment="1">
      <alignment horizontal="left" vertical="center" wrapText="1"/>
    </xf>
    <xf numFmtId="0" fontId="15" fillId="0" borderId="0" xfId="4" applyFont="1" applyAlignment="1">
      <alignment wrapText="1"/>
    </xf>
    <xf numFmtId="170" fontId="3" fillId="0" borderId="0" xfId="3" applyNumberFormat="1" applyFont="1" applyAlignment="1">
      <alignment vertical="center"/>
    </xf>
    <xf numFmtId="17" fontId="8" fillId="0" borderId="0" xfId="3" applyNumberFormat="1" applyFont="1"/>
    <xf numFmtId="0" fontId="14" fillId="0" borderId="10" xfId="3" applyFont="1" applyBorder="1" applyAlignment="1">
      <alignment vertical="center" wrapText="1"/>
    </xf>
    <xf numFmtId="0" fontId="14" fillId="0" borderId="10" xfId="3" applyFont="1" applyBorder="1" applyAlignment="1">
      <alignment horizontal="right" vertical="center" wrapText="1"/>
    </xf>
    <xf numFmtId="0" fontId="13" fillId="0" borderId="0" xfId="3" applyFont="1" applyAlignment="1">
      <alignment vertical="center"/>
    </xf>
    <xf numFmtId="164" fontId="14" fillId="0" borderId="0" xfId="1" applyNumberFormat="1" applyFont="1" applyFill="1" applyBorder="1" applyAlignment="1">
      <alignment horizontal="left" vertical="center" wrapText="1"/>
    </xf>
    <xf numFmtId="0" fontId="30" fillId="0" borderId="1" xfId="3" applyFont="1" applyBorder="1" applyAlignment="1">
      <alignment horizontal="right" vertical="center" wrapText="1"/>
    </xf>
    <xf numFmtId="164" fontId="30" fillId="0" borderId="0" xfId="1" applyNumberFormat="1" applyFont="1" applyFill="1" applyBorder="1" applyAlignment="1">
      <alignment horizontal="left" vertical="center" wrapText="1"/>
    </xf>
    <xf numFmtId="164" fontId="32" fillId="0" borderId="5" xfId="1" applyNumberFormat="1" applyFont="1" applyFill="1" applyBorder="1" applyAlignment="1">
      <alignment horizontal="left" vertical="center" wrapText="1"/>
    </xf>
    <xf numFmtId="17" fontId="8" fillId="0" borderId="0" xfId="0" applyNumberFormat="1" applyFont="1"/>
    <xf numFmtId="168" fontId="2" fillId="0" borderId="1" xfId="3" applyNumberFormat="1" applyFont="1" applyBorder="1" applyAlignment="1">
      <alignment vertical="center" wrapText="1"/>
    </xf>
    <xf numFmtId="168" fontId="4" fillId="0" borderId="1" xfId="3" applyNumberFormat="1" applyFont="1" applyBorder="1" applyAlignment="1">
      <alignment horizontal="right" vertical="center" wrapText="1"/>
    </xf>
    <xf numFmtId="168" fontId="8" fillId="0" borderId="0" xfId="1" applyNumberFormat="1" applyFont="1" applyBorder="1" applyAlignment="1">
      <alignment horizontal="left" vertical="center"/>
    </xf>
    <xf numFmtId="168" fontId="3" fillId="0" borderId="0" xfId="3" applyNumberFormat="1" applyFont="1" applyAlignment="1">
      <alignment vertical="center"/>
    </xf>
    <xf numFmtId="168" fontId="9" fillId="0" borderId="0" xfId="3" applyNumberFormat="1" applyFont="1" applyAlignment="1">
      <alignment vertical="center"/>
    </xf>
    <xf numFmtId="168" fontId="3" fillId="0" borderId="0" xfId="2" applyNumberFormat="1" applyFont="1" applyAlignment="1">
      <alignment horizontal="right" vertical="center"/>
    </xf>
    <xf numFmtId="168" fontId="3" fillId="0" borderId="1" xfId="3" applyNumberFormat="1" applyFont="1" applyBorder="1" applyAlignment="1">
      <alignment vertical="center"/>
    </xf>
    <xf numFmtId="17" fontId="8" fillId="0" borderId="0" xfId="3" applyNumberFormat="1" applyFont="1" applyAlignment="1"/>
    <xf numFmtId="164" fontId="33" fillId="0" borderId="0" xfId="1" applyNumberFormat="1" applyFont="1" applyFill="1" applyBorder="1" applyAlignment="1">
      <alignment horizontal="left" vertical="center" wrapText="1"/>
    </xf>
    <xf numFmtId="17" fontId="8" fillId="0" borderId="0" xfId="3" applyNumberFormat="1" applyFont="1" applyAlignment="1">
      <alignment vertical="center"/>
    </xf>
    <xf numFmtId="0" fontId="29" fillId="0" borderId="0" xfId="3" applyFont="1"/>
    <xf numFmtId="0" fontId="29" fillId="0" borderId="0" xfId="3" applyFont="1" applyBorder="1"/>
    <xf numFmtId="0" fontId="16" fillId="0" borderId="1" xfId="0" applyFont="1" applyBorder="1" applyAlignment="1">
      <alignment horizontal="left" vertical="center"/>
    </xf>
    <xf numFmtId="0" fontId="13" fillId="0" borderId="0" xfId="0" applyFont="1" applyBorder="1" applyAlignment="1">
      <alignment vertical="center"/>
    </xf>
    <xf numFmtId="0" fontId="17" fillId="0" borderId="0" xfId="0" applyFont="1" applyAlignment="1"/>
    <xf numFmtId="0" fontId="0" fillId="0" borderId="0" xfId="0" applyAlignment="1"/>
    <xf numFmtId="164" fontId="12" fillId="0" borderId="0" xfId="1" applyNumberFormat="1" applyFont="1" applyFill="1" applyBorder="1" applyAlignment="1">
      <alignment horizontal="left" vertical="center" wrapText="1"/>
    </xf>
    <xf numFmtId="164" fontId="19" fillId="0" borderId="0" xfId="0" applyNumberFormat="1" applyFont="1" applyAlignment="1">
      <alignment horizontal="right"/>
    </xf>
    <xf numFmtId="169" fontId="19" fillId="0" borderId="0" xfId="0" applyNumberFormat="1" applyFont="1" applyBorder="1" applyAlignment="1">
      <alignment horizontal="right"/>
    </xf>
    <xf numFmtId="0" fontId="12" fillId="0" borderId="2" xfId="3" applyFont="1" applyBorder="1" applyAlignment="1">
      <alignment vertical="center" wrapText="1"/>
    </xf>
    <xf numFmtId="164" fontId="14" fillId="0" borderId="1" xfId="1" applyNumberFormat="1" applyFont="1" applyBorder="1" applyAlignment="1">
      <alignment horizontal="center" vertical="top" wrapText="1"/>
    </xf>
    <xf numFmtId="17" fontId="8" fillId="0" borderId="0" xfId="0" applyNumberFormat="1" applyFont="1" applyBorder="1"/>
    <xf numFmtId="0" fontId="8" fillId="0" borderId="1" xfId="0" applyFont="1" applyBorder="1" applyAlignment="1">
      <alignment vertical="center"/>
    </xf>
    <xf numFmtId="0" fontId="16" fillId="0" borderId="1" xfId="0" applyFont="1" applyBorder="1" applyAlignment="1">
      <alignment vertical="center"/>
    </xf>
    <xf numFmtId="0" fontId="27" fillId="0" borderId="1" xfId="3" applyFont="1" applyBorder="1" applyAlignment="1">
      <alignment vertical="center"/>
    </xf>
    <xf numFmtId="164" fontId="5" fillId="0" borderId="0" xfId="1" applyNumberFormat="1" applyFont="1" applyFill="1" applyBorder="1" applyAlignment="1">
      <alignment horizontal="center" vertical="center" wrapText="1"/>
    </xf>
    <xf numFmtId="164" fontId="15" fillId="0" borderId="0" xfId="1" applyNumberFormat="1" applyFont="1" applyBorder="1" applyAlignment="1">
      <alignment vertical="center" wrapText="1"/>
    </xf>
    <xf numFmtId="164" fontId="12" fillId="0" borderId="0" xfId="1" quotePrefix="1" applyNumberFormat="1" applyFont="1" applyFill="1" applyBorder="1" applyAlignment="1">
      <alignment horizontal="left" vertical="center" wrapText="1"/>
    </xf>
    <xf numFmtId="164" fontId="4" fillId="0" borderId="0" xfId="1" applyNumberFormat="1" applyFont="1" applyFill="1" applyBorder="1" applyAlignment="1">
      <alignment horizontal="right" vertical="center" wrapText="1"/>
    </xf>
    <xf numFmtId="164" fontId="34" fillId="0" borderId="0" xfId="1" applyNumberFormat="1" applyFont="1" applyFill="1" applyBorder="1" applyAlignment="1">
      <alignment horizontal="left" vertical="center" wrapText="1"/>
    </xf>
    <xf numFmtId="0" fontId="3" fillId="0" borderId="0" xfId="3" applyFont="1" applyBorder="1" applyAlignment="1">
      <alignment vertical="center"/>
    </xf>
    <xf numFmtId="0" fontId="36" fillId="0" borderId="0" xfId="0" applyFont="1" applyBorder="1" applyAlignment="1">
      <alignment vertical="center"/>
    </xf>
    <xf numFmtId="0" fontId="37" fillId="0" borderId="0" xfId="0" applyFont="1" applyBorder="1" applyAlignment="1">
      <alignment vertical="center"/>
    </xf>
    <xf numFmtId="168" fontId="14" fillId="0" borderId="0" xfId="1" applyNumberFormat="1" applyFont="1" applyFill="1" applyBorder="1" applyAlignment="1">
      <alignment horizontal="left" vertical="center" wrapText="1"/>
    </xf>
    <xf numFmtId="0" fontId="25" fillId="0" borderId="4" xfId="0" applyFont="1" applyBorder="1" applyAlignment="1">
      <alignment horizontal="center"/>
    </xf>
    <xf numFmtId="0" fontId="25" fillId="0" borderId="0" xfId="0" applyFont="1" applyBorder="1" applyAlignment="1">
      <alignment horizontal="center"/>
    </xf>
    <xf numFmtId="0" fontId="25" fillId="0" borderId="7" xfId="0" applyFont="1" applyBorder="1" applyAlignment="1">
      <alignment horizontal="center"/>
    </xf>
    <xf numFmtId="0" fontId="3" fillId="0" borderId="0" xfId="0" applyFont="1" applyAlignment="1">
      <alignment vertical="center" wrapText="1"/>
    </xf>
    <xf numFmtId="0" fontId="0" fillId="0" borderId="0" xfId="0" applyFont="1" applyBorder="1" applyAlignment="1">
      <alignment vertical="center"/>
    </xf>
    <xf numFmtId="0" fontId="0" fillId="0" borderId="0" xfId="0" applyFont="1" applyAlignment="1">
      <alignment vertical="center"/>
    </xf>
    <xf numFmtId="0" fontId="0" fillId="0" borderId="0" xfId="0" applyFont="1" applyBorder="1"/>
    <xf numFmtId="0" fontId="0" fillId="0" borderId="0" xfId="0" applyFont="1"/>
    <xf numFmtId="17" fontId="16" fillId="0" borderId="0" xfId="0" quotePrefix="1" applyNumberFormat="1" applyFont="1" applyBorder="1" applyAlignment="1"/>
    <xf numFmtId="17" fontId="16" fillId="0" borderId="7" xfId="0" quotePrefix="1" applyNumberFormat="1" applyFont="1" applyBorder="1" applyAlignment="1"/>
    <xf numFmtId="0" fontId="38" fillId="0" borderId="0" xfId="0" applyFont="1" applyBorder="1"/>
    <xf numFmtId="0" fontId="39" fillId="0" borderId="0" xfId="0" applyFont="1" applyBorder="1" applyAlignment="1">
      <alignment vertical="center"/>
    </xf>
    <xf numFmtId="17" fontId="28" fillId="0" borderId="0" xfId="0" quotePrefix="1" applyNumberFormat="1" applyFont="1" applyBorder="1" applyAlignment="1"/>
    <xf numFmtId="17" fontId="0" fillId="0" borderId="0" xfId="0" applyNumberFormat="1"/>
    <xf numFmtId="0" fontId="17" fillId="0" borderId="7" xfId="0" applyFont="1" applyBorder="1" applyAlignment="1">
      <alignment vertical="top" wrapText="1"/>
    </xf>
    <xf numFmtId="164" fontId="40" fillId="0" borderId="0" xfId="1" applyNumberFormat="1" applyFont="1" applyFill="1" applyBorder="1" applyAlignment="1">
      <alignment horizontal="left" vertical="center" wrapText="1"/>
    </xf>
    <xf numFmtId="164" fontId="12" fillId="0" borderId="5" xfId="1" applyNumberFormat="1" applyFont="1" applyFill="1" applyBorder="1" applyAlignment="1">
      <alignment horizontal="left" vertical="center" wrapText="1"/>
    </xf>
    <xf numFmtId="164" fontId="15" fillId="0" borderId="0" xfId="1" applyNumberFormat="1" applyFont="1" applyFill="1" applyBorder="1" applyAlignment="1">
      <alignment horizontal="right" vertical="center" wrapText="1"/>
    </xf>
    <xf numFmtId="164" fontId="15" fillId="0" borderId="0" xfId="1" applyNumberFormat="1" applyFont="1" applyFill="1" applyBorder="1" applyAlignment="1">
      <alignment horizontal="left" vertical="center" wrapText="1"/>
    </xf>
    <xf numFmtId="164" fontId="14" fillId="0" borderId="3" xfId="1" applyNumberFormat="1" applyFont="1" applyFill="1" applyBorder="1" applyAlignment="1">
      <alignment horizontal="left" vertical="center" wrapText="1"/>
    </xf>
    <xf numFmtId="0" fontId="29" fillId="0" borderId="1" xfId="3" applyFont="1" applyBorder="1"/>
    <xf numFmtId="0" fontId="26" fillId="0" borderId="1" xfId="0" applyFont="1" applyBorder="1" applyAlignment="1">
      <alignment vertical="center"/>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0" fontId="16" fillId="0" borderId="0" xfId="0" applyFont="1" applyBorder="1" applyAlignment="1">
      <alignment horizontal="left" vertical="center"/>
    </xf>
    <xf numFmtId="0" fontId="14" fillId="0" borderId="1" xfId="3" applyFont="1" applyBorder="1" applyAlignment="1">
      <alignment horizontal="right" vertical="center" wrapText="1"/>
    </xf>
    <xf numFmtId="0" fontId="37" fillId="0" borderId="0" xfId="0" applyFont="1" applyAlignment="1">
      <alignment vertical="center"/>
    </xf>
    <xf numFmtId="0" fontId="20" fillId="0" borderId="0" xfId="0" applyFont="1"/>
    <xf numFmtId="0" fontId="14" fillId="0" borderId="0" xfId="0" applyFont="1"/>
    <xf numFmtId="164" fontId="14" fillId="0" borderId="7" xfId="1" applyNumberFormat="1" applyFont="1" applyFill="1" applyBorder="1" applyAlignment="1">
      <alignment horizontal="left" vertical="center" wrapText="1"/>
    </xf>
    <xf numFmtId="0" fontId="16" fillId="0" borderId="0" xfId="3" applyFont="1" applyAlignment="1">
      <alignment horizontal="right"/>
    </xf>
    <xf numFmtId="164" fontId="15" fillId="0" borderId="7" xfId="1" applyNumberFormat="1" applyFont="1" applyFill="1" applyBorder="1" applyAlignment="1">
      <alignment horizontal="left" vertical="center" wrapText="1"/>
    </xf>
    <xf numFmtId="164" fontId="12" fillId="0" borderId="3" xfId="1" applyNumberFormat="1" applyFont="1" applyFill="1" applyBorder="1" applyAlignment="1">
      <alignment horizontal="left" vertical="center" wrapText="1"/>
    </xf>
    <xf numFmtId="164" fontId="12" fillId="0" borderId="6" xfId="1" applyNumberFormat="1" applyFont="1" applyFill="1" applyBorder="1" applyAlignment="1">
      <alignment horizontal="left" vertical="center" wrapText="1"/>
    </xf>
    <xf numFmtId="164" fontId="14" fillId="0" borderId="0" xfId="1" applyNumberFormat="1" applyFont="1" applyFill="1" applyBorder="1" applyAlignment="1">
      <alignment horizontal="right" vertical="center" wrapText="1"/>
    </xf>
    <xf numFmtId="164" fontId="14" fillId="0" borderId="1" xfId="1" applyNumberFormat="1" applyFont="1" applyFill="1" applyBorder="1" applyAlignment="1">
      <alignment horizontal="right" vertical="center" wrapText="1"/>
    </xf>
    <xf numFmtId="0" fontId="41" fillId="0" borderId="1" xfId="0" applyFont="1" applyBorder="1" applyAlignment="1">
      <alignment horizontal="left" vertical="center"/>
    </xf>
    <xf numFmtId="17" fontId="16" fillId="0" borderId="0" xfId="3" applyNumberFormat="1" applyFont="1"/>
    <xf numFmtId="164" fontId="27" fillId="0" borderId="0" xfId="1" applyNumberFormat="1" applyFont="1" applyFill="1" applyBorder="1" applyAlignment="1">
      <alignment horizontal="left" vertical="center" wrapText="1"/>
    </xf>
    <xf numFmtId="43" fontId="32" fillId="0" borderId="5" xfId="1" applyNumberFormat="1" applyFont="1" applyFill="1" applyBorder="1" applyAlignment="1">
      <alignment horizontal="left" vertical="center" wrapText="1"/>
    </xf>
    <xf numFmtId="0" fontId="29" fillId="0" borderId="0" xfId="3" applyFont="1" applyAlignment="1">
      <alignment vertical="center"/>
    </xf>
    <xf numFmtId="0" fontId="16" fillId="0" borderId="0" xfId="3" applyFont="1" applyBorder="1" applyAlignment="1">
      <alignment horizontal="left" vertical="center" wrapText="1"/>
    </xf>
    <xf numFmtId="43" fontId="30" fillId="0" borderId="0" xfId="1" applyNumberFormat="1" applyFont="1" applyFill="1" applyBorder="1" applyAlignment="1">
      <alignment horizontal="left" vertical="center" wrapText="1"/>
    </xf>
    <xf numFmtId="43" fontId="26" fillId="0" borderId="0" xfId="1" applyNumberFormat="1" applyFont="1" applyAlignment="1">
      <alignment vertical="center"/>
    </xf>
    <xf numFmtId="43" fontId="29" fillId="0" borderId="0" xfId="1" applyNumberFormat="1" applyFont="1" applyAlignment="1">
      <alignment vertical="center"/>
    </xf>
    <xf numFmtId="0" fontId="0" fillId="0" borderId="0" xfId="0" applyBorder="1" applyAlignment="1">
      <alignment vertical="center"/>
    </xf>
    <xf numFmtId="43" fontId="29" fillId="0" borderId="0" xfId="1" applyNumberFormat="1" applyFont="1" applyBorder="1" applyAlignment="1">
      <alignment vertical="center"/>
    </xf>
    <xf numFmtId="0" fontId="27" fillId="0" borderId="0" xfId="3" applyFont="1" applyBorder="1" applyAlignment="1">
      <alignment vertical="center" wrapText="1"/>
    </xf>
    <xf numFmtId="9" fontId="3" fillId="0" borderId="0" xfId="2" applyFont="1" applyBorder="1" applyAlignment="1">
      <alignment horizontal="right" vertical="center"/>
    </xf>
    <xf numFmtId="0" fontId="26" fillId="0" borderId="2" xfId="3" applyFont="1" applyBorder="1" applyAlignment="1">
      <alignment vertical="center" wrapText="1"/>
    </xf>
    <xf numFmtId="0" fontId="26" fillId="0" borderId="0" xfId="3" applyFont="1" applyBorder="1" applyAlignment="1">
      <alignment vertical="center" wrapText="1"/>
    </xf>
    <xf numFmtId="0" fontId="27" fillId="0" borderId="0" xfId="3" applyFont="1" applyBorder="1" applyAlignment="1">
      <alignment wrapText="1"/>
    </xf>
    <xf numFmtId="0" fontId="3" fillId="0" borderId="0" xfId="3" applyFont="1" applyAlignment="1"/>
    <xf numFmtId="165" fontId="3" fillId="0" borderId="0" xfId="3" applyNumberFormat="1" applyFont="1" applyBorder="1" applyAlignment="1">
      <alignment vertical="center"/>
    </xf>
    <xf numFmtId="43" fontId="17" fillId="0" borderId="0" xfId="1" applyFont="1" applyAlignment="1"/>
    <xf numFmtId="0" fontId="0" fillId="0" borderId="0" xfId="0" applyFill="1" applyBorder="1"/>
    <xf numFmtId="0" fontId="0" fillId="0" borderId="0" xfId="0" applyBorder="1" applyAlignment="1"/>
    <xf numFmtId="9" fontId="3" fillId="0" borderId="0" xfId="2" applyFont="1" applyAlignment="1">
      <alignment vertical="center"/>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9" fontId="20" fillId="0" borderId="9" xfId="2" applyFont="1" applyBorder="1" applyAlignment="1">
      <alignment horizontal="center" vertical="center" wrapText="1"/>
    </xf>
    <xf numFmtId="166" fontId="15" fillId="0" borderId="15" xfId="2" applyNumberFormat="1" applyFont="1" applyBorder="1" applyAlignment="1">
      <alignment horizontal="center" vertical="center" wrapText="1"/>
    </xf>
    <xf numFmtId="0" fontId="13" fillId="0" borderId="0" xfId="3" applyFont="1" applyBorder="1"/>
    <xf numFmtId="166" fontId="20" fillId="0" borderId="8" xfId="2" applyNumberFormat="1" applyFont="1" applyBorder="1" applyAlignment="1">
      <alignment horizontal="center" vertical="center" wrapText="1"/>
    </xf>
    <xf numFmtId="0" fontId="16" fillId="0" borderId="1" xfId="0" applyFont="1" applyBorder="1" applyAlignment="1">
      <alignment vertical="center" wrapText="1"/>
    </xf>
    <xf numFmtId="0" fontId="30" fillId="0" borderId="0" xfId="3" applyFont="1" applyBorder="1" applyAlignment="1">
      <alignment horizontal="right" vertical="center" wrapText="1"/>
    </xf>
    <xf numFmtId="0" fontId="26" fillId="0" borderId="0" xfId="0" applyFont="1" applyBorder="1" applyAlignment="1">
      <alignment vertical="center"/>
    </xf>
    <xf numFmtId="0" fontId="26" fillId="0" borderId="0" xfId="0" applyFont="1" applyAlignment="1">
      <alignment vertical="center" wrapText="1"/>
    </xf>
    <xf numFmtId="164" fontId="14" fillId="0" borderId="0" xfId="1" quotePrefix="1" applyNumberFormat="1" applyFont="1" applyFill="1" applyBorder="1" applyAlignment="1">
      <alignment horizontal="left" vertical="center" wrapText="1"/>
    </xf>
    <xf numFmtId="0" fontId="12" fillId="0" borderId="5" xfId="4" applyFont="1" applyFill="1" applyBorder="1" applyAlignment="1">
      <alignment horizontal="left" vertical="center" wrapText="1"/>
    </xf>
    <xf numFmtId="164" fontId="12" fillId="0" borderId="5" xfId="1" applyNumberFormat="1" applyFont="1" applyFill="1" applyBorder="1" applyAlignment="1">
      <alignment vertical="center" wrapText="1"/>
    </xf>
    <xf numFmtId="164" fontId="14" fillId="0" borderId="0" xfId="1" applyNumberFormat="1" applyFont="1" applyFill="1" applyBorder="1" applyAlignment="1">
      <alignment wrapText="1"/>
    </xf>
    <xf numFmtId="164" fontId="12" fillId="0" borderId="0" xfId="1" applyNumberFormat="1" applyFont="1" applyFill="1" applyBorder="1" applyAlignment="1">
      <alignment wrapText="1"/>
    </xf>
    <xf numFmtId="0" fontId="13" fillId="0" borderId="0" xfId="3" applyFont="1" applyFill="1" applyAlignment="1">
      <alignment vertical="center"/>
    </xf>
    <xf numFmtId="164" fontId="12" fillId="0" borderId="1" xfId="1" quotePrefix="1" applyNumberFormat="1" applyFont="1" applyFill="1" applyBorder="1" applyAlignment="1">
      <alignment horizontal="left" vertical="center" wrapText="1"/>
    </xf>
    <xf numFmtId="164" fontId="14" fillId="0" borderId="1" xfId="1" applyNumberFormat="1" applyFont="1" applyFill="1" applyBorder="1" applyAlignment="1">
      <alignment horizontal="left" vertical="center" wrapText="1"/>
    </xf>
    <xf numFmtId="168" fontId="14" fillId="0" borderId="1" xfId="1" applyNumberFormat="1" applyFont="1" applyFill="1" applyBorder="1" applyAlignment="1">
      <alignment horizontal="left" vertical="center" wrapText="1"/>
    </xf>
    <xf numFmtId="0" fontId="13" fillId="0" borderId="0" xfId="3" applyFont="1" applyFill="1" applyAlignment="1"/>
    <xf numFmtId="164" fontId="3" fillId="0" borderId="0" xfId="3" applyNumberFormat="1" applyFont="1" applyAlignment="1"/>
    <xf numFmtId="167" fontId="3" fillId="0" borderId="0" xfId="3" applyNumberFormat="1" applyFont="1" applyAlignment="1"/>
    <xf numFmtId="0" fontId="27" fillId="0" borderId="3" xfId="3" applyFont="1" applyBorder="1" applyAlignment="1">
      <alignment horizontal="left" wrapText="1"/>
    </xf>
    <xf numFmtId="0" fontId="27" fillId="0" borderId="11" xfId="3" applyFont="1" applyBorder="1" applyAlignment="1">
      <alignment horizontal="left" vertical="center" wrapText="1"/>
    </xf>
    <xf numFmtId="0" fontId="27" fillId="0" borderId="3" xfId="3" applyFont="1" applyBorder="1" applyAlignment="1">
      <alignment horizontal="left" vertical="center" wrapText="1"/>
    </xf>
    <xf numFmtId="0" fontId="13" fillId="0" borderId="1" xfId="0" applyFont="1" applyFill="1" applyBorder="1" applyAlignment="1">
      <alignment vertical="center" wrapText="1"/>
    </xf>
    <xf numFmtId="0" fontId="29" fillId="0" borderId="1" xfId="0" applyFont="1" applyFill="1" applyBorder="1" applyAlignment="1">
      <alignment horizontal="right" vertical="center" wrapText="1"/>
    </xf>
    <xf numFmtId="0" fontId="29" fillId="0" borderId="13" xfId="0" applyFont="1" applyFill="1" applyBorder="1" applyAlignment="1">
      <alignment horizontal="right" vertical="center" wrapText="1"/>
    </xf>
    <xf numFmtId="0" fontId="29" fillId="0" borderId="12" xfId="0" applyFont="1" applyFill="1" applyBorder="1" applyAlignment="1">
      <alignment horizontal="right" vertical="center" wrapText="1"/>
    </xf>
    <xf numFmtId="164" fontId="13" fillId="0" borderId="0" xfId="0" applyNumberFormat="1" applyFont="1" applyFill="1" applyAlignment="1">
      <alignment horizontal="right" vertical="center"/>
    </xf>
    <xf numFmtId="169" fontId="13" fillId="0" borderId="0" xfId="0" applyNumberFormat="1" applyFont="1" applyFill="1" applyBorder="1" applyAlignment="1">
      <alignment horizontal="right" vertical="center"/>
    </xf>
    <xf numFmtId="164" fontId="13" fillId="0" borderId="4" xfId="0" applyNumberFormat="1" applyFont="1" applyFill="1" applyBorder="1" applyAlignment="1">
      <alignment horizontal="right" vertical="center"/>
    </xf>
    <xf numFmtId="164" fontId="13" fillId="0" borderId="0" xfId="0" applyNumberFormat="1" applyFont="1" applyFill="1" applyBorder="1" applyAlignment="1">
      <alignment horizontal="right" vertical="center"/>
    </xf>
    <xf numFmtId="169" fontId="13" fillId="0" borderId="7" xfId="0" applyNumberFormat="1" applyFont="1" applyFill="1" applyBorder="1" applyAlignment="1">
      <alignment horizontal="right" vertical="center"/>
    </xf>
    <xf numFmtId="164" fontId="19" fillId="0" borderId="0" xfId="0" applyNumberFormat="1" applyFont="1" applyFill="1" applyAlignment="1">
      <alignment horizontal="right"/>
    </xf>
    <xf numFmtId="169" fontId="19" fillId="0" borderId="0" xfId="0" applyNumberFormat="1" applyFont="1" applyFill="1" applyBorder="1" applyAlignment="1">
      <alignment horizontal="right"/>
    </xf>
    <xf numFmtId="169" fontId="19" fillId="0" borderId="7" xfId="0" applyNumberFormat="1" applyFont="1" applyFill="1" applyBorder="1" applyAlignment="1">
      <alignment horizontal="right"/>
    </xf>
    <xf numFmtId="169" fontId="19" fillId="0" borderId="7" xfId="0" applyNumberFormat="1" applyFont="1" applyBorder="1" applyAlignment="1">
      <alignment horizontal="right"/>
    </xf>
    <xf numFmtId="164" fontId="13" fillId="0" borderId="3" xfId="0" applyNumberFormat="1" applyFont="1" applyFill="1" applyBorder="1" applyAlignment="1">
      <alignment horizontal="right" vertical="center"/>
    </xf>
    <xf numFmtId="169" fontId="13" fillId="0" borderId="6" xfId="0" applyNumberFormat="1" applyFont="1" applyFill="1" applyBorder="1" applyAlignment="1">
      <alignment horizontal="right" vertical="center"/>
    </xf>
    <xf numFmtId="169" fontId="13" fillId="0" borderId="3" xfId="0" applyNumberFormat="1" applyFont="1" applyFill="1" applyBorder="1" applyAlignment="1">
      <alignment horizontal="right" vertical="center"/>
    </xf>
    <xf numFmtId="17" fontId="15" fillId="0" borderId="0" xfId="4" quotePrefix="1" applyNumberFormat="1" applyFont="1" applyFill="1" applyAlignment="1">
      <alignment horizontal="left"/>
    </xf>
    <xf numFmtId="164" fontId="20" fillId="0" borderId="0" xfId="1" applyNumberFormat="1" applyFont="1" applyFill="1" applyBorder="1" applyAlignment="1">
      <alignment horizontal="right" wrapText="1"/>
    </xf>
    <xf numFmtId="17" fontId="15" fillId="0" borderId="1" xfId="4" quotePrefix="1" applyNumberFormat="1" applyFont="1" applyFill="1" applyBorder="1" applyAlignment="1">
      <alignment horizontal="left"/>
    </xf>
    <xf numFmtId="164" fontId="20" fillId="0" borderId="1" xfId="1" applyNumberFormat="1" applyFont="1" applyFill="1" applyBorder="1" applyAlignment="1">
      <alignment horizontal="right" wrapText="1"/>
    </xf>
    <xf numFmtId="169" fontId="20" fillId="0" borderId="12" xfId="1" applyNumberFormat="1" applyFont="1" applyFill="1" applyBorder="1" applyAlignment="1">
      <alignment horizontal="right" wrapText="1"/>
    </xf>
    <xf numFmtId="169" fontId="20" fillId="0" borderId="1" xfId="1" applyNumberFormat="1" applyFont="1" applyFill="1" applyBorder="1" applyAlignment="1">
      <alignment horizontal="right" wrapText="1"/>
    </xf>
    <xf numFmtId="17" fontId="15" fillId="0" borderId="0" xfId="4" quotePrefix="1" applyNumberFormat="1" applyFont="1" applyAlignment="1">
      <alignment horizontal="left"/>
    </xf>
    <xf numFmtId="0" fontId="16" fillId="0" borderId="0" xfId="0" applyFont="1" applyBorder="1" applyAlignment="1">
      <alignment horizontal="left" vertical="center" wrapText="1"/>
    </xf>
    <xf numFmtId="0" fontId="13" fillId="0" borderId="0" xfId="3" applyFont="1" applyBorder="1" applyAlignment="1">
      <alignment vertical="center"/>
    </xf>
    <xf numFmtId="43" fontId="14" fillId="0" borderId="0" xfId="1" applyNumberFormat="1" applyFont="1" applyFill="1" applyBorder="1" applyAlignment="1">
      <alignment horizontal="left" vertical="center" wrapText="1"/>
    </xf>
    <xf numFmtId="43" fontId="16" fillId="0" borderId="0" xfId="1" applyNumberFormat="1" applyFont="1" applyAlignment="1">
      <alignment vertical="center"/>
    </xf>
    <xf numFmtId="43" fontId="13" fillId="0" borderId="0" xfId="1" applyNumberFormat="1" applyFont="1" applyAlignment="1">
      <alignment vertical="center"/>
    </xf>
    <xf numFmtId="43" fontId="12" fillId="0" borderId="5" xfId="1" applyNumberFormat="1" applyFont="1" applyFill="1" applyBorder="1" applyAlignment="1">
      <alignment horizontal="left" vertical="center" wrapText="1"/>
    </xf>
    <xf numFmtId="164" fontId="15" fillId="0" borderId="2" xfId="1" applyNumberFormat="1" applyFont="1" applyFill="1" applyBorder="1" applyAlignment="1">
      <alignment horizontal="left" vertical="center" wrapText="1"/>
    </xf>
    <xf numFmtId="164" fontId="18" fillId="0" borderId="2" xfId="1" applyNumberFormat="1" applyFont="1" applyBorder="1" applyAlignment="1">
      <alignment vertical="center"/>
    </xf>
    <xf numFmtId="43" fontId="16" fillId="0" borderId="2" xfId="1" applyFont="1" applyBorder="1" applyAlignment="1">
      <alignment vertical="center"/>
    </xf>
    <xf numFmtId="0" fontId="16" fillId="0" borderId="2" xfId="3" applyFont="1" applyBorder="1" applyAlignment="1">
      <alignment vertical="center"/>
    </xf>
    <xf numFmtId="164" fontId="18" fillId="0" borderId="0" xfId="1" applyNumberFormat="1" applyFont="1" applyAlignment="1">
      <alignment vertical="center"/>
    </xf>
    <xf numFmtId="167" fontId="13" fillId="0" borderId="0" xfId="3" applyNumberFormat="1" applyFont="1" applyAlignment="1">
      <alignment vertical="center"/>
    </xf>
    <xf numFmtId="0" fontId="14" fillId="0" borderId="0" xfId="3" applyFont="1" applyBorder="1" applyAlignment="1">
      <alignment vertical="center" wrapText="1"/>
    </xf>
    <xf numFmtId="17" fontId="8" fillId="0" borderId="0" xfId="3" applyNumberFormat="1" applyFont="1" applyFill="1"/>
    <xf numFmtId="0" fontId="42" fillId="0" borderId="2" xfId="3" applyFont="1" applyBorder="1" applyAlignment="1">
      <alignment vertical="center" wrapText="1"/>
    </xf>
    <xf numFmtId="17" fontId="27" fillId="0" borderId="3" xfId="4" quotePrefix="1" applyNumberFormat="1" applyFont="1" applyFill="1" applyBorder="1" applyAlignment="1">
      <alignment vertical="center"/>
    </xf>
    <xf numFmtId="164" fontId="31" fillId="0" borderId="3" xfId="1" applyNumberFormat="1" applyFont="1" applyFill="1" applyBorder="1" applyAlignment="1">
      <alignment vertical="center" wrapText="1"/>
    </xf>
    <xf numFmtId="168" fontId="31" fillId="0" borderId="3" xfId="1" applyNumberFormat="1" applyFont="1" applyFill="1" applyBorder="1" applyAlignment="1">
      <alignment horizontal="left" vertical="center" wrapText="1"/>
    </xf>
    <xf numFmtId="164" fontId="31" fillId="0" borderId="3" xfId="1" applyNumberFormat="1" applyFont="1" applyFill="1" applyBorder="1" applyAlignment="1">
      <alignment horizontal="left" vertical="center" wrapText="1"/>
    </xf>
    <xf numFmtId="164" fontId="29" fillId="0" borderId="0" xfId="3" applyNumberFormat="1" applyFont="1" applyAlignment="1">
      <alignment vertical="center"/>
    </xf>
    <xf numFmtId="167" fontId="29" fillId="0" borderId="0" xfId="3" applyNumberFormat="1" applyFont="1" applyAlignment="1">
      <alignment vertical="center"/>
    </xf>
    <xf numFmtId="17" fontId="27" fillId="0" borderId="5" xfId="4" quotePrefix="1" applyNumberFormat="1" applyFont="1" applyFill="1" applyBorder="1" applyAlignment="1">
      <alignment vertical="center"/>
    </xf>
    <xf numFmtId="164" fontId="31" fillId="0" borderId="5" xfId="1" applyNumberFormat="1" applyFont="1" applyFill="1" applyBorder="1" applyAlignment="1">
      <alignment vertical="center" wrapText="1"/>
    </xf>
    <xf numFmtId="164" fontId="43" fillId="0" borderId="5" xfId="1" applyNumberFormat="1" applyFont="1" applyFill="1" applyBorder="1" applyAlignment="1">
      <alignment horizontal="left" vertical="center" wrapText="1"/>
    </xf>
    <xf numFmtId="168" fontId="31" fillId="0" borderId="5" xfId="1" applyNumberFormat="1" applyFont="1" applyFill="1" applyBorder="1" applyAlignment="1">
      <alignment horizontal="left" vertical="center" wrapText="1"/>
    </xf>
    <xf numFmtId="164" fontId="4" fillId="0" borderId="0" xfId="1" applyNumberFormat="1" applyFont="1" applyFill="1" applyBorder="1" applyAlignment="1">
      <alignment horizontal="left" wrapText="1"/>
    </xf>
    <xf numFmtId="0" fontId="4" fillId="0" borderId="1" xfId="3" applyFont="1" applyFill="1" applyBorder="1" applyAlignment="1">
      <alignment horizontal="right" vertical="center" wrapText="1"/>
    </xf>
    <xf numFmtId="168" fontId="4" fillId="0" borderId="1" xfId="3" applyNumberFormat="1" applyFont="1" applyFill="1" applyBorder="1" applyAlignment="1">
      <alignment horizontal="right" vertical="center" wrapText="1"/>
    </xf>
    <xf numFmtId="164" fontId="8" fillId="0" borderId="0" xfId="1" applyNumberFormat="1" applyFont="1" applyFill="1" applyBorder="1" applyAlignment="1">
      <alignment horizontal="left" vertical="center"/>
    </xf>
    <xf numFmtId="164" fontId="8" fillId="0" borderId="1" xfId="1" applyNumberFormat="1" applyFont="1" applyFill="1" applyBorder="1" applyAlignment="1">
      <alignment horizontal="left" vertical="center"/>
    </xf>
    <xf numFmtId="164" fontId="14" fillId="0" borderId="0" xfId="1" applyNumberFormat="1" applyFont="1" applyBorder="1" applyAlignment="1">
      <alignment horizontal="center" vertical="top" wrapText="1"/>
    </xf>
    <xf numFmtId="164" fontId="32" fillId="0" borderId="0" xfId="1" applyNumberFormat="1" applyFont="1" applyFill="1" applyBorder="1" applyAlignment="1">
      <alignment horizontal="left" vertical="center" wrapText="1"/>
    </xf>
    <xf numFmtId="0" fontId="20" fillId="0" borderId="3" xfId="4" applyFont="1" applyBorder="1" applyAlignment="1">
      <alignment vertical="center" wrapText="1"/>
    </xf>
    <xf numFmtId="17" fontId="12" fillId="0" borderId="0" xfId="4" quotePrefix="1" applyNumberFormat="1" applyFont="1" applyFill="1" applyBorder="1" applyAlignment="1">
      <alignment horizontal="left" wrapText="1"/>
    </xf>
    <xf numFmtId="0" fontId="13" fillId="0" borderId="2" xfId="0" applyFont="1" applyFill="1" applyBorder="1" applyAlignment="1">
      <alignment vertical="center" wrapText="1"/>
    </xf>
    <xf numFmtId="164" fontId="13" fillId="0" borderId="3" xfId="0" applyNumberFormat="1" applyFont="1" applyFill="1" applyBorder="1" applyAlignment="1">
      <alignment horizontal="right"/>
    </xf>
    <xf numFmtId="169" fontId="13" fillId="0" borderId="6" xfId="0" applyNumberFormat="1" applyFont="1" applyFill="1" applyBorder="1" applyAlignment="1">
      <alignment horizontal="right"/>
    </xf>
    <xf numFmtId="169" fontId="13" fillId="0" borderId="3" xfId="0" applyNumberFormat="1" applyFont="1" applyFill="1" applyBorder="1" applyAlignment="1">
      <alignment horizontal="right"/>
    </xf>
    <xf numFmtId="164" fontId="12" fillId="0" borderId="3" xfId="1" quotePrefix="1" applyNumberFormat="1" applyFont="1" applyFill="1" applyBorder="1" applyAlignment="1">
      <alignment horizontal="left" wrapText="1"/>
    </xf>
    <xf numFmtId="0" fontId="19" fillId="0" borderId="0" xfId="0" applyFont="1" applyFill="1" applyBorder="1" applyAlignment="1">
      <alignment vertical="center" wrapText="1"/>
    </xf>
    <xf numFmtId="164" fontId="12" fillId="0" borderId="3" xfId="1" quotePrefix="1" applyNumberFormat="1" applyFont="1" applyFill="1" applyBorder="1" applyAlignment="1">
      <alignment horizontal="left" vertical="center" wrapText="1"/>
    </xf>
    <xf numFmtId="164" fontId="15" fillId="0" borderId="3" xfId="1" applyNumberFormat="1" applyFont="1" applyBorder="1" applyAlignment="1">
      <alignment vertical="center" wrapText="1"/>
    </xf>
    <xf numFmtId="166" fontId="15" fillId="0" borderId="3" xfId="2" applyNumberFormat="1" applyFont="1" applyBorder="1" applyAlignment="1">
      <alignment horizontal="center" vertical="center" wrapText="1"/>
    </xf>
    <xf numFmtId="166" fontId="15" fillId="0" borderId="6" xfId="2" applyNumberFormat="1" applyFont="1" applyBorder="1" applyAlignment="1">
      <alignment horizontal="center" vertical="center" wrapText="1"/>
    </xf>
    <xf numFmtId="0" fontId="20" fillId="0" borderId="0" xfId="4" applyFont="1" applyAlignment="1">
      <alignment vertical="center" wrapText="1"/>
    </xf>
    <xf numFmtId="168" fontId="14" fillId="0" borderId="20" xfId="1" applyNumberFormat="1" applyFont="1" applyFill="1" applyBorder="1" applyAlignment="1">
      <alignment horizontal="left" vertical="center" wrapText="1"/>
    </xf>
    <xf numFmtId="168" fontId="12" fillId="0" borderId="21" xfId="1" applyNumberFormat="1" applyFont="1" applyFill="1" applyBorder="1" applyAlignment="1">
      <alignment horizontal="left" vertical="center" wrapText="1"/>
    </xf>
    <xf numFmtId="168" fontId="12" fillId="0" borderId="5" xfId="1" applyNumberFormat="1" applyFont="1" applyFill="1" applyBorder="1" applyAlignment="1">
      <alignment horizontal="left" vertical="center" wrapText="1"/>
    </xf>
    <xf numFmtId="168" fontId="12" fillId="0" borderId="1" xfId="3" applyNumberFormat="1" applyFont="1" applyBorder="1" applyAlignment="1">
      <alignment vertical="center" wrapText="1"/>
    </xf>
    <xf numFmtId="0" fontId="13" fillId="0" borderId="1" xfId="3" applyFont="1" applyBorder="1" applyAlignment="1">
      <alignment vertical="center"/>
    </xf>
    <xf numFmtId="0" fontId="14" fillId="0" borderId="21" xfId="3" applyFont="1" applyBorder="1" applyAlignment="1">
      <alignment horizontal="right" vertical="center" wrapText="1"/>
    </xf>
    <xf numFmtId="168" fontId="13" fillId="0" borderId="0" xfId="3" applyNumberFormat="1" applyFont="1" applyAlignment="1">
      <alignment vertical="center"/>
    </xf>
    <xf numFmtId="17" fontId="16" fillId="0" borderId="0" xfId="3" applyNumberFormat="1" applyFont="1" applyAlignment="1"/>
    <xf numFmtId="168" fontId="16" fillId="0" borderId="0" xfId="1" applyNumberFormat="1" applyFont="1" applyBorder="1" applyAlignment="1">
      <alignment horizontal="left" vertical="center"/>
    </xf>
    <xf numFmtId="164" fontId="13" fillId="0" borderId="0" xfId="5" applyNumberFormat="1" applyFont="1" applyAlignment="1">
      <alignment vertical="center"/>
    </xf>
    <xf numFmtId="17" fontId="28" fillId="0" borderId="0" xfId="0" quotePrefix="1" applyNumberFormat="1" applyFont="1" applyFill="1" applyBorder="1" applyAlignment="1"/>
    <xf numFmtId="0" fontId="13" fillId="0" borderId="0" xfId="0" applyFont="1" applyFill="1" applyBorder="1" applyAlignment="1">
      <alignment horizontal="left" vertical="center"/>
    </xf>
    <xf numFmtId="0" fontId="3" fillId="0" borderId="0" xfId="3" applyFont="1" applyFill="1" applyAlignment="1">
      <alignment vertical="center"/>
    </xf>
    <xf numFmtId="9" fontId="3" fillId="0" borderId="0" xfId="2" applyFont="1" applyFill="1" applyAlignment="1">
      <alignment horizontal="right" vertical="center"/>
    </xf>
    <xf numFmtId="168" fontId="3" fillId="0" borderId="0" xfId="3" applyNumberFormat="1" applyFont="1" applyFill="1" applyAlignment="1">
      <alignment vertical="center"/>
    </xf>
    <xf numFmtId="168" fontId="24" fillId="0" borderId="0" xfId="3" applyNumberFormat="1" applyFont="1" applyAlignment="1">
      <alignment vertical="center"/>
    </xf>
    <xf numFmtId="164" fontId="24" fillId="0" borderId="0" xfId="3" applyNumberFormat="1" applyFont="1" applyAlignment="1">
      <alignment vertical="center"/>
    </xf>
    <xf numFmtId="164" fontId="24" fillId="0" borderId="0" xfId="3" applyNumberFormat="1" applyFont="1" applyAlignment="1"/>
    <xf numFmtId="0" fontId="24" fillId="0" borderId="0" xfId="3" applyFont="1" applyAlignment="1">
      <alignment vertical="center"/>
    </xf>
    <xf numFmtId="164" fontId="3" fillId="0" borderId="0" xfId="2" applyNumberFormat="1" applyFont="1" applyAlignment="1">
      <alignment vertical="center"/>
    </xf>
    <xf numFmtId="43" fontId="13" fillId="0" borderId="0" xfId="1" applyFont="1" applyAlignment="1">
      <alignment vertical="center"/>
    </xf>
    <xf numFmtId="164" fontId="12" fillId="0" borderId="0" xfId="1" quotePrefix="1" applyNumberFormat="1" applyFont="1" applyFill="1" applyBorder="1" applyAlignment="1">
      <alignment horizontal="left" wrapText="1"/>
    </xf>
    <xf numFmtId="164" fontId="13" fillId="0" borderId="0" xfId="0" applyNumberFormat="1" applyFont="1" applyFill="1" applyBorder="1" applyAlignment="1">
      <alignment horizontal="right"/>
    </xf>
    <xf numFmtId="169" fontId="13" fillId="0" borderId="0" xfId="0" applyNumberFormat="1" applyFont="1" applyFill="1" applyBorder="1" applyAlignment="1">
      <alignment horizontal="right"/>
    </xf>
    <xf numFmtId="164" fontId="14" fillId="0" borderId="0" xfId="1" applyNumberFormat="1" applyFont="1" applyFill="1" applyBorder="1" applyAlignment="1">
      <alignment horizontal="left" wrapText="1"/>
    </xf>
    <xf numFmtId="168" fontId="14" fillId="0" borderId="0" xfId="1" applyNumberFormat="1" applyFont="1" applyFill="1" applyBorder="1" applyAlignment="1">
      <alignment horizontal="left" wrapText="1"/>
    </xf>
    <xf numFmtId="0" fontId="13" fillId="0" borderId="0" xfId="3" applyFont="1" applyAlignment="1"/>
    <xf numFmtId="0" fontId="13" fillId="0" borderId="0" xfId="3" applyFont="1" applyFill="1" applyBorder="1" applyAlignment="1">
      <alignment vertical="center"/>
    </xf>
    <xf numFmtId="171" fontId="13" fillId="0" borderId="0" xfId="3" applyNumberFormat="1" applyFont="1" applyFill="1" applyAlignment="1">
      <alignment vertical="center"/>
    </xf>
    <xf numFmtId="164" fontId="13" fillId="0" borderId="0" xfId="3" applyNumberFormat="1" applyFont="1" applyAlignment="1">
      <alignment vertical="center"/>
    </xf>
    <xf numFmtId="168" fontId="14" fillId="0" borderId="1" xfId="3" applyNumberFormat="1" applyFont="1" applyBorder="1" applyAlignment="1">
      <alignment horizontal="right" vertical="center" wrapText="1"/>
    </xf>
    <xf numFmtId="17" fontId="15" fillId="0" borderId="3" xfId="4" quotePrefix="1" applyNumberFormat="1" applyFont="1" applyFill="1" applyBorder="1" applyAlignment="1">
      <alignment vertical="center"/>
    </xf>
    <xf numFmtId="164" fontId="20" fillId="0" borderId="3" xfId="1" applyNumberFormat="1" applyFont="1" applyFill="1" applyBorder="1" applyAlignment="1">
      <alignment vertical="center" wrapText="1"/>
    </xf>
    <xf numFmtId="168" fontId="20" fillId="0" borderId="3" xfId="1" applyNumberFormat="1" applyFont="1" applyFill="1" applyBorder="1" applyAlignment="1">
      <alignment horizontal="left" vertical="center" wrapText="1"/>
    </xf>
    <xf numFmtId="17" fontId="15" fillId="0" borderId="15" xfId="4" quotePrefix="1" applyNumberFormat="1" applyFont="1" applyFill="1" applyBorder="1" applyAlignment="1"/>
    <xf numFmtId="164" fontId="20" fillId="0" borderId="15" xfId="1" applyNumberFormat="1" applyFont="1" applyFill="1" applyBorder="1" applyAlignment="1">
      <alignment wrapText="1"/>
    </xf>
    <xf numFmtId="168" fontId="20" fillId="0" borderId="15" xfId="1" applyNumberFormat="1" applyFont="1" applyFill="1" applyBorder="1" applyAlignment="1">
      <alignment horizontal="left" wrapText="1"/>
    </xf>
    <xf numFmtId="17" fontId="15" fillId="0" borderId="1" xfId="4" quotePrefix="1" applyNumberFormat="1" applyFont="1" applyFill="1" applyBorder="1" applyAlignment="1">
      <alignment vertical="center"/>
    </xf>
    <xf numFmtId="164" fontId="20" fillId="0" borderId="1" xfId="1" applyNumberFormat="1" applyFont="1" applyFill="1" applyBorder="1" applyAlignment="1">
      <alignment vertical="center" wrapText="1"/>
    </xf>
    <xf numFmtId="168" fontId="20" fillId="0" borderId="1" xfId="1" applyNumberFormat="1" applyFont="1" applyFill="1" applyBorder="1" applyAlignment="1">
      <alignment horizontal="left" vertical="center" wrapText="1"/>
    </xf>
    <xf numFmtId="0" fontId="15" fillId="0" borderId="0" xfId="3" applyFont="1" applyBorder="1" applyAlignment="1">
      <alignment vertical="center" wrapText="1"/>
    </xf>
    <xf numFmtId="0" fontId="21" fillId="0" borderId="0" xfId="0" applyFont="1" applyBorder="1" applyAlignment="1">
      <alignment vertical="center"/>
    </xf>
    <xf numFmtId="0" fontId="30" fillId="0" borderId="13" xfId="3" applyFont="1" applyFill="1" applyBorder="1" applyAlignment="1">
      <alignment horizontal="right" vertical="center" wrapText="1"/>
    </xf>
    <xf numFmtId="0" fontId="30" fillId="0" borderId="1" xfId="3" applyFont="1" applyFill="1" applyBorder="1" applyAlignment="1">
      <alignment horizontal="right" vertical="center" wrapText="1"/>
    </xf>
    <xf numFmtId="168" fontId="30" fillId="0" borderId="0" xfId="1" applyNumberFormat="1" applyFont="1" applyFill="1" applyBorder="1" applyAlignment="1">
      <alignment horizontal="left" vertical="center" wrapText="1"/>
    </xf>
    <xf numFmtId="164" fontId="30" fillId="0" borderId="4" xfId="1" applyNumberFormat="1" applyFont="1" applyFill="1" applyBorder="1" applyAlignment="1">
      <alignment horizontal="left" vertical="center" wrapText="1"/>
    </xf>
    <xf numFmtId="168" fontId="32" fillId="0" borderId="5" xfId="1" applyNumberFormat="1" applyFont="1" applyFill="1" applyBorder="1" applyAlignment="1">
      <alignment horizontal="left" vertical="center" wrapText="1"/>
    </xf>
    <xf numFmtId="164" fontId="32" fillId="0" borderId="19" xfId="1" applyNumberFormat="1" applyFont="1" applyFill="1" applyBorder="1" applyAlignment="1">
      <alignment horizontal="left" vertical="center" wrapText="1"/>
    </xf>
    <xf numFmtId="168" fontId="29" fillId="0" borderId="0" xfId="3" applyNumberFormat="1" applyFont="1" applyAlignment="1">
      <alignment vertical="center"/>
    </xf>
    <xf numFmtId="0" fontId="29" fillId="0" borderId="0" xfId="3" applyFont="1" applyFill="1" applyAlignment="1">
      <alignment vertical="center"/>
    </xf>
    <xf numFmtId="168" fontId="14" fillId="0" borderId="12" xfId="3" applyNumberFormat="1" applyFont="1" applyBorder="1" applyAlignment="1">
      <alignment horizontal="right" vertical="center" wrapText="1"/>
    </xf>
    <xf numFmtId="168" fontId="14" fillId="0" borderId="7" xfId="1" applyNumberFormat="1" applyFont="1" applyFill="1" applyBorder="1" applyAlignment="1">
      <alignment horizontal="left" vertical="center" wrapText="1"/>
    </xf>
    <xf numFmtId="169" fontId="13" fillId="0" borderId="16" xfId="0" applyNumberFormat="1" applyFont="1" applyFill="1" applyBorder="1" applyAlignment="1">
      <alignment horizontal="right"/>
    </xf>
    <xf numFmtId="169" fontId="13" fillId="0" borderId="7" xfId="0" applyNumberFormat="1" applyFont="1" applyFill="1" applyBorder="1" applyAlignment="1">
      <alignment horizontal="right"/>
    </xf>
    <xf numFmtId="43" fontId="13" fillId="0" borderId="0" xfId="1" applyFont="1"/>
    <xf numFmtId="168" fontId="13" fillId="0" borderId="0" xfId="3" applyNumberFormat="1" applyFont="1"/>
    <xf numFmtId="166" fontId="13" fillId="0" borderId="0" xfId="2" applyNumberFormat="1" applyFont="1"/>
    <xf numFmtId="166" fontId="15" fillId="0" borderId="16" xfId="2" applyNumberFormat="1" applyFont="1" applyBorder="1" applyAlignment="1">
      <alignment horizontal="center" vertical="center" wrapText="1"/>
    </xf>
    <xf numFmtId="0" fontId="0" fillId="0" borderId="0" xfId="0" applyFill="1" applyBorder="1" applyAlignment="1">
      <alignment vertical="center"/>
    </xf>
    <xf numFmtId="164" fontId="20" fillId="0" borderId="3" xfId="1" applyNumberFormat="1" applyFont="1" applyFill="1" applyBorder="1" applyAlignment="1">
      <alignment horizontal="left" vertical="center" wrapText="1"/>
    </xf>
    <xf numFmtId="17" fontId="15" fillId="0" borderId="3" xfId="4" quotePrefix="1" applyNumberFormat="1" applyFont="1" applyBorder="1" applyAlignment="1">
      <alignment vertical="center"/>
    </xf>
    <xf numFmtId="17" fontId="15" fillId="0" borderId="15" xfId="4" quotePrefix="1" applyNumberFormat="1" applyFont="1" applyBorder="1" applyAlignment="1">
      <alignment vertical="center"/>
    </xf>
    <xf numFmtId="164" fontId="20" fillId="0" borderId="0" xfId="1" applyNumberFormat="1" applyFont="1" applyFill="1" applyBorder="1" applyAlignment="1">
      <alignment vertical="center" wrapText="1"/>
    </xf>
    <xf numFmtId="164" fontId="20" fillId="0" borderId="0" xfId="1" applyNumberFormat="1" applyFont="1" applyFill="1" applyBorder="1" applyAlignment="1">
      <alignment horizontal="left" vertical="center" wrapText="1"/>
    </xf>
    <xf numFmtId="168" fontId="20" fillId="0" borderId="0" xfId="1" applyNumberFormat="1" applyFont="1" applyFill="1" applyBorder="1" applyAlignment="1">
      <alignment horizontal="left" vertical="center" wrapText="1"/>
    </xf>
    <xf numFmtId="164" fontId="20" fillId="0" borderId="15" xfId="1" applyNumberFormat="1" applyFont="1" applyFill="1" applyBorder="1" applyAlignment="1">
      <alignment horizontal="left" vertical="center" wrapText="1"/>
    </xf>
    <xf numFmtId="168" fontId="14" fillId="0" borderId="2" xfId="1" applyNumberFormat="1" applyFont="1" applyFill="1" applyBorder="1" applyAlignment="1">
      <alignment horizontal="left" vertical="center" wrapText="1"/>
    </xf>
    <xf numFmtId="168" fontId="12" fillId="0" borderId="24" xfId="1" applyNumberFormat="1" applyFont="1" applyFill="1" applyBorder="1" applyAlignment="1">
      <alignment horizontal="left" vertical="center" wrapText="1"/>
    </xf>
    <xf numFmtId="168" fontId="13" fillId="0" borderId="0" xfId="3" applyNumberFormat="1" applyFont="1" applyFill="1" applyAlignment="1">
      <alignment vertical="center"/>
    </xf>
    <xf numFmtId="17" fontId="26" fillId="0" borderId="0" xfId="3" applyNumberFormat="1" applyFont="1"/>
    <xf numFmtId="164" fontId="12" fillId="0" borderId="0" xfId="1" applyNumberFormat="1" applyFont="1" applyFill="1" applyBorder="1" applyAlignment="1">
      <alignment horizontal="left" wrapText="1"/>
    </xf>
    <xf numFmtId="168" fontId="14" fillId="0" borderId="20" xfId="1" applyNumberFormat="1" applyFont="1" applyFill="1" applyBorder="1" applyAlignment="1">
      <alignment horizontal="left" wrapText="1"/>
    </xf>
    <xf numFmtId="168" fontId="13" fillId="0" borderId="0" xfId="3" applyNumberFormat="1" applyFont="1" applyBorder="1"/>
    <xf numFmtId="166" fontId="20" fillId="0" borderId="9" xfId="2" applyNumberFormat="1" applyFont="1" applyBorder="1" applyAlignment="1">
      <alignment horizontal="center" vertical="center" wrapText="1"/>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164" fontId="14" fillId="0" borderId="2" xfId="1" applyNumberFormat="1" applyFont="1" applyFill="1" applyBorder="1" applyAlignment="1">
      <alignment horizontal="left" vertical="center" wrapText="1"/>
    </xf>
    <xf numFmtId="164" fontId="20" fillId="0" borderId="5" xfId="1" applyNumberFormat="1" applyFont="1" applyFill="1" applyBorder="1" applyAlignment="1">
      <alignment vertical="center" wrapText="1"/>
    </xf>
    <xf numFmtId="164" fontId="61" fillId="0" borderId="5" xfId="1" applyNumberFormat="1" applyFont="1" applyFill="1" applyBorder="1" applyAlignment="1">
      <alignment horizontal="left" vertical="center" wrapText="1"/>
    </xf>
    <xf numFmtId="168" fontId="20" fillId="0" borderId="5" xfId="1" applyNumberFormat="1" applyFont="1" applyFill="1" applyBorder="1" applyAlignment="1">
      <alignment horizontal="left" vertical="center" wrapText="1"/>
    </xf>
    <xf numFmtId="164" fontId="20" fillId="0" borderId="5" xfId="1" applyNumberFormat="1" applyFont="1" applyFill="1" applyBorder="1" applyAlignment="1">
      <alignment horizontal="left" vertical="center" wrapText="1"/>
    </xf>
    <xf numFmtId="0" fontId="27" fillId="0" borderId="0" xfId="3" applyFont="1" applyBorder="1" applyAlignment="1">
      <alignment vertical="center"/>
    </xf>
    <xf numFmtId="0" fontId="41" fillId="0" borderId="0" xfId="0" applyFont="1" applyBorder="1" applyAlignment="1">
      <alignment vertical="center"/>
    </xf>
    <xf numFmtId="0" fontId="41" fillId="0" borderId="1" xfId="0" applyFont="1" applyBorder="1" applyAlignment="1">
      <alignment vertical="center"/>
    </xf>
    <xf numFmtId="9" fontId="4" fillId="0" borderId="0" xfId="2" applyFont="1" applyFill="1" applyBorder="1" applyAlignment="1">
      <alignment horizontal="right" vertical="center" wrapText="1"/>
    </xf>
    <xf numFmtId="164" fontId="12" fillId="0" borderId="1" xfId="1" quotePrefix="1" applyNumberFormat="1" applyFont="1" applyFill="1" applyBorder="1" applyAlignment="1">
      <alignment horizontal="left" wrapText="1"/>
    </xf>
    <xf numFmtId="9" fontId="0" fillId="0" borderId="0" xfId="2" applyFont="1"/>
    <xf numFmtId="168" fontId="63" fillId="0" borderId="0" xfId="3" applyNumberFormat="1" applyFont="1" applyAlignment="1">
      <alignment vertical="center"/>
    </xf>
    <xf numFmtId="1" fontId="3" fillId="0" borderId="0" xfId="3" applyNumberFormat="1" applyFont="1" applyAlignment="1"/>
    <xf numFmtId="0" fontId="17" fillId="0" borderId="0" xfId="0" applyFont="1" applyBorder="1" applyAlignment="1">
      <alignment horizontal="justify" vertical="top" wrapText="1"/>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5" fillId="0" borderId="4" xfId="0" applyFont="1" applyBorder="1" applyAlignment="1">
      <alignment horizontal="center"/>
    </xf>
    <xf numFmtId="0" fontId="25" fillId="0" borderId="0" xfId="0" applyFont="1" applyBorder="1" applyAlignment="1">
      <alignment horizontal="center"/>
    </xf>
    <xf numFmtId="0" fontId="25" fillId="0" borderId="7" xfId="0" applyFont="1" applyBorder="1" applyAlignment="1">
      <alignment horizont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45" fillId="0" borderId="0" xfId="0" quotePrefix="1" applyFont="1" applyBorder="1" applyAlignment="1">
      <alignment horizontal="justify" vertical="center" wrapText="1"/>
    </xf>
    <xf numFmtId="0" fontId="45" fillId="0" borderId="0" xfId="0" applyFont="1" applyBorder="1" applyAlignment="1">
      <alignment horizontal="justify" vertical="center" wrapText="1"/>
    </xf>
    <xf numFmtId="0" fontId="45" fillId="0" borderId="3" xfId="0" applyFont="1" applyBorder="1" applyAlignment="1">
      <alignment horizontal="justify" vertical="center" wrapText="1"/>
    </xf>
    <xf numFmtId="0" fontId="0" fillId="0" borderId="0" xfId="0" applyBorder="1" applyAlignment="1">
      <alignment horizontal="left" vertical="center" wrapText="1"/>
    </xf>
    <xf numFmtId="0" fontId="23" fillId="0" borderId="0" xfId="0" applyFont="1" applyBorder="1" applyAlignment="1">
      <alignment horizontal="left" vertical="center"/>
    </xf>
    <xf numFmtId="0" fontId="19" fillId="0" borderId="0" xfId="0" applyFont="1" applyBorder="1" applyAlignment="1">
      <alignment horizontal="left" vertical="center"/>
    </xf>
    <xf numFmtId="17" fontId="16" fillId="0" borderId="0" xfId="0" quotePrefix="1" applyNumberFormat="1" applyFont="1" applyBorder="1" applyAlignment="1">
      <alignment horizontal="center"/>
    </xf>
    <xf numFmtId="0" fontId="21" fillId="0" borderId="0" xfId="0" applyFont="1" applyAlignment="1">
      <alignment horizontal="justify" vertical="top" wrapText="1"/>
    </xf>
    <xf numFmtId="0" fontId="14" fillId="0" borderId="11" xfId="3" applyFont="1" applyBorder="1" applyAlignment="1">
      <alignment horizontal="center" vertical="center" wrapText="1"/>
    </xf>
    <xf numFmtId="17" fontId="15" fillId="0" borderId="2" xfId="4" applyNumberFormat="1" applyFont="1" applyFill="1" applyBorder="1" applyAlignment="1">
      <alignment horizontal="justify" vertical="center" wrapText="1"/>
    </xf>
    <xf numFmtId="0" fontId="12" fillId="0" borderId="11" xfId="4" applyFont="1" applyBorder="1" applyAlignment="1">
      <alignment horizontal="center" wrapText="1"/>
    </xf>
    <xf numFmtId="164" fontId="14" fillId="0" borderId="0" xfId="1" applyNumberFormat="1" applyFont="1" applyBorder="1" applyAlignment="1">
      <alignment horizontal="right" vertical="center" wrapText="1"/>
    </xf>
    <xf numFmtId="164" fontId="14" fillId="0" borderId="1" xfId="1" applyNumberFormat="1" applyFont="1" applyBorder="1" applyAlignment="1">
      <alignment horizontal="right" vertical="center" wrapText="1"/>
    </xf>
    <xf numFmtId="164" fontId="15" fillId="0" borderId="0" xfId="1" applyNumberFormat="1" applyFont="1" applyBorder="1" applyAlignment="1">
      <alignment horizontal="center" vertical="center" wrapText="1"/>
    </xf>
    <xf numFmtId="164" fontId="15" fillId="0" borderId="1" xfId="1" applyNumberFormat="1" applyFont="1" applyBorder="1" applyAlignment="1">
      <alignment horizontal="center" vertical="center" wrapText="1"/>
    </xf>
    <xf numFmtId="0" fontId="16" fillId="0" borderId="0" xfId="3" applyFont="1" applyAlignment="1">
      <alignment horizontal="justify" vertical="center" wrapText="1"/>
    </xf>
    <xf numFmtId="164" fontId="14" fillId="0" borderId="11" xfId="1" applyNumberFormat="1" applyFont="1" applyBorder="1" applyAlignment="1">
      <alignment horizontal="center" vertical="center" wrapText="1"/>
    </xf>
    <xf numFmtId="164" fontId="14" fillId="0" borderId="23" xfId="1" applyNumberFormat="1" applyFont="1" applyBorder="1" applyAlignment="1">
      <alignment horizontal="center" vertical="center" wrapText="1"/>
    </xf>
    <xf numFmtId="0" fontId="14" fillId="0" borderId="0" xfId="3" applyFont="1" applyAlignment="1">
      <alignment horizontal="left" vertical="center" wrapText="1"/>
    </xf>
    <xf numFmtId="0" fontId="14" fillId="0" borderId="1" xfId="3" applyFont="1" applyBorder="1" applyAlignment="1">
      <alignment horizontal="left" vertical="center" wrapText="1"/>
    </xf>
    <xf numFmtId="164" fontId="15" fillId="0" borderId="7" xfId="1" applyNumberFormat="1" applyFont="1" applyBorder="1" applyAlignment="1">
      <alignment horizontal="center" vertical="center" wrapText="1"/>
    </xf>
    <xf numFmtId="164" fontId="15" fillId="0" borderId="12" xfId="1" applyNumberFormat="1" applyFont="1" applyBorder="1" applyAlignment="1">
      <alignment horizontal="center" vertical="center" wrapText="1"/>
    </xf>
    <xf numFmtId="0" fontId="12" fillId="0" borderId="11" xfId="3" applyFont="1" applyBorder="1" applyAlignment="1">
      <alignment horizontal="center" wrapText="1"/>
    </xf>
    <xf numFmtId="0" fontId="16" fillId="0" borderId="0" xfId="3" applyFont="1" applyFill="1" applyAlignment="1">
      <alignment horizontal="justify" vertical="center" wrapText="1"/>
    </xf>
    <xf numFmtId="17" fontId="15" fillId="0" borderId="2" xfId="4" quotePrefix="1" applyNumberFormat="1" applyFont="1" applyFill="1" applyBorder="1" applyAlignment="1">
      <alignment horizontal="left" wrapText="1"/>
    </xf>
    <xf numFmtId="0" fontId="26" fillId="0" borderId="0" xfId="3" applyFont="1" applyBorder="1" applyAlignment="1">
      <alignment horizontal="justify" vertical="center" wrapText="1"/>
    </xf>
    <xf numFmtId="17" fontId="31" fillId="0" borderId="0" xfId="3" quotePrefix="1" applyNumberFormat="1" applyFont="1" applyAlignment="1">
      <alignment horizontal="center" vertical="center" wrapText="1"/>
    </xf>
    <xf numFmtId="17" fontId="31" fillId="0" borderId="0" xfId="3" applyNumberFormat="1" applyFont="1" applyAlignment="1">
      <alignment horizontal="center" vertical="center" wrapText="1"/>
    </xf>
    <xf numFmtId="0" fontId="30" fillId="0" borderId="0" xfId="3" applyFont="1" applyAlignment="1">
      <alignment horizontal="left" vertical="center" wrapText="1"/>
    </xf>
    <xf numFmtId="0" fontId="30" fillId="0" borderId="1" xfId="3" applyFont="1" applyBorder="1" applyAlignment="1">
      <alignment horizontal="left" vertical="center" wrapText="1"/>
    </xf>
    <xf numFmtId="0" fontId="27" fillId="0" borderId="11" xfId="3" applyFont="1" applyBorder="1" applyAlignment="1">
      <alignment horizontal="center" vertical="center" wrapText="1"/>
    </xf>
    <xf numFmtId="0" fontId="27" fillId="0" borderId="3" xfId="3" applyFont="1" applyBorder="1" applyAlignment="1">
      <alignment horizontal="center" vertical="center" wrapText="1"/>
    </xf>
    <xf numFmtId="0" fontId="26" fillId="0" borderId="2" xfId="3" applyFont="1" applyBorder="1" applyAlignment="1">
      <alignment horizontal="justify" vertical="center" wrapText="1"/>
    </xf>
    <xf numFmtId="17" fontId="31" fillId="0" borderId="0" xfId="3" quotePrefix="1" applyNumberFormat="1" applyFont="1" applyBorder="1" applyAlignment="1">
      <alignment horizontal="center" vertical="center" wrapText="1"/>
    </xf>
    <xf numFmtId="17" fontId="31" fillId="0" borderId="0" xfId="3" applyNumberFormat="1" applyFont="1" applyBorder="1" applyAlignment="1">
      <alignment horizontal="center" vertical="center" wrapText="1"/>
    </xf>
    <xf numFmtId="17" fontId="31" fillId="0" borderId="0" xfId="3" quotePrefix="1" applyNumberFormat="1" applyFont="1" applyAlignment="1">
      <alignment horizontal="center" vertical="top" wrapText="1"/>
    </xf>
    <xf numFmtId="17" fontId="31" fillId="0" borderId="0" xfId="3" applyNumberFormat="1" applyFont="1" applyAlignment="1">
      <alignment horizontal="center" vertical="top" wrapText="1"/>
    </xf>
    <xf numFmtId="17" fontId="31" fillId="0" borderId="15" xfId="3" quotePrefix="1" applyNumberFormat="1" applyFont="1" applyBorder="1" applyAlignment="1">
      <alignment horizontal="center" vertical="top" wrapText="1"/>
    </xf>
    <xf numFmtId="17" fontId="31" fillId="0" borderId="15" xfId="3" applyNumberFormat="1" applyFont="1" applyBorder="1" applyAlignment="1">
      <alignment horizontal="center" vertical="top" wrapText="1"/>
    </xf>
    <xf numFmtId="0" fontId="29" fillId="0" borderId="11" xfId="0" applyFont="1" applyBorder="1" applyAlignment="1">
      <alignment horizontal="center" vertical="center"/>
    </xf>
    <xf numFmtId="0" fontId="29" fillId="0" borderId="18" xfId="0" applyFont="1" applyBorder="1" applyAlignment="1">
      <alignment horizontal="center" vertical="center"/>
    </xf>
    <xf numFmtId="0" fontId="29" fillId="0" borderId="23" xfId="0" applyFont="1" applyBorder="1" applyAlignment="1">
      <alignment horizontal="center" vertical="center"/>
    </xf>
    <xf numFmtId="0" fontId="16" fillId="0" borderId="2" xfId="3" applyFont="1" applyBorder="1" applyAlignment="1">
      <alignment horizontal="justify" vertical="center" wrapText="1"/>
    </xf>
    <xf numFmtId="0" fontId="19" fillId="0" borderId="11" xfId="0" applyFont="1" applyFill="1" applyBorder="1" applyAlignment="1">
      <alignment horizontal="center" wrapText="1"/>
    </xf>
    <xf numFmtId="17" fontId="5" fillId="0" borderId="0" xfId="3" quotePrefix="1" applyNumberFormat="1" applyFont="1" applyBorder="1" applyAlignment="1">
      <alignment horizontal="center" vertical="center" wrapText="1"/>
    </xf>
    <xf numFmtId="17" fontId="5" fillId="0" borderId="0" xfId="3" applyNumberFormat="1" applyFont="1" applyBorder="1" applyAlignment="1">
      <alignment horizontal="center" vertical="center" wrapText="1"/>
    </xf>
    <xf numFmtId="0" fontId="4" fillId="0" borderId="0" xfId="3" applyFont="1" applyBorder="1" applyAlignment="1">
      <alignment horizontal="left" vertical="center" wrapText="1"/>
    </xf>
    <xf numFmtId="0" fontId="4" fillId="0" borderId="1" xfId="3" applyFont="1" applyBorder="1" applyAlignment="1">
      <alignment horizontal="left" vertical="center" wrapText="1"/>
    </xf>
    <xf numFmtId="17" fontId="5" fillId="0" borderId="15" xfId="3" quotePrefix="1" applyNumberFormat="1" applyFont="1" applyBorder="1" applyAlignment="1">
      <alignment horizontal="center" vertical="center" wrapText="1"/>
    </xf>
    <xf numFmtId="17" fontId="5" fillId="0" borderId="15" xfId="3" applyNumberFormat="1" applyFont="1" applyBorder="1" applyAlignment="1">
      <alignment horizontal="center" vertical="center" wrapText="1"/>
    </xf>
    <xf numFmtId="0" fontId="15" fillId="0" borderId="11" xfId="3" applyFont="1" applyBorder="1" applyAlignment="1">
      <alignment horizontal="center" vertical="center" wrapText="1"/>
    </xf>
    <xf numFmtId="17" fontId="20" fillId="0" borderId="0" xfId="3" quotePrefix="1" applyNumberFormat="1" applyFont="1" applyBorder="1" applyAlignment="1">
      <alignment horizontal="center" vertical="center" wrapText="1"/>
    </xf>
    <xf numFmtId="17" fontId="20" fillId="0" borderId="0" xfId="3" applyNumberFormat="1" applyFont="1" applyBorder="1" applyAlignment="1">
      <alignment horizontal="center" vertical="center" wrapText="1"/>
    </xf>
    <xf numFmtId="0" fontId="12" fillId="0" borderId="0" xfId="3" applyFont="1" applyBorder="1" applyAlignment="1">
      <alignment horizontal="left" vertical="center" wrapText="1"/>
    </xf>
    <xf numFmtId="0" fontId="12" fillId="0" borderId="1" xfId="3" applyFont="1" applyBorder="1" applyAlignment="1">
      <alignment horizontal="left" vertical="center" wrapText="1"/>
    </xf>
    <xf numFmtId="17" fontId="20" fillId="0" borderId="15" xfId="3" quotePrefix="1" applyNumberFormat="1" applyFont="1" applyBorder="1" applyAlignment="1">
      <alignment horizontal="center" vertical="center" wrapText="1"/>
    </xf>
    <xf numFmtId="17" fontId="20" fillId="0" borderId="15" xfId="3" applyNumberFormat="1" applyFont="1" applyBorder="1" applyAlignment="1">
      <alignment horizontal="center" vertical="center" wrapText="1"/>
    </xf>
    <xf numFmtId="0" fontId="15" fillId="0" borderId="2" xfId="3" applyFont="1" applyBorder="1" applyAlignment="1">
      <alignment horizontal="center" vertical="center" wrapText="1"/>
    </xf>
    <xf numFmtId="0" fontId="12" fillId="0" borderId="0" xfId="3" applyFont="1" applyBorder="1" applyAlignment="1">
      <alignment horizontal="center" vertical="center" wrapText="1"/>
    </xf>
    <xf numFmtId="0" fontId="12" fillId="0" borderId="7" xfId="3" applyFont="1" applyBorder="1" applyAlignment="1">
      <alignment horizontal="center" vertical="center" wrapText="1"/>
    </xf>
    <xf numFmtId="164" fontId="5" fillId="0" borderId="15" xfId="1" applyNumberFormat="1" applyFont="1" applyFill="1" applyBorder="1" applyAlignment="1">
      <alignment horizontal="center" vertical="center" wrapText="1"/>
    </xf>
    <xf numFmtId="164" fontId="5" fillId="0" borderId="0"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0" fontId="41" fillId="0" borderId="0" xfId="3" applyFont="1" applyBorder="1" applyAlignment="1">
      <alignment horizontal="left" wrapText="1"/>
    </xf>
    <xf numFmtId="164" fontId="7" fillId="0" borderId="0" xfId="1" applyNumberFormat="1" applyFont="1" applyFill="1" applyBorder="1" applyAlignment="1">
      <alignment horizontal="left" vertical="center" wrapText="1"/>
    </xf>
    <xf numFmtId="0" fontId="15" fillId="0" borderId="3" xfId="3" applyFont="1" applyBorder="1" applyAlignment="1">
      <alignment horizontal="center" vertical="center" wrapText="1"/>
    </xf>
    <xf numFmtId="0" fontId="14" fillId="0" borderId="0" xfId="3" applyFont="1" applyBorder="1" applyAlignment="1">
      <alignment horizontal="left" vertical="center" wrapText="1"/>
    </xf>
    <xf numFmtId="0" fontId="7" fillId="0" borderId="3" xfId="3" applyFont="1" applyBorder="1" applyAlignment="1">
      <alignment horizontal="center" vertical="center" wrapText="1"/>
    </xf>
    <xf numFmtId="0" fontId="14" fillId="0" borderId="2"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22" xfId="3" applyFont="1" applyBorder="1" applyAlignment="1">
      <alignment horizontal="center" vertical="center" wrapText="1"/>
    </xf>
    <xf numFmtId="0" fontId="21" fillId="0" borderId="0" xfId="0" applyFont="1" applyAlignment="1">
      <alignment horizontal="left" vertical="top" wrapText="1"/>
    </xf>
    <xf numFmtId="0" fontId="16" fillId="0" borderId="1" xfId="0" applyFont="1" applyBorder="1" applyAlignment="1">
      <alignment horizontal="left" vertical="center" wrapText="1"/>
    </xf>
    <xf numFmtId="0" fontId="26" fillId="0" borderId="0" xfId="3" applyFont="1" applyAlignment="1">
      <alignment horizontal="justify" vertical="center" wrapText="1"/>
    </xf>
    <xf numFmtId="0" fontId="3" fillId="0" borderId="0" xfId="0" applyFont="1" applyAlignment="1">
      <alignment horizontal="left" vertical="center" wrapText="1"/>
    </xf>
    <xf numFmtId="0" fontId="20" fillId="0" borderId="11" xfId="3" applyFont="1" applyBorder="1" applyAlignment="1">
      <alignment horizontal="center" wrapText="1"/>
    </xf>
    <xf numFmtId="0" fontId="26" fillId="0" borderId="0" xfId="0" applyFont="1" applyAlignment="1">
      <alignment horizontal="justify" vertical="center" wrapText="1"/>
    </xf>
    <xf numFmtId="0" fontId="4" fillId="0" borderId="0" xfId="3" applyFont="1" applyAlignment="1">
      <alignment horizontal="left" vertical="center" wrapText="1"/>
    </xf>
    <xf numFmtId="17" fontId="5" fillId="0" borderId="11" xfId="3" quotePrefix="1" applyNumberFormat="1" applyFont="1" applyBorder="1" applyAlignment="1">
      <alignment horizontal="center" vertical="center" wrapText="1"/>
    </xf>
    <xf numFmtId="17" fontId="5" fillId="0" borderId="11" xfId="3" applyNumberFormat="1" applyFont="1" applyBorder="1" applyAlignment="1">
      <alignment horizontal="center" vertical="center" wrapText="1"/>
    </xf>
    <xf numFmtId="17" fontId="5" fillId="0" borderId="11" xfId="3" quotePrefix="1" applyNumberFormat="1" applyFont="1" applyFill="1" applyBorder="1" applyAlignment="1">
      <alignment horizontal="center" vertical="center" wrapText="1"/>
    </xf>
    <xf numFmtId="17" fontId="5" fillId="0" borderId="11" xfId="3" applyNumberFormat="1" applyFont="1" applyFill="1" applyBorder="1" applyAlignment="1">
      <alignment horizontal="center" vertical="center" wrapText="1"/>
    </xf>
    <xf numFmtId="0" fontId="26" fillId="0" borderId="1" xfId="0" applyFont="1" applyBorder="1" applyAlignment="1">
      <alignment horizontal="left" vertical="center" wrapText="1"/>
    </xf>
    <xf numFmtId="0" fontId="26" fillId="0" borderId="0" xfId="0" applyFont="1" applyAlignment="1">
      <alignment horizontal="left" vertical="center" wrapText="1"/>
    </xf>
    <xf numFmtId="0" fontId="30" fillId="0" borderId="2" xfId="3" applyFont="1" applyBorder="1" applyAlignment="1">
      <alignment horizontal="center" vertical="center" wrapText="1"/>
    </xf>
    <xf numFmtId="0" fontId="30" fillId="0" borderId="1" xfId="3" applyFont="1" applyBorder="1" applyAlignment="1">
      <alignment horizontal="center" vertical="center" wrapText="1"/>
    </xf>
    <xf numFmtId="0" fontId="29" fillId="0" borderId="11" xfId="3" applyFont="1" applyBorder="1" applyAlignment="1">
      <alignment horizontal="center" vertical="center" wrapText="1"/>
    </xf>
    <xf numFmtId="0" fontId="29" fillId="0" borderId="18" xfId="3" applyFont="1" applyFill="1" applyBorder="1" applyAlignment="1">
      <alignment horizontal="center" vertical="center" wrapText="1"/>
    </xf>
    <xf numFmtId="0" fontId="29" fillId="0" borderId="11" xfId="3" applyFont="1" applyFill="1" applyBorder="1" applyAlignment="1">
      <alignment horizontal="center" vertical="center" wrapText="1"/>
    </xf>
    <xf numFmtId="0" fontId="12" fillId="0" borderId="3" xfId="3" applyFont="1" applyBorder="1" applyAlignment="1">
      <alignment horizontal="center" wrapText="1"/>
    </xf>
    <xf numFmtId="0" fontId="26" fillId="0" borderId="15" xfId="0" applyFont="1" applyBorder="1" applyAlignment="1">
      <alignment horizontal="justify" vertical="center" wrapText="1"/>
    </xf>
    <xf numFmtId="0" fontId="19" fillId="0" borderId="11" xfId="3" applyFont="1" applyBorder="1" applyAlignment="1">
      <alignment horizontal="center" vertical="center" wrapText="1"/>
    </xf>
    <xf numFmtId="0" fontId="19" fillId="0" borderId="23" xfId="3" applyFont="1" applyBorder="1" applyAlignment="1">
      <alignment horizontal="center" vertical="center" wrapText="1"/>
    </xf>
    <xf numFmtId="17" fontId="26" fillId="0" borderId="0" xfId="3" applyNumberFormat="1" applyFont="1" applyBorder="1" applyAlignment="1">
      <alignment horizontal="justify" vertical="center" wrapText="1"/>
    </xf>
    <xf numFmtId="0" fontId="8" fillId="0" borderId="2" xfId="3" applyFont="1" applyBorder="1" applyAlignment="1">
      <alignment horizontal="left" wrapText="1"/>
    </xf>
  </cellXfs>
  <cellStyles count="52">
    <cellStyle name="20% - Colore 1" xfId="29" builtinId="30" customBuiltin="1"/>
    <cellStyle name="20% - Colore 2" xfId="33" builtinId="34" customBuiltin="1"/>
    <cellStyle name="20% - Colore 3" xfId="37" builtinId="38" customBuiltin="1"/>
    <cellStyle name="20% - Colore 4" xfId="41" builtinId="42" customBuiltin="1"/>
    <cellStyle name="20% - Colore 5" xfId="45" builtinId="46" customBuiltin="1"/>
    <cellStyle name="20% - Colore 6" xfId="49" builtinId="50" customBuiltin="1"/>
    <cellStyle name="40% - Colore 1" xfId="30" builtinId="31" customBuiltin="1"/>
    <cellStyle name="40% - Colore 2" xfId="34" builtinId="35" customBuiltin="1"/>
    <cellStyle name="40% - Colore 3" xfId="38" builtinId="39" customBuiltin="1"/>
    <cellStyle name="40% - Colore 4" xfId="42" builtinId="43" customBuiltin="1"/>
    <cellStyle name="40% - Colore 5" xfId="46" builtinId="47" customBuiltin="1"/>
    <cellStyle name="40% - Colore 6" xfId="50" builtinId="51" customBuiltin="1"/>
    <cellStyle name="60% - Colore 1" xfId="31" builtinId="32" customBuiltin="1"/>
    <cellStyle name="60% - Colore 2" xfId="35" builtinId="36" customBuiltin="1"/>
    <cellStyle name="60% - Colore 3" xfId="39" builtinId="40" customBuiltin="1"/>
    <cellStyle name="60% - Colore 4" xfId="43" builtinId="44" customBuiltin="1"/>
    <cellStyle name="60% - Colore 5" xfId="47" builtinId="48" customBuiltin="1"/>
    <cellStyle name="60% - Colore 6" xfId="51" builtinId="52" customBuiltin="1"/>
    <cellStyle name="Calcolo" xfId="21" builtinId="22" customBuiltin="1"/>
    <cellStyle name="Cella collegata" xfId="22" builtinId="24" customBuiltin="1"/>
    <cellStyle name="Cella da controllare" xfId="23" builtinId="23" customBuiltin="1"/>
    <cellStyle name="Colore 1" xfId="28" builtinId="29" customBuiltin="1"/>
    <cellStyle name="Colore 2" xfId="32" builtinId="33" customBuiltin="1"/>
    <cellStyle name="Colore 3" xfId="36" builtinId="37" customBuiltin="1"/>
    <cellStyle name="Colore 4" xfId="40" builtinId="41" customBuiltin="1"/>
    <cellStyle name="Colore 5" xfId="44" builtinId="45" customBuiltin="1"/>
    <cellStyle name="Colore 6" xfId="48" builtinId="49" customBuiltin="1"/>
    <cellStyle name="Input" xfId="19" builtinId="20" customBuiltin="1"/>
    <cellStyle name="Migliaia" xfId="1" builtinId="3"/>
    <cellStyle name="Migliaia 2 2 2" xfId="5" xr:uid="{00000000-0005-0000-0000-000001000000}"/>
    <cellStyle name="Migliaia 5" xfId="6" xr:uid="{00000000-0005-0000-0000-000002000000}"/>
    <cellStyle name="Neutrale" xfId="18" builtinId="28" customBuiltin="1"/>
    <cellStyle name="Normale" xfId="0" builtinId="0"/>
    <cellStyle name="Normale 17 3" xfId="10" xr:uid="{00000000-0005-0000-0000-000004000000}"/>
    <cellStyle name="Normale 2 2 2" xfId="4" xr:uid="{00000000-0005-0000-0000-000005000000}"/>
    <cellStyle name="Normale 8 5" xfId="3" xr:uid="{00000000-0005-0000-0000-000006000000}"/>
    <cellStyle name="Normale 8 8" xfId="9" xr:uid="{00000000-0005-0000-0000-000007000000}"/>
    <cellStyle name="Nota" xfId="25" builtinId="10" customBuiltin="1"/>
    <cellStyle name="Output" xfId="20" builtinId="21" customBuiltin="1"/>
    <cellStyle name="Percentuale" xfId="2" builtinId="5"/>
    <cellStyle name="Percentuale 4 2" xfId="8" xr:uid="{00000000-0005-0000-0000-000009000000}"/>
    <cellStyle name="Percentuale 6" xfId="7" xr:uid="{00000000-0005-0000-0000-00000A000000}"/>
    <cellStyle name="Testo avviso" xfId="24" builtinId="11" customBuiltin="1"/>
    <cellStyle name="Testo descrittivo" xfId="26" builtinId="53" customBuiltin="1"/>
    <cellStyle name="Titolo" xfId="11" builtinId="15" customBuiltin="1"/>
    <cellStyle name="Titolo 1" xfId="12" builtinId="16" customBuiltin="1"/>
    <cellStyle name="Titolo 2" xfId="13" builtinId="17" customBuiltin="1"/>
    <cellStyle name="Titolo 3" xfId="14" builtinId="18" customBuiltin="1"/>
    <cellStyle name="Titolo 4" xfId="15" builtinId="19" customBuiltin="1"/>
    <cellStyle name="Totale" xfId="27" builtinId="25" customBuiltin="1"/>
    <cellStyle name="Valore non valido" xfId="17" builtinId="27" customBuiltin="1"/>
    <cellStyle name="Valore valido" xfId="1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165100</xdr:rowOff>
    </xdr:from>
    <xdr:to>
      <xdr:col>9</xdr:col>
      <xdr:colOff>450850</xdr:colOff>
      <xdr:row>42</xdr:row>
      <xdr:rowOff>158750</xdr:rowOff>
    </xdr:to>
    <xdr:sp macro="" textlink="">
      <xdr:nvSpPr>
        <xdr:cNvPr id="2" name="CasellaDiTesto 1">
          <a:extLst>
            <a:ext uri="{FF2B5EF4-FFF2-40B4-BE49-F238E27FC236}">
              <a16:creationId xmlns:a16="http://schemas.microsoft.com/office/drawing/2014/main" id="{97C165FA-C9D8-482E-B2C5-18A249D3CDDA}"/>
            </a:ext>
          </a:extLst>
        </xdr:cNvPr>
        <xdr:cNvSpPr txBox="1"/>
      </xdr:nvSpPr>
      <xdr:spPr>
        <a:xfrm>
          <a:off x="0" y="355600"/>
          <a:ext cx="5994400" cy="780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t-IT" sz="1200">
            <a:solidFill>
              <a:schemeClr val="dk1"/>
            </a:solidFill>
            <a:effectLst/>
            <a:latin typeface="Verdana" panose="020B0604030504040204" pitchFamily="34" charset="0"/>
            <a:ea typeface="Verdana" panose="020B0604030504040204" pitchFamily="34" charset="0"/>
            <a:cs typeface="+mn-cs"/>
          </a:endParaRPr>
        </a:p>
        <a:p>
          <a:pPr algn="just"/>
          <a:r>
            <a:rPr lang="it-IT" sz="1000">
              <a:solidFill>
                <a:schemeClr val="dk1"/>
              </a:solidFill>
              <a:effectLst/>
              <a:latin typeface="Verdana" panose="020B0604030504040204" pitchFamily="34" charset="0"/>
              <a:ea typeface="Verdana" panose="020B0604030504040204" pitchFamily="34" charset="0"/>
              <a:cs typeface="+mn-cs"/>
            </a:rPr>
            <a:t>Le statistiche dell'Osservatorio sono state elaborate sulla base dei dati presenti negli archivi </a:t>
          </a:r>
          <a:r>
            <a:rPr lang="it-IT" sz="1000">
              <a:solidFill>
                <a:sysClr val="windowText" lastClr="000000"/>
              </a:solidFill>
              <a:effectLst/>
              <a:latin typeface="Verdana" panose="020B0604030504040204" pitchFamily="34" charset="0"/>
              <a:ea typeface="Verdana" panose="020B0604030504040204" pitchFamily="34" charset="0"/>
              <a:cs typeface="+mn-cs"/>
            </a:rPr>
            <a:t>amministrativi relativi alle domande di Assegno Unico e ai pagamenti effettuati, o comunque già disposti per il pagamento. Son</a:t>
          </a:r>
          <a:r>
            <a:rPr lang="it-IT" sz="1000" baseline="0">
              <a:solidFill>
                <a:sysClr val="windowText" lastClr="000000"/>
              </a:solidFill>
              <a:effectLst/>
              <a:latin typeface="Verdana" panose="020B0604030504040204" pitchFamily="34" charset="0"/>
              <a:ea typeface="Verdana" panose="020B0604030504040204" pitchFamily="34" charset="0"/>
              <a:cs typeface="+mn-cs"/>
            </a:rPr>
            <a:t>o inoltre esposti in una sezione a parte, i dati relativi alle somme erogate a titolo di integrazione dell'AUU a favore dei nuclei percettori del Reddito di cittadinanza.</a:t>
          </a:r>
          <a:endParaRPr lang="it-IT" sz="1000" strike="sngStrike">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pPr algn="just"/>
          <a:r>
            <a:rPr lang="it-IT" sz="1000">
              <a:solidFill>
                <a:sysClr val="windowText" lastClr="000000"/>
              </a:solidFill>
              <a:effectLst/>
              <a:latin typeface="Verdana" panose="020B0604030504040204" pitchFamily="34" charset="0"/>
              <a:ea typeface="Verdana" panose="020B0604030504040204" pitchFamily="34" charset="0"/>
              <a:cs typeface="+mn-cs"/>
            </a:rPr>
            <a:t>I dati presentati sono caratterizzati da un processo di elaborazione che prevede una serie di controlli allo scopo di individuare e superare incongruenze, anomalie ed errori sistematici o casuali che possono manifestarsi negli archivi amministrativi. </a:t>
          </a:r>
        </a:p>
        <a:p>
          <a:endParaRPr lang="it-IT" sz="1000">
            <a:solidFill>
              <a:sysClr val="windowText" lastClr="000000"/>
            </a:solidFill>
            <a:effectLst/>
            <a:latin typeface="Verdana" panose="020B0604030504040204" pitchFamily="34" charset="0"/>
            <a:ea typeface="Verdana" panose="020B0604030504040204" pitchFamily="34" charset="0"/>
            <a:cs typeface="+mn-cs"/>
          </a:endParaRPr>
        </a:p>
        <a:p>
          <a:pPr algn="just"/>
          <a:r>
            <a:rPr lang="it-IT" sz="1000">
              <a:solidFill>
                <a:sysClr val="windowText" lastClr="000000"/>
              </a:solidFill>
              <a:effectLst/>
              <a:latin typeface="Verdana" panose="020B0604030504040204" pitchFamily="34" charset="0"/>
              <a:ea typeface="Verdana" panose="020B0604030504040204" pitchFamily="34" charset="0"/>
              <a:cs typeface="+mn-cs"/>
            </a:rPr>
            <a:t>L'aggiornamento dell'Osservatorio avviene con cadenza mensile: in virtù della caratteristica propria degli archivi amministrativi di avere una movimentazione continua, l'aggiornamento riguarda tutti i dati pubblicati, cioè anche quelli riferiti ai mesi precedenti la pubblicazione.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Unità statistiche: </a:t>
          </a:r>
        </a:p>
        <a:p>
          <a:r>
            <a:rPr lang="it-IT" sz="1000">
              <a:solidFill>
                <a:sysClr val="windowText" lastClr="000000"/>
              </a:solidFill>
              <a:effectLst/>
              <a:latin typeface="Verdana" panose="020B0604030504040204" pitchFamily="34" charset="0"/>
              <a:ea typeface="Verdana" panose="020B0604030504040204" pitchFamily="34" charset="0"/>
              <a:cs typeface="+mn-cs"/>
            </a:rPr>
            <a:t>- Richiedente l'AUU (che può essere anche il figlio maggiorenne)</a:t>
          </a:r>
        </a:p>
        <a:p>
          <a:r>
            <a:rPr lang="it-IT" sz="1000">
              <a:solidFill>
                <a:sysClr val="windowText" lastClr="000000"/>
              </a:solidFill>
              <a:effectLst/>
              <a:latin typeface="Verdana" panose="020B0604030504040204" pitchFamily="34" charset="0"/>
              <a:ea typeface="Verdana" panose="020B0604030504040204" pitchFamily="34" charset="0"/>
              <a:cs typeface="+mn-cs"/>
            </a:rPr>
            <a:t>- Figli per i quali si richiede l'AUU (che comprende i figli maggiorenni che presentano la propria domanda autonomamente)</a:t>
          </a:r>
        </a:p>
        <a:p>
          <a:r>
            <a:rPr lang="it-IT" sz="1000">
              <a:solidFill>
                <a:sysClr val="windowText" lastClr="000000"/>
              </a:solidFill>
              <a:effectLst/>
              <a:latin typeface="Verdana" panose="020B0604030504040204" pitchFamily="34" charset="0"/>
              <a:ea typeface="Verdana" panose="020B0604030504040204" pitchFamily="34" charset="0"/>
              <a:cs typeface="+mn-cs"/>
            </a:rPr>
            <a:t>-Nuclei percettori di RdC</a:t>
          </a:r>
          <a:r>
            <a:rPr lang="it-IT" sz="1000" baseline="0">
              <a:solidFill>
                <a:sysClr val="windowText" lastClr="000000"/>
              </a:solidFill>
              <a:effectLst/>
              <a:latin typeface="Verdana" panose="020B0604030504040204" pitchFamily="34" charset="0"/>
              <a:ea typeface="Verdana" panose="020B0604030504040204" pitchFamily="34" charset="0"/>
              <a:cs typeface="+mn-cs"/>
            </a:rPr>
            <a:t> con diritto all'integrazione di AUU</a:t>
          </a:r>
        </a:p>
        <a:p>
          <a:r>
            <a:rPr lang="it-IT" sz="1000" baseline="0">
              <a:solidFill>
                <a:sysClr val="windowText" lastClr="000000"/>
              </a:solidFill>
              <a:effectLst/>
              <a:latin typeface="Verdana" panose="020B0604030504040204" pitchFamily="34" charset="0"/>
              <a:ea typeface="Verdana" panose="020B0604030504040204" pitchFamily="34" charset="0"/>
              <a:cs typeface="+mn-cs"/>
            </a:rPr>
            <a:t>-Figli presenti in nuclei percettori di RdC con diritto all'integrazione di AUU</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Fonti dei dati:</a:t>
          </a:r>
        </a:p>
        <a:p>
          <a:r>
            <a:rPr lang="it-IT" sz="1000">
              <a:solidFill>
                <a:sysClr val="windowText" lastClr="000000"/>
              </a:solidFill>
              <a:effectLst/>
              <a:latin typeface="Verdana" panose="020B0604030504040204" pitchFamily="34" charset="0"/>
              <a:ea typeface="Verdana" panose="020B0604030504040204" pitchFamily="34" charset="0"/>
              <a:cs typeface="+mn-cs"/>
            </a:rPr>
            <a:t>La fonte dei dati è rappresentata dagli archivi amministrativi delle domande e dei pagamenti di AUU, e dall'archivio amministrativo relativo al</a:t>
          </a:r>
          <a:r>
            <a:rPr lang="it-IT" sz="1000" baseline="0">
              <a:solidFill>
                <a:sysClr val="windowText" lastClr="000000"/>
              </a:solidFill>
              <a:effectLst/>
              <a:latin typeface="Verdana" panose="020B0604030504040204" pitchFamily="34" charset="0"/>
              <a:ea typeface="Verdana" panose="020B0604030504040204" pitchFamily="34" charset="0"/>
              <a:cs typeface="+mn-cs"/>
            </a:rPr>
            <a:t> Reddito di Cittadinanza</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analisi: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domande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richiedenti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Numero figli con AUU</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Numero figli appartenenti a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dell'assegno</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dell'integrazione AUU su RdC</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figli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mensilità pagate nell'anno</a:t>
          </a:r>
        </a:p>
        <a:p>
          <a:r>
            <a:rPr lang="it-IT" sz="1000" b="1">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classificazione: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Anno e mese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Canale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Anno e mese di competenza del pagamento</a:t>
          </a:r>
        </a:p>
        <a:p>
          <a:r>
            <a:rPr lang="it-IT" sz="1000">
              <a:solidFill>
                <a:sysClr val="windowText" lastClr="000000"/>
              </a:solidFill>
              <a:effectLst/>
              <a:latin typeface="Verdana" panose="020B0604030504040204" pitchFamily="34" charset="0"/>
              <a:ea typeface="Verdana" panose="020B0604030504040204" pitchFamily="34" charset="0"/>
              <a:cs typeface="+mn-cs"/>
            </a:rPr>
            <a:t>Regione di residenza del richiedente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di figli per richiedente pagato</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ISEE </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età del figlio</a:t>
          </a:r>
        </a:p>
        <a:p>
          <a:r>
            <a:rPr lang="it-IT" sz="1000">
              <a:solidFill>
                <a:sysClr val="windowText" lastClr="000000"/>
              </a:solidFill>
              <a:effectLst/>
              <a:latin typeface="Verdana" panose="020B0604030504040204" pitchFamily="34" charset="0"/>
              <a:ea typeface="Verdana" panose="020B0604030504040204" pitchFamily="34" charset="0"/>
              <a:cs typeface="+mn-cs"/>
            </a:rPr>
            <a:t>Presenza o meno di figli disabili nel nucleo</a:t>
          </a:r>
        </a:p>
        <a:p>
          <a:r>
            <a:rPr lang="it-IT" sz="1200">
              <a:solidFill>
                <a:sysClr val="windowText" lastClr="000000"/>
              </a:solidFill>
              <a:effectLst/>
              <a:latin typeface="Verdana" panose="020B0604030504040204" pitchFamily="34" charset="0"/>
              <a:ea typeface="Verdana" panose="020B0604030504040204" pitchFamily="34" charset="0"/>
              <a:cs typeface="+mn-cs"/>
            </a:rPr>
            <a:t> </a:t>
          </a:r>
        </a:p>
        <a:p>
          <a:br>
            <a:rPr lang="it-IT" sz="1200" b="1">
              <a:solidFill>
                <a:sysClr val="windowText" lastClr="000000"/>
              </a:solidFill>
              <a:effectLst/>
              <a:latin typeface="Verdana" panose="020B0604030504040204" pitchFamily="34" charset="0"/>
              <a:ea typeface="Verdana" panose="020B0604030504040204" pitchFamily="34" charset="0"/>
              <a:cs typeface="+mn-cs"/>
            </a:rPr>
          </a:br>
          <a:r>
            <a:rPr lang="it-IT" sz="1200" b="1">
              <a:solidFill>
                <a:sysClr val="windowText" lastClr="000000"/>
              </a:solidFill>
              <a:effectLst/>
              <a:latin typeface="Verdana" panose="020B0604030504040204" pitchFamily="34" charset="0"/>
              <a:ea typeface="Verdana" panose="020B0604030504040204" pitchFamily="34" charset="0"/>
              <a:cs typeface="+mn-cs"/>
            </a:rPr>
            <a:t> </a:t>
          </a:r>
          <a:endParaRPr lang="it-IT" sz="1200">
            <a:solidFill>
              <a:sysClr val="windowText" lastClr="000000"/>
            </a:solidFill>
            <a:effectLst/>
            <a:latin typeface="Verdana" panose="020B0604030504040204" pitchFamily="34" charset="0"/>
            <a:ea typeface="Verdana" panose="020B0604030504040204" pitchFamily="34" charset="0"/>
            <a:cs typeface="+mn-cs"/>
          </a:endParaRPr>
        </a:p>
        <a:p>
          <a:endParaRPr lang="it-IT" sz="1200">
            <a:latin typeface="Verdana" panose="020B0604030504040204" pitchFamily="34" charset="0"/>
            <a:ea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t-intra\data\piani%20di%20spoglio_e_doc\05_pds_III_pop\DCIS\SAN\SAN_A_burgio_DEF\DCIS_OSPDISTPSICHRES_ospedaliz_disturbi_psichici_luogo_residenza_DE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ttura"/>
      <sheetName val="Territorio"/>
      <sheetName val="Tipo dato"/>
      <sheetName val="tipo di patologia"/>
      <sheetName val="Regime di ricovero"/>
      <sheetName val="Sesso"/>
      <sheetName val="Classe di età"/>
      <sheetName val="Stato civile"/>
      <sheetName val="Aggregati clinici di codice"/>
      <sheetName val="Anno"/>
      <sheetName val="Misura"/>
      <sheetName val="flag, note, file aggiuntiv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97D-C3A4-4806-AD63-EBCBC226F434}">
  <sheetPr>
    <pageSetUpPr fitToPage="1"/>
  </sheetPr>
  <dimension ref="B1:K27"/>
  <sheetViews>
    <sheetView showGridLines="0" tabSelected="1" zoomScale="88" zoomScaleNormal="88" workbookViewId="0">
      <selection activeCell="F1" sqref="F1"/>
    </sheetView>
  </sheetViews>
  <sheetFormatPr defaultRowHeight="14.5" x14ac:dyDescent="0.35"/>
  <cols>
    <col min="1" max="1" width="1.54296875" customWidth="1"/>
    <col min="2" max="2" width="4.54296875" customWidth="1"/>
    <col min="9" max="9" width="12.81640625" customWidth="1"/>
    <col min="10" max="10" width="20.1796875" customWidth="1"/>
    <col min="11" max="11" width="4.1796875" customWidth="1"/>
    <col min="12" max="12" width="5" customWidth="1"/>
  </cols>
  <sheetData>
    <row r="1" spans="2:11" x14ac:dyDescent="0.35">
      <c r="B1" t="s">
        <v>74</v>
      </c>
      <c r="C1" t="s">
        <v>74</v>
      </c>
    </row>
    <row r="2" spans="2:11" ht="4.5" customHeight="1" x14ac:dyDescent="0.35"/>
    <row r="3" spans="2:11" ht="4.5" customHeight="1" x14ac:dyDescent="0.35"/>
    <row r="4" spans="2:11" ht="4.5" customHeight="1" x14ac:dyDescent="0.35"/>
    <row r="5" spans="2:11" ht="4.5" customHeight="1" x14ac:dyDescent="0.35"/>
    <row r="6" spans="2:11" ht="4.5" customHeight="1" x14ac:dyDescent="0.35"/>
    <row r="7" spans="2:11" ht="4.5" customHeight="1" x14ac:dyDescent="0.35"/>
    <row r="9" spans="2:11" x14ac:dyDescent="0.35">
      <c r="B9" s="38" t="s">
        <v>74</v>
      </c>
      <c r="C9" s="39"/>
      <c r="D9" s="39"/>
      <c r="E9" s="39"/>
      <c r="F9" s="39"/>
      <c r="G9" s="39"/>
      <c r="H9" s="39"/>
      <c r="I9" s="39"/>
      <c r="J9" s="39"/>
      <c r="K9" s="40"/>
    </row>
    <row r="10" spans="2:11" ht="25" x14ac:dyDescent="0.35">
      <c r="B10" s="338" t="s">
        <v>55</v>
      </c>
      <c r="C10" s="339"/>
      <c r="D10" s="339"/>
      <c r="E10" s="339"/>
      <c r="F10" s="339"/>
      <c r="G10" s="339"/>
      <c r="H10" s="339"/>
      <c r="I10" s="339"/>
      <c r="J10" s="339"/>
      <c r="K10" s="340"/>
    </row>
    <row r="11" spans="2:11" x14ac:dyDescent="0.35">
      <c r="B11" s="41"/>
      <c r="C11" s="42"/>
      <c r="D11" s="42"/>
      <c r="E11" s="42"/>
      <c r="F11" s="42"/>
      <c r="G11" s="42"/>
      <c r="H11" s="42"/>
      <c r="I11" s="42"/>
      <c r="J11" s="42"/>
      <c r="K11" s="43"/>
    </row>
    <row r="12" spans="2:11" x14ac:dyDescent="0.35">
      <c r="B12" s="41"/>
      <c r="C12" s="42"/>
      <c r="D12" s="42"/>
      <c r="E12" s="42"/>
      <c r="F12" s="42"/>
      <c r="G12" s="42"/>
      <c r="H12" s="42"/>
      <c r="I12" s="42"/>
      <c r="J12" s="42"/>
      <c r="K12" s="43"/>
    </row>
    <row r="13" spans="2:11" x14ac:dyDescent="0.35">
      <c r="B13" s="41"/>
      <c r="C13" s="42"/>
      <c r="D13" s="42"/>
      <c r="E13" s="42"/>
      <c r="F13" s="42"/>
      <c r="G13" s="42"/>
      <c r="H13" s="42"/>
      <c r="I13" s="42"/>
      <c r="J13" s="42"/>
      <c r="K13" s="43"/>
    </row>
    <row r="14" spans="2:11" x14ac:dyDescent="0.35">
      <c r="B14" s="344" t="s">
        <v>54</v>
      </c>
      <c r="C14" s="345"/>
      <c r="D14" s="345"/>
      <c r="E14" s="345"/>
      <c r="F14" s="345"/>
      <c r="G14" s="345"/>
      <c r="H14" s="345"/>
      <c r="I14" s="345"/>
      <c r="J14" s="345"/>
      <c r="K14" s="346"/>
    </row>
    <row r="15" spans="2:11" ht="15" x14ac:dyDescent="0.35">
      <c r="B15" s="41"/>
      <c r="C15" s="44"/>
      <c r="D15" s="42"/>
      <c r="E15" s="42"/>
      <c r="F15" s="42"/>
      <c r="G15" s="42"/>
      <c r="H15" s="42"/>
      <c r="I15" s="42"/>
      <c r="J15" s="42"/>
      <c r="K15" s="43"/>
    </row>
    <row r="16" spans="2:11" x14ac:dyDescent="0.35">
      <c r="B16" s="41"/>
      <c r="C16" s="42"/>
      <c r="D16" s="42"/>
      <c r="E16" s="42"/>
      <c r="F16" s="42"/>
      <c r="G16" s="42"/>
      <c r="H16" s="42"/>
      <c r="I16" s="42"/>
      <c r="J16" s="42"/>
      <c r="K16" s="43"/>
    </row>
    <row r="17" spans="2:11" x14ac:dyDescent="0.35">
      <c r="B17" s="41"/>
      <c r="C17" s="42"/>
      <c r="D17" s="42"/>
      <c r="E17" s="42"/>
      <c r="F17" s="42"/>
      <c r="G17" s="42"/>
      <c r="H17" s="42"/>
      <c r="I17" s="42"/>
      <c r="J17" s="42"/>
      <c r="K17" s="43"/>
    </row>
    <row r="18" spans="2:11" x14ac:dyDescent="0.35">
      <c r="B18" s="41"/>
      <c r="C18" s="42"/>
      <c r="D18" s="42"/>
      <c r="E18" s="42"/>
      <c r="F18" s="42"/>
      <c r="G18" s="42"/>
      <c r="H18" s="42"/>
      <c r="I18" s="42"/>
      <c r="J18" s="42"/>
      <c r="K18" s="43"/>
    </row>
    <row r="19" spans="2:11" x14ac:dyDescent="0.35">
      <c r="B19" s="41"/>
      <c r="C19" s="42"/>
      <c r="D19" s="42"/>
      <c r="E19" s="42"/>
      <c r="F19" s="42"/>
      <c r="G19" s="42"/>
      <c r="H19" s="42"/>
      <c r="I19" s="42"/>
      <c r="J19" s="42"/>
      <c r="K19" s="43"/>
    </row>
    <row r="20" spans="2:11" ht="23.5" x14ac:dyDescent="0.55000000000000004">
      <c r="B20" s="341" t="s">
        <v>216</v>
      </c>
      <c r="C20" s="342"/>
      <c r="D20" s="342"/>
      <c r="E20" s="342"/>
      <c r="F20" s="342"/>
      <c r="G20" s="342"/>
      <c r="H20" s="342"/>
      <c r="I20" s="342"/>
      <c r="J20" s="342"/>
      <c r="K20" s="343"/>
    </row>
    <row r="21" spans="2:11" ht="4.5" customHeight="1" x14ac:dyDescent="0.55000000000000004">
      <c r="B21" s="97"/>
      <c r="C21" s="98"/>
      <c r="D21" s="98"/>
      <c r="E21" s="98"/>
      <c r="F21" s="98"/>
      <c r="G21" s="98"/>
      <c r="H21" s="98"/>
      <c r="I21" s="98"/>
      <c r="J21" s="98"/>
      <c r="K21" s="99"/>
    </row>
    <row r="22" spans="2:11" ht="4.5" customHeight="1" x14ac:dyDescent="0.55000000000000004">
      <c r="B22" s="97"/>
      <c r="C22" s="98"/>
      <c r="D22" s="98"/>
      <c r="E22" s="98"/>
      <c r="F22" s="98"/>
      <c r="G22" s="98"/>
      <c r="H22" s="98"/>
      <c r="I22" s="98"/>
      <c r="J22" s="98"/>
      <c r="K22" s="99"/>
    </row>
    <row r="23" spans="2:11" ht="12.65" customHeight="1" x14ac:dyDescent="0.35">
      <c r="B23" s="41"/>
      <c r="C23" s="42"/>
      <c r="D23" s="42"/>
      <c r="E23" s="42"/>
      <c r="F23" s="42"/>
      <c r="G23" s="42"/>
      <c r="H23" s="42"/>
      <c r="I23" s="42"/>
      <c r="J23" s="42"/>
      <c r="K23" s="43"/>
    </row>
    <row r="24" spans="2:11" ht="163.5" customHeight="1" x14ac:dyDescent="0.35">
      <c r="B24" s="41"/>
      <c r="C24" s="337" t="s">
        <v>214</v>
      </c>
      <c r="D24" s="337"/>
      <c r="E24" s="337"/>
      <c r="F24" s="337"/>
      <c r="G24" s="337"/>
      <c r="H24" s="337"/>
      <c r="I24" s="337"/>
      <c r="J24" s="337"/>
      <c r="K24" s="111"/>
    </row>
    <row r="25" spans="2:11" ht="13.5" customHeight="1" x14ac:dyDescent="0.35">
      <c r="B25" s="41"/>
      <c r="C25" s="347"/>
      <c r="D25" s="348"/>
      <c r="E25" s="348"/>
      <c r="F25" s="348"/>
      <c r="G25" s="348"/>
      <c r="H25" s="348"/>
      <c r="I25" s="348"/>
      <c r="J25" s="348"/>
      <c r="K25" s="43"/>
    </row>
    <row r="26" spans="2:11" ht="12" customHeight="1" x14ac:dyDescent="0.35">
      <c r="B26" s="41"/>
      <c r="C26" s="348"/>
      <c r="D26" s="348"/>
      <c r="E26" s="348"/>
      <c r="F26" s="348"/>
      <c r="G26" s="348"/>
      <c r="H26" s="348"/>
      <c r="I26" s="348"/>
      <c r="J26" s="348"/>
      <c r="K26" s="43"/>
    </row>
    <row r="27" spans="2:11" ht="2.5" customHeight="1" x14ac:dyDescent="0.35">
      <c r="B27" s="45"/>
      <c r="C27" s="349"/>
      <c r="D27" s="349"/>
      <c r="E27" s="349"/>
      <c r="F27" s="349"/>
      <c r="G27" s="349"/>
      <c r="H27" s="349"/>
      <c r="I27" s="349"/>
      <c r="J27" s="349"/>
      <c r="K27" s="46"/>
    </row>
  </sheetData>
  <mergeCells count="5">
    <mergeCell ref="C24:J24"/>
    <mergeCell ref="B10:K10"/>
    <mergeCell ref="B20:K20"/>
    <mergeCell ref="B14:K14"/>
    <mergeCell ref="C25:J27"/>
  </mergeCells>
  <pageMargins left="0.70866141732283472" right="0.70866141732283472" top="0.94488188976377963" bottom="0.74803149606299213"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5">
    <pageSetUpPr fitToPage="1"/>
  </sheetPr>
  <dimension ref="A1:U60"/>
  <sheetViews>
    <sheetView showGridLines="0" tabSelected="1" view="pageBreakPreview" topLeftCell="B10" zoomScale="60" zoomScaleNormal="58" workbookViewId="0">
      <selection activeCell="F1" sqref="F1"/>
    </sheetView>
  </sheetViews>
  <sheetFormatPr defaultColWidth="13.26953125" defaultRowHeight="10" x14ac:dyDescent="0.35"/>
  <cols>
    <col min="1" max="1" width="25.81640625" style="1" customWidth="1"/>
    <col min="2" max="2" width="14.1796875" style="1" bestFit="1" customWidth="1"/>
    <col min="3" max="3" width="13.1796875" style="66" customWidth="1"/>
    <col min="4" max="4" width="13.26953125" style="1" customWidth="1"/>
    <col min="5" max="5" width="14.453125" style="66" customWidth="1"/>
    <col min="6" max="6" width="13.26953125" style="1" bestFit="1" customWidth="1"/>
    <col min="7" max="7" width="13.81640625" style="66" customWidth="1"/>
    <col min="8" max="8" width="13.1796875" style="1" customWidth="1"/>
    <col min="9" max="9" width="13.54296875" style="66" customWidth="1"/>
    <col min="10" max="10" width="14.81640625" style="1" bestFit="1" customWidth="1"/>
    <col min="11" max="11" width="12.1796875" style="1" bestFit="1" customWidth="1"/>
    <col min="12" max="12" width="14.7265625" style="1" bestFit="1" customWidth="1"/>
    <col min="13" max="13" width="12.1796875" style="1" bestFit="1" customWidth="1"/>
    <col min="14" max="14" width="13.26953125" style="1" bestFit="1" customWidth="1"/>
    <col min="15" max="15" width="12.1796875" style="1" bestFit="1" customWidth="1"/>
    <col min="16" max="16" width="14.453125" style="1" bestFit="1" customWidth="1"/>
    <col min="17" max="17" width="12.1796875" style="1" bestFit="1" customWidth="1"/>
    <col min="18" max="18" width="14.1796875" style="1" bestFit="1" customWidth="1"/>
    <col min="19" max="19" width="12.1796875" style="1" bestFit="1" customWidth="1"/>
    <col min="20" max="20" width="13.26953125" style="1" customWidth="1"/>
    <col min="21" max="21" width="12.1796875" style="1" bestFit="1" customWidth="1"/>
    <col min="22" max="22" width="4.453125" style="1" customWidth="1"/>
    <col min="23" max="16384" width="13.26953125" style="1"/>
  </cols>
  <sheetData>
    <row r="1" spans="1:21" ht="61.5" customHeight="1" thickBot="1" x14ac:dyDescent="0.4">
      <c r="A1" s="47" t="s">
        <v>123</v>
      </c>
      <c r="B1" s="33"/>
      <c r="C1" s="63"/>
      <c r="D1" s="33"/>
      <c r="E1" s="63"/>
      <c r="F1" s="33"/>
      <c r="G1" s="63"/>
      <c r="H1" s="49"/>
      <c r="I1" s="69"/>
      <c r="J1" s="49"/>
      <c r="K1" s="49"/>
      <c r="L1" s="49"/>
      <c r="M1" s="49"/>
      <c r="N1" s="49"/>
      <c r="O1" s="49"/>
      <c r="P1" s="49"/>
      <c r="Q1" s="49"/>
      <c r="R1" s="49"/>
      <c r="S1" s="49"/>
      <c r="T1" s="49"/>
      <c r="U1" s="49"/>
    </row>
    <row r="2" spans="1:21" ht="40.5" customHeight="1" thickTop="1" x14ac:dyDescent="0.35">
      <c r="A2" s="37"/>
      <c r="B2" s="377" t="s">
        <v>35</v>
      </c>
      <c r="C2" s="377"/>
      <c r="D2" s="377"/>
      <c r="E2" s="377"/>
      <c r="F2" s="377"/>
      <c r="G2" s="377"/>
      <c r="H2" s="377"/>
      <c r="I2" s="377"/>
      <c r="J2" s="377"/>
      <c r="K2" s="377"/>
      <c r="L2" s="377"/>
      <c r="M2" s="377"/>
      <c r="N2" s="377"/>
      <c r="O2" s="377"/>
      <c r="P2" s="377"/>
      <c r="Q2" s="377"/>
      <c r="R2" s="377"/>
      <c r="S2" s="377"/>
      <c r="T2" s="377"/>
      <c r="U2" s="377"/>
    </row>
    <row r="3" spans="1:21" ht="33" customHeight="1" x14ac:dyDescent="0.35">
      <c r="A3" s="393" t="s">
        <v>68</v>
      </c>
      <c r="B3" s="391" t="s">
        <v>3</v>
      </c>
      <c r="C3" s="392"/>
      <c r="D3" s="391" t="s">
        <v>22</v>
      </c>
      <c r="E3" s="392"/>
      <c r="F3" s="391" t="s">
        <v>23</v>
      </c>
      <c r="G3" s="392"/>
      <c r="H3" s="391" t="s">
        <v>59</v>
      </c>
      <c r="I3" s="392"/>
      <c r="J3" s="391" t="s">
        <v>75</v>
      </c>
      <c r="K3" s="392"/>
      <c r="L3" s="391" t="s">
        <v>77</v>
      </c>
      <c r="M3" s="392"/>
      <c r="N3" s="391" t="s">
        <v>105</v>
      </c>
      <c r="O3" s="392"/>
      <c r="P3" s="391" t="s">
        <v>108</v>
      </c>
      <c r="Q3" s="392"/>
      <c r="R3" s="391" t="s">
        <v>109</v>
      </c>
      <c r="S3" s="392"/>
      <c r="T3" s="391" t="s">
        <v>112</v>
      </c>
      <c r="U3" s="392"/>
    </row>
    <row r="4" spans="1:21" ht="64" customHeight="1" thickBot="1" x14ac:dyDescent="0.4">
      <c r="A4" s="394"/>
      <c r="B4" s="30" t="s">
        <v>92</v>
      </c>
      <c r="C4" s="64" t="s">
        <v>93</v>
      </c>
      <c r="D4" s="30" t="s">
        <v>92</v>
      </c>
      <c r="E4" s="64" t="s">
        <v>93</v>
      </c>
      <c r="F4" s="30" t="s">
        <v>92</v>
      </c>
      <c r="G4" s="64" t="s">
        <v>93</v>
      </c>
      <c r="H4" s="30" t="s">
        <v>92</v>
      </c>
      <c r="I4" s="64" t="s">
        <v>93</v>
      </c>
      <c r="J4" s="30" t="s">
        <v>92</v>
      </c>
      <c r="K4" s="64" t="s">
        <v>93</v>
      </c>
      <c r="L4" s="30" t="s">
        <v>92</v>
      </c>
      <c r="M4" s="64" t="s">
        <v>93</v>
      </c>
      <c r="N4" s="30" t="s">
        <v>92</v>
      </c>
      <c r="O4" s="64" t="s">
        <v>93</v>
      </c>
      <c r="P4" s="30" t="s">
        <v>92</v>
      </c>
      <c r="Q4" s="64" t="s">
        <v>93</v>
      </c>
      <c r="R4" s="30" t="s">
        <v>92</v>
      </c>
      <c r="S4" s="64" t="s">
        <v>93</v>
      </c>
      <c r="T4" s="30" t="s">
        <v>92</v>
      </c>
      <c r="U4" s="64" t="s">
        <v>93</v>
      </c>
    </row>
    <row r="5" spans="1:21" ht="21.75" customHeight="1" thickTop="1" x14ac:dyDescent="0.35">
      <c r="A5" s="2" t="s">
        <v>4</v>
      </c>
      <c r="B5" s="2">
        <v>571441</v>
      </c>
      <c r="C5" s="2">
        <v>138</v>
      </c>
      <c r="D5" s="2">
        <v>571455</v>
      </c>
      <c r="E5" s="2">
        <v>138</v>
      </c>
      <c r="F5" s="2">
        <v>574400</v>
      </c>
      <c r="G5" s="2">
        <v>139</v>
      </c>
      <c r="H5" s="2">
        <v>574544</v>
      </c>
      <c r="I5" s="2">
        <v>139</v>
      </c>
      <c r="J5" s="2">
        <v>573304</v>
      </c>
      <c r="K5" s="2">
        <v>139</v>
      </c>
      <c r="L5" s="2">
        <v>579044</v>
      </c>
      <c r="M5" s="2">
        <v>139</v>
      </c>
      <c r="N5" s="2">
        <v>581516</v>
      </c>
      <c r="O5" s="2">
        <v>139</v>
      </c>
      <c r="P5" s="2">
        <v>585566</v>
      </c>
      <c r="Q5" s="2">
        <v>140</v>
      </c>
      <c r="R5" s="2">
        <v>589353</v>
      </c>
      <c r="S5" s="2">
        <v>140</v>
      </c>
      <c r="T5" s="2">
        <v>592784</v>
      </c>
      <c r="U5" s="2">
        <v>140</v>
      </c>
    </row>
    <row r="6" spans="1:21" ht="21.75" customHeight="1" x14ac:dyDescent="0.35">
      <c r="A6" s="2" t="s">
        <v>5</v>
      </c>
      <c r="B6" s="2">
        <v>17613</v>
      </c>
      <c r="C6" s="2">
        <v>135</v>
      </c>
      <c r="D6" s="2">
        <v>17618</v>
      </c>
      <c r="E6" s="2">
        <v>135</v>
      </c>
      <c r="F6" s="2">
        <v>17643</v>
      </c>
      <c r="G6" s="2">
        <v>135</v>
      </c>
      <c r="H6" s="2">
        <v>17670</v>
      </c>
      <c r="I6" s="2">
        <v>135</v>
      </c>
      <c r="J6" s="2">
        <v>17659</v>
      </c>
      <c r="K6" s="2">
        <v>135</v>
      </c>
      <c r="L6" s="2">
        <v>17854</v>
      </c>
      <c r="M6" s="2">
        <v>135</v>
      </c>
      <c r="N6" s="2">
        <v>17959</v>
      </c>
      <c r="O6" s="2">
        <v>135</v>
      </c>
      <c r="P6" s="2">
        <v>18042</v>
      </c>
      <c r="Q6" s="2">
        <v>136</v>
      </c>
      <c r="R6" s="2">
        <v>18147</v>
      </c>
      <c r="S6" s="2">
        <v>136</v>
      </c>
      <c r="T6" s="2">
        <v>18273</v>
      </c>
      <c r="U6" s="2">
        <v>136</v>
      </c>
    </row>
    <row r="7" spans="1:21" ht="21.75" customHeight="1" x14ac:dyDescent="0.35">
      <c r="A7" s="2" t="s">
        <v>6</v>
      </c>
      <c r="B7" s="2">
        <v>1479802</v>
      </c>
      <c r="C7" s="2">
        <v>138</v>
      </c>
      <c r="D7" s="2">
        <v>1478562</v>
      </c>
      <c r="E7" s="2">
        <v>139</v>
      </c>
      <c r="F7" s="2">
        <v>1482512</v>
      </c>
      <c r="G7" s="2">
        <v>139</v>
      </c>
      <c r="H7" s="2">
        <v>1482633</v>
      </c>
      <c r="I7" s="2">
        <v>139</v>
      </c>
      <c r="J7" s="2">
        <v>1481638</v>
      </c>
      <c r="K7" s="2">
        <v>139</v>
      </c>
      <c r="L7" s="2">
        <v>1495218</v>
      </c>
      <c r="M7" s="2">
        <v>139</v>
      </c>
      <c r="N7" s="2">
        <v>1501852</v>
      </c>
      <c r="O7" s="2">
        <v>139</v>
      </c>
      <c r="P7" s="2">
        <v>1511768</v>
      </c>
      <c r="Q7" s="2">
        <v>140</v>
      </c>
      <c r="R7" s="2">
        <v>1520376</v>
      </c>
      <c r="S7" s="2">
        <v>140</v>
      </c>
      <c r="T7" s="2">
        <v>1528708</v>
      </c>
      <c r="U7" s="2">
        <v>140</v>
      </c>
    </row>
    <row r="8" spans="1:21" ht="21.75" customHeight="1" x14ac:dyDescent="0.35">
      <c r="A8" s="2" t="s">
        <v>60</v>
      </c>
      <c r="B8" s="2">
        <v>88979</v>
      </c>
      <c r="C8" s="2">
        <v>143</v>
      </c>
      <c r="D8" s="2">
        <v>89053</v>
      </c>
      <c r="E8" s="2">
        <v>143</v>
      </c>
      <c r="F8" s="2">
        <v>89173</v>
      </c>
      <c r="G8" s="2">
        <v>143</v>
      </c>
      <c r="H8" s="2">
        <v>89239</v>
      </c>
      <c r="I8" s="2">
        <v>143</v>
      </c>
      <c r="J8" s="2">
        <v>89171</v>
      </c>
      <c r="K8" s="2">
        <v>144</v>
      </c>
      <c r="L8" s="2">
        <v>89755</v>
      </c>
      <c r="M8" s="2">
        <v>144</v>
      </c>
      <c r="N8" s="2">
        <v>90254</v>
      </c>
      <c r="O8" s="2">
        <v>144</v>
      </c>
      <c r="P8" s="2">
        <v>90602</v>
      </c>
      <c r="Q8" s="2">
        <v>144</v>
      </c>
      <c r="R8" s="2">
        <v>91050</v>
      </c>
      <c r="S8" s="2">
        <v>144</v>
      </c>
      <c r="T8" s="2">
        <v>91516</v>
      </c>
      <c r="U8" s="2">
        <v>144</v>
      </c>
    </row>
    <row r="9" spans="1:21" ht="21.75" customHeight="1" x14ac:dyDescent="0.35">
      <c r="A9" s="2" t="s">
        <v>61</v>
      </c>
      <c r="B9" s="2">
        <v>91969</v>
      </c>
      <c r="C9" s="2">
        <v>133</v>
      </c>
      <c r="D9" s="2">
        <v>92196</v>
      </c>
      <c r="E9" s="2">
        <v>133</v>
      </c>
      <c r="F9" s="2">
        <v>92411</v>
      </c>
      <c r="G9" s="2">
        <v>133</v>
      </c>
      <c r="H9" s="2">
        <v>92610</v>
      </c>
      <c r="I9" s="2">
        <v>133</v>
      </c>
      <c r="J9" s="2">
        <v>92804</v>
      </c>
      <c r="K9" s="2">
        <v>134</v>
      </c>
      <c r="L9" s="2">
        <v>93719</v>
      </c>
      <c r="M9" s="2">
        <v>134</v>
      </c>
      <c r="N9" s="2">
        <v>94540</v>
      </c>
      <c r="O9" s="2">
        <v>134</v>
      </c>
      <c r="P9" s="2">
        <v>95424</v>
      </c>
      <c r="Q9" s="2">
        <v>135</v>
      </c>
      <c r="R9" s="2">
        <v>96300</v>
      </c>
      <c r="S9" s="2">
        <v>135</v>
      </c>
      <c r="T9" s="2">
        <v>97015</v>
      </c>
      <c r="U9" s="2">
        <v>135</v>
      </c>
    </row>
    <row r="10" spans="1:21" ht="21.75" customHeight="1" x14ac:dyDescent="0.35">
      <c r="A10" s="2" t="s">
        <v>7</v>
      </c>
      <c r="B10" s="2">
        <v>712689</v>
      </c>
      <c r="C10" s="2">
        <v>140</v>
      </c>
      <c r="D10" s="2">
        <v>713181</v>
      </c>
      <c r="E10" s="2">
        <v>140</v>
      </c>
      <c r="F10" s="2">
        <v>714390</v>
      </c>
      <c r="G10" s="2">
        <v>140</v>
      </c>
      <c r="H10" s="2">
        <v>714693</v>
      </c>
      <c r="I10" s="2">
        <v>140</v>
      </c>
      <c r="J10" s="2">
        <v>714778</v>
      </c>
      <c r="K10" s="2">
        <v>141</v>
      </c>
      <c r="L10" s="2">
        <v>721273</v>
      </c>
      <c r="M10" s="2">
        <v>141</v>
      </c>
      <c r="N10" s="2">
        <v>725162</v>
      </c>
      <c r="O10" s="2">
        <v>141</v>
      </c>
      <c r="P10" s="2">
        <v>730153</v>
      </c>
      <c r="Q10" s="2">
        <v>141</v>
      </c>
      <c r="R10" s="2">
        <v>734271</v>
      </c>
      <c r="S10" s="2">
        <v>141</v>
      </c>
      <c r="T10" s="2">
        <v>738148</v>
      </c>
      <c r="U10" s="2">
        <v>141</v>
      </c>
    </row>
    <row r="11" spans="1:21" ht="21.75" customHeight="1" x14ac:dyDescent="0.35">
      <c r="A11" s="2" t="s">
        <v>52</v>
      </c>
      <c r="B11" s="2">
        <v>163032</v>
      </c>
      <c r="C11" s="2">
        <v>144</v>
      </c>
      <c r="D11" s="2">
        <v>163176</v>
      </c>
      <c r="E11" s="2">
        <v>144</v>
      </c>
      <c r="F11" s="2">
        <v>163536</v>
      </c>
      <c r="G11" s="2">
        <v>144</v>
      </c>
      <c r="H11" s="2">
        <v>163531</v>
      </c>
      <c r="I11" s="2">
        <v>144</v>
      </c>
      <c r="J11" s="2">
        <v>163519</v>
      </c>
      <c r="K11" s="2">
        <v>145</v>
      </c>
      <c r="L11" s="2">
        <v>164860</v>
      </c>
      <c r="M11" s="2">
        <v>145</v>
      </c>
      <c r="N11" s="2">
        <v>165750</v>
      </c>
      <c r="O11" s="2">
        <v>145</v>
      </c>
      <c r="P11" s="2">
        <v>166774</v>
      </c>
      <c r="Q11" s="2">
        <v>145</v>
      </c>
      <c r="R11" s="2">
        <v>167672</v>
      </c>
      <c r="S11" s="2">
        <v>145</v>
      </c>
      <c r="T11" s="2">
        <v>168622</v>
      </c>
      <c r="U11" s="2">
        <v>145</v>
      </c>
    </row>
    <row r="12" spans="1:21" ht="21.75" customHeight="1" x14ac:dyDescent="0.35">
      <c r="A12" s="2" t="s">
        <v>8</v>
      </c>
      <c r="B12" s="2">
        <v>178638</v>
      </c>
      <c r="C12" s="2">
        <v>137</v>
      </c>
      <c r="D12" s="2">
        <v>178613</v>
      </c>
      <c r="E12" s="2">
        <v>137</v>
      </c>
      <c r="F12" s="2">
        <v>179205</v>
      </c>
      <c r="G12" s="2">
        <v>137</v>
      </c>
      <c r="H12" s="2">
        <v>179291</v>
      </c>
      <c r="I12" s="2">
        <v>137</v>
      </c>
      <c r="J12" s="2">
        <v>178998</v>
      </c>
      <c r="K12" s="2">
        <v>138</v>
      </c>
      <c r="L12" s="2">
        <v>181101</v>
      </c>
      <c r="M12" s="2">
        <v>138</v>
      </c>
      <c r="N12" s="2">
        <v>182473</v>
      </c>
      <c r="O12" s="2">
        <v>138</v>
      </c>
      <c r="P12" s="2">
        <v>184228</v>
      </c>
      <c r="Q12" s="2">
        <v>139</v>
      </c>
      <c r="R12" s="2">
        <v>185797</v>
      </c>
      <c r="S12" s="2">
        <v>139</v>
      </c>
      <c r="T12" s="2">
        <v>187167</v>
      </c>
      <c r="U12" s="2">
        <v>139</v>
      </c>
    </row>
    <row r="13" spans="1:21" ht="21.75" customHeight="1" x14ac:dyDescent="0.35">
      <c r="A13" s="2" t="s">
        <v>9</v>
      </c>
      <c r="B13" s="2">
        <v>645676</v>
      </c>
      <c r="C13" s="2">
        <v>140</v>
      </c>
      <c r="D13" s="2">
        <v>646059</v>
      </c>
      <c r="E13" s="2">
        <v>140</v>
      </c>
      <c r="F13" s="2">
        <v>647490</v>
      </c>
      <c r="G13" s="2">
        <v>140</v>
      </c>
      <c r="H13" s="2">
        <v>648075</v>
      </c>
      <c r="I13" s="2">
        <v>141</v>
      </c>
      <c r="J13" s="2">
        <v>647818</v>
      </c>
      <c r="K13" s="2">
        <v>141</v>
      </c>
      <c r="L13" s="2">
        <v>654014</v>
      </c>
      <c r="M13" s="2">
        <v>141</v>
      </c>
      <c r="N13" s="2">
        <v>657761</v>
      </c>
      <c r="O13" s="2">
        <v>141</v>
      </c>
      <c r="P13" s="2">
        <v>662458</v>
      </c>
      <c r="Q13" s="2">
        <v>142</v>
      </c>
      <c r="R13" s="2">
        <v>666628</v>
      </c>
      <c r="S13" s="2">
        <v>142</v>
      </c>
      <c r="T13" s="2">
        <v>670257</v>
      </c>
      <c r="U13" s="2">
        <v>142</v>
      </c>
    </row>
    <row r="14" spans="1:21" ht="21.75" customHeight="1" x14ac:dyDescent="0.35">
      <c r="A14" s="2" t="s">
        <v>10</v>
      </c>
      <c r="B14" s="2">
        <v>492040</v>
      </c>
      <c r="C14" s="2">
        <v>139</v>
      </c>
      <c r="D14" s="2">
        <v>492030</v>
      </c>
      <c r="E14" s="2">
        <v>139</v>
      </c>
      <c r="F14" s="2">
        <v>493770</v>
      </c>
      <c r="G14" s="2">
        <v>140</v>
      </c>
      <c r="H14" s="2">
        <v>493480</v>
      </c>
      <c r="I14" s="2">
        <v>140</v>
      </c>
      <c r="J14" s="2">
        <v>492759</v>
      </c>
      <c r="K14" s="2">
        <v>140</v>
      </c>
      <c r="L14" s="2">
        <v>497405</v>
      </c>
      <c r="M14" s="2">
        <v>140</v>
      </c>
      <c r="N14" s="2">
        <v>499849</v>
      </c>
      <c r="O14" s="2">
        <v>140</v>
      </c>
      <c r="P14" s="2">
        <v>503433</v>
      </c>
      <c r="Q14" s="2">
        <v>140</v>
      </c>
      <c r="R14" s="2">
        <v>506493</v>
      </c>
      <c r="S14" s="2">
        <v>140</v>
      </c>
      <c r="T14" s="2">
        <v>509145</v>
      </c>
      <c r="U14" s="2">
        <v>140</v>
      </c>
    </row>
    <row r="15" spans="1:21" ht="21.75" customHeight="1" x14ac:dyDescent="0.35">
      <c r="A15" s="2" t="s">
        <v>11</v>
      </c>
      <c r="B15" s="2">
        <v>121285</v>
      </c>
      <c r="C15" s="2">
        <v>148</v>
      </c>
      <c r="D15" s="2">
        <v>121365</v>
      </c>
      <c r="E15" s="2">
        <v>148</v>
      </c>
      <c r="F15" s="2">
        <v>121959</v>
      </c>
      <c r="G15" s="2">
        <v>148</v>
      </c>
      <c r="H15" s="2">
        <v>121877</v>
      </c>
      <c r="I15" s="2">
        <v>148</v>
      </c>
      <c r="J15" s="2">
        <v>121646</v>
      </c>
      <c r="K15" s="2">
        <v>148</v>
      </c>
      <c r="L15" s="2">
        <v>122644</v>
      </c>
      <c r="M15" s="2">
        <v>149</v>
      </c>
      <c r="N15" s="2">
        <v>123155</v>
      </c>
      <c r="O15" s="2">
        <v>149</v>
      </c>
      <c r="P15" s="2">
        <v>123947</v>
      </c>
      <c r="Q15" s="2">
        <v>149</v>
      </c>
      <c r="R15" s="2">
        <v>124636</v>
      </c>
      <c r="S15" s="2">
        <v>149</v>
      </c>
      <c r="T15" s="2">
        <v>125144</v>
      </c>
      <c r="U15" s="2">
        <v>149</v>
      </c>
    </row>
    <row r="16" spans="1:21" ht="21.75" customHeight="1" x14ac:dyDescent="0.35">
      <c r="A16" s="2" t="s">
        <v>12</v>
      </c>
      <c r="B16" s="2">
        <v>216403</v>
      </c>
      <c r="C16" s="2">
        <v>145</v>
      </c>
      <c r="D16" s="2">
        <v>216473</v>
      </c>
      <c r="E16" s="2">
        <v>145</v>
      </c>
      <c r="F16" s="2">
        <v>217331</v>
      </c>
      <c r="G16" s="2">
        <v>145</v>
      </c>
      <c r="H16" s="2">
        <v>217336</v>
      </c>
      <c r="I16" s="2">
        <v>145</v>
      </c>
      <c r="J16" s="2">
        <v>216988</v>
      </c>
      <c r="K16" s="2">
        <v>146</v>
      </c>
      <c r="L16" s="2">
        <v>218942</v>
      </c>
      <c r="M16" s="2">
        <v>146</v>
      </c>
      <c r="N16" s="2">
        <v>219869</v>
      </c>
      <c r="O16" s="2">
        <v>146</v>
      </c>
      <c r="P16" s="2">
        <v>221307</v>
      </c>
      <c r="Q16" s="2">
        <v>146</v>
      </c>
      <c r="R16" s="2">
        <v>222381</v>
      </c>
      <c r="S16" s="2">
        <v>146</v>
      </c>
      <c r="T16" s="2">
        <v>223292</v>
      </c>
      <c r="U16" s="2">
        <v>146</v>
      </c>
    </row>
    <row r="17" spans="1:21" ht="21.75" customHeight="1" x14ac:dyDescent="0.35">
      <c r="A17" s="2" t="s">
        <v>13</v>
      </c>
      <c r="B17" s="2">
        <v>804870</v>
      </c>
      <c r="C17" s="2">
        <v>142</v>
      </c>
      <c r="D17" s="2">
        <v>803658</v>
      </c>
      <c r="E17" s="2">
        <v>142</v>
      </c>
      <c r="F17" s="2">
        <v>807811</v>
      </c>
      <c r="G17" s="2">
        <v>142</v>
      </c>
      <c r="H17" s="2">
        <v>807113</v>
      </c>
      <c r="I17" s="2">
        <v>142</v>
      </c>
      <c r="J17" s="2">
        <v>804691</v>
      </c>
      <c r="K17" s="2">
        <v>143</v>
      </c>
      <c r="L17" s="2">
        <v>812767</v>
      </c>
      <c r="M17" s="2">
        <v>143</v>
      </c>
      <c r="N17" s="2">
        <v>816211</v>
      </c>
      <c r="O17" s="2">
        <v>143</v>
      </c>
      <c r="P17" s="2">
        <v>822159</v>
      </c>
      <c r="Q17" s="2">
        <v>143</v>
      </c>
      <c r="R17" s="2">
        <v>827549</v>
      </c>
      <c r="S17" s="2">
        <v>143</v>
      </c>
      <c r="T17" s="2">
        <v>832472</v>
      </c>
      <c r="U17" s="2">
        <v>143</v>
      </c>
    </row>
    <row r="18" spans="1:21" ht="21.75" customHeight="1" x14ac:dyDescent="0.35">
      <c r="A18" s="2" t="s">
        <v>14</v>
      </c>
      <c r="B18" s="2">
        <v>181670</v>
      </c>
      <c r="C18" s="2">
        <v>149</v>
      </c>
      <c r="D18" s="2">
        <v>181642</v>
      </c>
      <c r="E18" s="2">
        <v>149</v>
      </c>
      <c r="F18" s="2">
        <v>183230</v>
      </c>
      <c r="G18" s="2">
        <v>149</v>
      </c>
      <c r="H18" s="2">
        <v>183050</v>
      </c>
      <c r="I18" s="2">
        <v>149</v>
      </c>
      <c r="J18" s="2">
        <v>182338</v>
      </c>
      <c r="K18" s="2">
        <v>150</v>
      </c>
      <c r="L18" s="2">
        <v>183898</v>
      </c>
      <c r="M18" s="2">
        <v>150</v>
      </c>
      <c r="N18" s="2">
        <v>184611</v>
      </c>
      <c r="O18" s="2">
        <v>150</v>
      </c>
      <c r="P18" s="2">
        <v>185747</v>
      </c>
      <c r="Q18" s="2">
        <v>150</v>
      </c>
      <c r="R18" s="2">
        <v>186874</v>
      </c>
      <c r="S18" s="2">
        <v>150</v>
      </c>
      <c r="T18" s="2">
        <v>187839</v>
      </c>
      <c r="U18" s="2">
        <v>150</v>
      </c>
    </row>
    <row r="19" spans="1:21" ht="21.75" customHeight="1" x14ac:dyDescent="0.35">
      <c r="A19" s="2" t="s">
        <v>15</v>
      </c>
      <c r="B19" s="2">
        <v>38612</v>
      </c>
      <c r="C19" s="2">
        <v>148</v>
      </c>
      <c r="D19" s="2">
        <v>38617</v>
      </c>
      <c r="E19" s="2">
        <v>148</v>
      </c>
      <c r="F19" s="2">
        <v>39115</v>
      </c>
      <c r="G19" s="2">
        <v>149</v>
      </c>
      <c r="H19" s="2">
        <v>39075</v>
      </c>
      <c r="I19" s="2">
        <v>149</v>
      </c>
      <c r="J19" s="2">
        <v>38812</v>
      </c>
      <c r="K19" s="2">
        <v>149</v>
      </c>
      <c r="L19" s="2">
        <v>39192</v>
      </c>
      <c r="M19" s="2">
        <v>149</v>
      </c>
      <c r="N19" s="2">
        <v>39334</v>
      </c>
      <c r="O19" s="2">
        <v>150</v>
      </c>
      <c r="P19" s="2">
        <v>39557</v>
      </c>
      <c r="Q19" s="2">
        <v>150</v>
      </c>
      <c r="R19" s="2">
        <v>39733</v>
      </c>
      <c r="S19" s="2">
        <v>150</v>
      </c>
      <c r="T19" s="2">
        <v>39919</v>
      </c>
      <c r="U19" s="2">
        <v>150</v>
      </c>
    </row>
    <row r="20" spans="1:21" ht="21.75" customHeight="1" x14ac:dyDescent="0.35">
      <c r="A20" s="2" t="s">
        <v>16</v>
      </c>
      <c r="B20" s="2">
        <v>819867</v>
      </c>
      <c r="C20" s="2">
        <v>156</v>
      </c>
      <c r="D20" s="2">
        <v>820603</v>
      </c>
      <c r="E20" s="2">
        <v>156</v>
      </c>
      <c r="F20" s="2">
        <v>845997</v>
      </c>
      <c r="G20" s="2">
        <v>158</v>
      </c>
      <c r="H20" s="2">
        <v>845172</v>
      </c>
      <c r="I20" s="2">
        <v>158</v>
      </c>
      <c r="J20" s="2">
        <v>828303</v>
      </c>
      <c r="K20" s="2">
        <v>158</v>
      </c>
      <c r="L20" s="2">
        <v>838782</v>
      </c>
      <c r="M20" s="2">
        <v>158</v>
      </c>
      <c r="N20" s="2">
        <v>839073</v>
      </c>
      <c r="O20" s="2">
        <v>158</v>
      </c>
      <c r="P20" s="2">
        <v>841435</v>
      </c>
      <c r="Q20" s="2">
        <v>158</v>
      </c>
      <c r="R20" s="2">
        <v>846007</v>
      </c>
      <c r="S20" s="2">
        <v>158</v>
      </c>
      <c r="T20" s="2">
        <v>851328</v>
      </c>
      <c r="U20" s="2">
        <v>158</v>
      </c>
    </row>
    <row r="21" spans="1:21" ht="21.75" customHeight="1" x14ac:dyDescent="0.35">
      <c r="A21" s="2" t="s">
        <v>17</v>
      </c>
      <c r="B21" s="2">
        <v>580690</v>
      </c>
      <c r="C21" s="2">
        <v>156</v>
      </c>
      <c r="D21" s="2">
        <v>580510</v>
      </c>
      <c r="E21" s="2">
        <v>156</v>
      </c>
      <c r="F21" s="2">
        <v>589460</v>
      </c>
      <c r="G21" s="2">
        <v>156</v>
      </c>
      <c r="H21" s="2">
        <v>588022</v>
      </c>
      <c r="I21" s="2">
        <v>156</v>
      </c>
      <c r="J21" s="2">
        <v>582545</v>
      </c>
      <c r="K21" s="2">
        <v>157</v>
      </c>
      <c r="L21" s="2">
        <v>587074</v>
      </c>
      <c r="M21" s="2">
        <v>157</v>
      </c>
      <c r="N21" s="2">
        <v>588218</v>
      </c>
      <c r="O21" s="2">
        <v>157</v>
      </c>
      <c r="P21" s="2">
        <v>590513</v>
      </c>
      <c r="Q21" s="2">
        <v>157</v>
      </c>
      <c r="R21" s="2">
        <v>593042</v>
      </c>
      <c r="S21" s="2">
        <v>157</v>
      </c>
      <c r="T21" s="2">
        <v>595591</v>
      </c>
      <c r="U21" s="2">
        <v>157</v>
      </c>
    </row>
    <row r="22" spans="1:21" ht="21.75" customHeight="1" x14ac:dyDescent="0.35">
      <c r="A22" s="2" t="s">
        <v>18</v>
      </c>
      <c r="B22" s="2">
        <v>78821</v>
      </c>
      <c r="C22" s="2">
        <v>156</v>
      </c>
      <c r="D22" s="2">
        <v>78795</v>
      </c>
      <c r="E22" s="2">
        <v>156</v>
      </c>
      <c r="F22" s="2">
        <v>79485</v>
      </c>
      <c r="G22" s="2">
        <v>156</v>
      </c>
      <c r="H22" s="2">
        <v>79358</v>
      </c>
      <c r="I22" s="2">
        <v>156</v>
      </c>
      <c r="J22" s="2">
        <v>78832</v>
      </c>
      <c r="K22" s="2">
        <v>156</v>
      </c>
      <c r="L22" s="2">
        <v>79268</v>
      </c>
      <c r="M22" s="2">
        <v>156</v>
      </c>
      <c r="N22" s="2">
        <v>79468</v>
      </c>
      <c r="O22" s="2">
        <v>156</v>
      </c>
      <c r="P22" s="2">
        <v>79708</v>
      </c>
      <c r="Q22" s="2">
        <v>156</v>
      </c>
      <c r="R22" s="2">
        <v>79964</v>
      </c>
      <c r="S22" s="2">
        <v>157</v>
      </c>
      <c r="T22" s="2">
        <v>80269</v>
      </c>
      <c r="U22" s="2">
        <v>157</v>
      </c>
    </row>
    <row r="23" spans="1:21" ht="21.75" customHeight="1" x14ac:dyDescent="0.35">
      <c r="A23" s="2" t="s">
        <v>19</v>
      </c>
      <c r="B23" s="2">
        <v>265788</v>
      </c>
      <c r="C23" s="2">
        <v>166</v>
      </c>
      <c r="D23" s="2">
        <v>265896</v>
      </c>
      <c r="E23" s="2">
        <v>167</v>
      </c>
      <c r="F23" s="2">
        <v>274453</v>
      </c>
      <c r="G23" s="2">
        <v>168</v>
      </c>
      <c r="H23" s="2">
        <v>273121</v>
      </c>
      <c r="I23" s="2">
        <v>168</v>
      </c>
      <c r="J23" s="2">
        <v>267493</v>
      </c>
      <c r="K23" s="2">
        <v>168</v>
      </c>
      <c r="L23" s="2">
        <v>269778</v>
      </c>
      <c r="M23" s="2">
        <v>168</v>
      </c>
      <c r="N23" s="2">
        <v>270119</v>
      </c>
      <c r="O23" s="2">
        <v>168</v>
      </c>
      <c r="P23" s="2">
        <v>271049</v>
      </c>
      <c r="Q23" s="2">
        <v>168</v>
      </c>
      <c r="R23" s="2">
        <v>272553</v>
      </c>
      <c r="S23" s="2">
        <v>168</v>
      </c>
      <c r="T23" s="2">
        <v>274145</v>
      </c>
      <c r="U23" s="2">
        <v>168</v>
      </c>
    </row>
    <row r="24" spans="1:21" ht="21.75" customHeight="1" x14ac:dyDescent="0.35">
      <c r="A24" s="2" t="s">
        <v>20</v>
      </c>
      <c r="B24" s="2">
        <v>685857</v>
      </c>
      <c r="C24" s="2">
        <v>160</v>
      </c>
      <c r="D24" s="2">
        <v>686599</v>
      </c>
      <c r="E24" s="2">
        <v>160</v>
      </c>
      <c r="F24" s="2">
        <v>709080</v>
      </c>
      <c r="G24" s="2">
        <v>161</v>
      </c>
      <c r="H24" s="2">
        <v>709055</v>
      </c>
      <c r="I24" s="2">
        <v>162</v>
      </c>
      <c r="J24" s="2">
        <v>693695</v>
      </c>
      <c r="K24" s="2">
        <v>161</v>
      </c>
      <c r="L24" s="2">
        <v>701363</v>
      </c>
      <c r="M24" s="2">
        <v>162</v>
      </c>
      <c r="N24" s="2">
        <v>702247</v>
      </c>
      <c r="O24" s="2">
        <v>162</v>
      </c>
      <c r="P24" s="2">
        <v>703322</v>
      </c>
      <c r="Q24" s="2">
        <v>162</v>
      </c>
      <c r="R24" s="2">
        <v>706746</v>
      </c>
      <c r="S24" s="2">
        <v>162</v>
      </c>
      <c r="T24" s="2">
        <v>710018</v>
      </c>
      <c r="U24" s="2">
        <v>162</v>
      </c>
    </row>
    <row r="25" spans="1:21" ht="21.75" customHeight="1" x14ac:dyDescent="0.35">
      <c r="A25" s="2" t="s">
        <v>21</v>
      </c>
      <c r="B25" s="2">
        <v>196235</v>
      </c>
      <c r="C25" s="2">
        <v>160</v>
      </c>
      <c r="D25" s="2">
        <v>196259</v>
      </c>
      <c r="E25" s="2">
        <v>160</v>
      </c>
      <c r="F25" s="2">
        <v>198529</v>
      </c>
      <c r="G25" s="2">
        <v>161</v>
      </c>
      <c r="H25" s="2">
        <v>198246</v>
      </c>
      <c r="I25" s="2">
        <v>161</v>
      </c>
      <c r="J25" s="2">
        <v>196872</v>
      </c>
      <c r="K25" s="2">
        <v>161</v>
      </c>
      <c r="L25" s="2">
        <v>198597</v>
      </c>
      <c r="M25" s="2">
        <v>162</v>
      </c>
      <c r="N25" s="2">
        <v>199201</v>
      </c>
      <c r="O25" s="2">
        <v>162</v>
      </c>
      <c r="P25" s="2">
        <v>200310</v>
      </c>
      <c r="Q25" s="2">
        <v>162</v>
      </c>
      <c r="R25" s="2">
        <v>201438</v>
      </c>
      <c r="S25" s="2">
        <v>162</v>
      </c>
      <c r="T25" s="2">
        <v>202492</v>
      </c>
      <c r="U25" s="2">
        <v>162</v>
      </c>
    </row>
    <row r="26" spans="1:21" ht="21.75" customHeight="1" thickBot="1" x14ac:dyDescent="0.4">
      <c r="A26" s="17" t="s">
        <v>32</v>
      </c>
      <c r="B26" s="17">
        <v>8431977</v>
      </c>
      <c r="C26" s="17">
        <v>146</v>
      </c>
      <c r="D26" s="17">
        <v>8432360</v>
      </c>
      <c r="E26" s="17">
        <v>146</v>
      </c>
      <c r="F26" s="17">
        <v>8520980</v>
      </c>
      <c r="G26" s="17">
        <v>147</v>
      </c>
      <c r="H26" s="17">
        <v>8517191</v>
      </c>
      <c r="I26" s="17">
        <v>147</v>
      </c>
      <c r="J26" s="17">
        <v>8464663</v>
      </c>
      <c r="K26" s="17">
        <v>147</v>
      </c>
      <c r="L26" s="17">
        <v>8546548</v>
      </c>
      <c r="M26" s="17">
        <v>147</v>
      </c>
      <c r="N26" s="17">
        <v>8578622</v>
      </c>
      <c r="O26" s="17">
        <v>147</v>
      </c>
      <c r="P26" s="17">
        <v>8627502</v>
      </c>
      <c r="Q26" s="17">
        <v>147</v>
      </c>
      <c r="R26" s="17">
        <v>8677010</v>
      </c>
      <c r="S26" s="17">
        <v>147</v>
      </c>
      <c r="T26" s="17">
        <v>8724144</v>
      </c>
      <c r="U26" s="17">
        <v>147</v>
      </c>
    </row>
    <row r="27" spans="1:21" s="5" customFormat="1" ht="31.5" customHeight="1" thickTop="1" x14ac:dyDescent="0.35">
      <c r="A27" s="13" t="s">
        <v>0</v>
      </c>
      <c r="B27" s="14">
        <f>+B5+B6+B7+B8+B9+B10+B11+B12+B13</f>
        <v>3949839</v>
      </c>
      <c r="C27" s="14">
        <f>+(B5*C5+B6*C6+B7*C7+B8*C8+B9*C9+B10*C10+B11*C11+B12*C12+B13*C13)/B27</f>
        <v>138.87307229484543</v>
      </c>
      <c r="D27" s="14">
        <f>+D5+D6+D7+D8+D9+D10+D11+D12+D13</f>
        <v>3949913</v>
      </c>
      <c r="E27" s="14">
        <f>+(D5*E5+D6*E6+D7*E7+D8*E8+D9*E9+D10*E10+D11*E11+D12*E12+D13*E13)/D27</f>
        <v>139.24785431982932</v>
      </c>
      <c r="F27" s="14">
        <f>+F5+F6+F7+F8+F9+F10+F11+F12+F13</f>
        <v>3960760</v>
      </c>
      <c r="G27" s="14">
        <f>+(F5*G5+F6*G6+F7*G7+F8*G8+F9*G9+F10*G10+F11*G11+F12*G12+F13*G13)/F27</f>
        <v>139.39204698088247</v>
      </c>
      <c r="H27" s="14">
        <f>+H5+H6+H7+H8+H9+H10+H11+H12+H13</f>
        <v>3962286</v>
      </c>
      <c r="I27" s="14">
        <f>+(H5*I5+H6*I6+H7*I7+H8*I8+H9*I9+H10*I10+H11*I11+H12*I12+H13*I13)/H27</f>
        <v>139.55536929943977</v>
      </c>
      <c r="J27" s="14">
        <f>+J5+J6+J7+J8+J9+J10+J11+J12+J13</f>
        <v>3959689</v>
      </c>
      <c r="K27" s="14">
        <f>+(J5*K5+J6*K6+J7*K7+J8*K8+J9*K9+J10*K10+J11*K11+J12*K12+J13*K13)/J27</f>
        <v>139.86837804686175</v>
      </c>
      <c r="L27" s="14">
        <f>+L5+L6+L7+L8+L9+L10+L11+L12+L13</f>
        <v>3996838</v>
      </c>
      <c r="M27" s="14">
        <f>+(L5*M5+L6*M6+L7*M7+L8*M8+L9*M9+L10*M10+L11*M11+L12*M12+L13*M13)/L27</f>
        <v>139.8675350364463</v>
      </c>
      <c r="N27" s="14">
        <f>+N5+N6+N7+N8+N9+N10+N11+N12+N13</f>
        <v>4017267</v>
      </c>
      <c r="O27" s="14">
        <f>+(N5*O5+N6*O6+N7*O7+N8*O8+N9*O9+N10*O10+N11*O11+N12*O12+N13*O13)/N27</f>
        <v>139.86740736923883</v>
      </c>
      <c r="P27" s="14">
        <f>+P5+P6+P7+P8+P9+P10+P11+P12+P13</f>
        <v>4045015</v>
      </c>
      <c r="Q27" s="14">
        <f>+(P5*Q5+P6*Q6+P7*Q7+P8*Q8+P9*Q9+P10*Q10+P11*Q11+P12*Q12+P13*Q13)/P27</f>
        <v>140.62245282155936</v>
      </c>
      <c r="R27" s="14">
        <f>+R5+R6+R7+R8+R9+R10+R11+R12+R13</f>
        <v>4069594</v>
      </c>
      <c r="S27" s="14">
        <f>+(R5*S5+R6*S6+R7*S7+R8*S8+R9*S9+R10*S10+R11*S11+R12*S12+R13*S13)/R27</f>
        <v>140.6217332736386</v>
      </c>
      <c r="T27" s="14">
        <f>+T5+T6+T7+T8+T9+T10+T11+T12+T13</f>
        <v>4092490</v>
      </c>
      <c r="U27" s="14">
        <f>+(T5*U5+T6*U6+T7*U7+T8*U8+T9*U9+T10*U10+T11*U11+T12*U12+T13*U13)/T27</f>
        <v>140.62126040625634</v>
      </c>
    </row>
    <row r="28" spans="1:21" ht="23.15" customHeight="1" x14ac:dyDescent="0.35">
      <c r="A28" s="13" t="s">
        <v>1</v>
      </c>
      <c r="B28" s="14">
        <f>+B14+B15+B16+B17</f>
        <v>1634598</v>
      </c>
      <c r="C28" s="14">
        <f>+(+B15*C15+B14*C14+B16*C16+B17*C17)/B28</f>
        <v>141.93931168397367</v>
      </c>
      <c r="D28" s="14">
        <f>+D14+D15+D16+D17</f>
        <v>1633526</v>
      </c>
      <c r="E28" s="14">
        <f>+(+D15*E15+D14*E14+D16*E16+D17*E17)/D28</f>
        <v>141.93971262165402</v>
      </c>
      <c r="F28" s="14">
        <f>+F14+F15+F16+F17</f>
        <v>1640871</v>
      </c>
      <c r="G28" s="14">
        <f>+(+F15*G15+F14*G14+F16*G16+F17*G17)/F28</f>
        <v>142.24146139458861</v>
      </c>
      <c r="H28" s="14">
        <f>+H14+H15+H16+H17</f>
        <v>1639806</v>
      </c>
      <c r="I28" s="14">
        <f>+(+H15*I15+H14*I14+H16*I16+H17*I17)/H28</f>
        <v>142.24168102812163</v>
      </c>
      <c r="J28" s="14">
        <f>+J14+J15+J16+J17</f>
        <v>1636084</v>
      </c>
      <c r="K28" s="14">
        <f>+(+J15*K15+J14*K14+J16*K16+J17*K17)/J28</f>
        <v>142.86609306123646</v>
      </c>
      <c r="L28" s="14">
        <f>+L14+L15+L16+L17</f>
        <v>1651758</v>
      </c>
      <c r="M28" s="14">
        <f>+(+L15*M15+L14*M14+L16*M16+L17*M17)/L28</f>
        <v>142.93974601606288</v>
      </c>
      <c r="N28" s="14">
        <f>+N14+N15+N16+N17</f>
        <v>1659084</v>
      </c>
      <c r="O28" s="14">
        <f>+(+N15*O15+N14*O14+N16*O16+N17*O17)/N28</f>
        <v>142.93911700673382</v>
      </c>
      <c r="P28" s="14">
        <f>+P14+P15+P16+P17</f>
        <v>1670846</v>
      </c>
      <c r="Q28" s="14">
        <f>+(+P15*Q15+P14*Q14+P16*Q16+P17*Q17)/P28</f>
        <v>142.93853652580788</v>
      </c>
      <c r="R28" s="14">
        <f>+R14+R15+R16+R17</f>
        <v>1681059</v>
      </c>
      <c r="S28" s="14">
        <f>+(+R15*S15+R14*S14+R16*S16+R17*S17)/R28</f>
        <v>142.93782490679982</v>
      </c>
      <c r="T28" s="14">
        <f>+T14+T15+T16+T17</f>
        <v>1690053</v>
      </c>
      <c r="U28" s="14">
        <f>+(+T15*U15+T14*U14+T16*U16+T17*U17)/T28</f>
        <v>142.93686884375816</v>
      </c>
    </row>
    <row r="29" spans="1:21" ht="23.15" customHeight="1" thickBot="1" x14ac:dyDescent="0.4">
      <c r="A29" s="15" t="s">
        <v>2</v>
      </c>
      <c r="B29" s="16">
        <f>+B18+B19+B20+B21+B22+B23+B24+B25</f>
        <v>2847540</v>
      </c>
      <c r="C29" s="16">
        <f>+(B18*C18+B19*C19+B20*C20+B21*C21+B22*C22+B23*C23+B24*C24+B25*C25)/B29</f>
        <v>157.61741784136484</v>
      </c>
      <c r="D29" s="16">
        <f>+D18+D19+D20+D21+D22+D23+D24+D25</f>
        <v>2848921</v>
      </c>
      <c r="E29" s="16">
        <f>+(D18*E18+D19*E19+D20*E20+D21*E21+D22*E22+D23*E23+D24*E24+D25*E25)/D29</f>
        <v>157.71147532697466</v>
      </c>
      <c r="F29" s="16">
        <f>+F18+F19+F20+F21+F22+F23+F24+F25</f>
        <v>2919349</v>
      </c>
      <c r="G29" s="16">
        <f>+(F18*G18+F19*G19+F20*G20+F21*G21+F22*G22+F23*G23+F24*G24+F25*G25)/F29</f>
        <v>158.72905363490284</v>
      </c>
      <c r="H29" s="16">
        <f>+H18+H19+H20+H21+H22+H23+H24+H25</f>
        <v>2915099</v>
      </c>
      <c r="I29" s="16">
        <f>+(H18*I18+H19*I19+H20*I20+H21*I21+H22*I22+H23*I23+H24*I24+H25*I25)/H29</f>
        <v>158.97021850715876</v>
      </c>
      <c r="J29" s="16">
        <f>+J18+J19+J20+J21+J22+J23+J24+J25</f>
        <v>2868890</v>
      </c>
      <c r="K29" s="16">
        <f>+(J18*K18+J19*K19+J20*K20+J21*K21+J22*K22+J23*K23+J24*K24+J25*K25)/J29</f>
        <v>158.97543300719093</v>
      </c>
      <c r="L29" s="16">
        <f>+L18+L19+L20+L21+L22+L23+L24+L25</f>
        <v>2897952</v>
      </c>
      <c r="M29" s="16">
        <f>+(L18*M18+L19*M19+L20*M20+L21*M21+L22*M22+L23*M23+L24*M24+L25*M25)/L29</f>
        <v>159.28645954108282</v>
      </c>
      <c r="N29" s="16">
        <f>+N18+N19+N20+N21+N22+N23+N24+N25</f>
        <v>2902271</v>
      </c>
      <c r="O29" s="16">
        <f>+(N18*O18+N19*O19+N20*O20+N21*O21+N22*O22+N23*O23+N24*O24+N25*O25)/N29</f>
        <v>159.29838598807623</v>
      </c>
      <c r="P29" s="16">
        <f>+P18+P19+P20+P21+P22+P23+P24+P25</f>
        <v>2911641</v>
      </c>
      <c r="Q29" s="16">
        <f>+(P18*Q18+P19*Q19+P20*Q20+P21*Q21+P22*Q22+P23*Q23+P24*Q24+P25*Q25)/P29</f>
        <v>159.29571502805462</v>
      </c>
      <c r="R29" s="16">
        <f>+R18+R19+R20+R21+R22+R23+R24+R25</f>
        <v>2926357</v>
      </c>
      <c r="S29" s="16">
        <f>+(R18*S18+R19*S19+R20*S20+R21*S21+R22*S22+R23*S23+R24*S24+R25*S25)/R29</f>
        <v>159.323284889711</v>
      </c>
      <c r="T29" s="16">
        <f>+T18+T19+T20+T21+T22+T23+T24+T25</f>
        <v>2941601</v>
      </c>
      <c r="U29" s="16">
        <f>+(T18*U18+T19*U19+T20*U20+T21*U21+T22*U22+T23*U23+T24*U24+T25*U25)/T29</f>
        <v>159.32362138848879</v>
      </c>
    </row>
    <row r="30" spans="1:21" ht="25" customHeight="1" thickTop="1" x14ac:dyDescent="0.3">
      <c r="A30" s="70" t="str">
        <f>+INDICE!B10</f>
        <v xml:space="preserve"> Lettura dati 27 dicembre 2023</v>
      </c>
      <c r="J30" s="24"/>
    </row>
    <row r="31" spans="1:21" x14ac:dyDescent="0.35">
      <c r="B31" s="6"/>
      <c r="C31" s="25"/>
      <c r="D31" s="5"/>
      <c r="E31" s="67"/>
      <c r="F31" s="5"/>
    </row>
    <row r="32" spans="1:21" s="3" customFormat="1" x14ac:dyDescent="0.35">
      <c r="A32" s="1"/>
      <c r="B32" s="1"/>
      <c r="C32" s="66"/>
      <c r="E32" s="68"/>
      <c r="G32" s="68"/>
      <c r="I32" s="68"/>
    </row>
    <row r="33" spans="2:6" ht="15" x14ac:dyDescent="0.35">
      <c r="B33" s="7"/>
      <c r="C33" s="65"/>
    </row>
    <row r="37" spans="2:6" ht="13.5" x14ac:dyDescent="0.35">
      <c r="B37" s="14"/>
      <c r="C37" s="14"/>
      <c r="F37" s="24"/>
    </row>
    <row r="38" spans="2:6" ht="13.5" x14ac:dyDescent="0.35">
      <c r="B38" s="14"/>
      <c r="C38" s="14"/>
    </row>
    <row r="39" spans="2:6" ht="13.5" x14ac:dyDescent="0.35">
      <c r="B39" s="14"/>
      <c r="C39" s="14"/>
    </row>
    <row r="40" spans="2:6" ht="13.5" x14ac:dyDescent="0.35">
      <c r="B40" s="14"/>
      <c r="C40" s="14"/>
    </row>
    <row r="41" spans="2:6" ht="13.5" x14ac:dyDescent="0.35">
      <c r="B41" s="14"/>
      <c r="C41" s="14"/>
    </row>
    <row r="42" spans="2:6" x14ac:dyDescent="0.35">
      <c r="B42" s="4"/>
    </row>
    <row r="43" spans="2:6" ht="13.5" x14ac:dyDescent="0.35">
      <c r="B43" s="4"/>
      <c r="C43" s="65"/>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row r="60" spans="2:2" x14ac:dyDescent="0.35">
      <c r="B60" s="4"/>
    </row>
  </sheetData>
  <mergeCells count="12">
    <mergeCell ref="T3:U3"/>
    <mergeCell ref="B2:U2"/>
    <mergeCell ref="A3:A4"/>
    <mergeCell ref="B3:C3"/>
    <mergeCell ref="D3:E3"/>
    <mergeCell ref="F3:G3"/>
    <mergeCell ref="N3:O3"/>
    <mergeCell ref="R3:S3"/>
    <mergeCell ref="P3:Q3"/>
    <mergeCell ref="L3:M3"/>
    <mergeCell ref="J3:K3"/>
    <mergeCell ref="H3:I3"/>
  </mergeCells>
  <phoneticPr fontId="10" type="noConversion"/>
  <pageMargins left="0.31496062992125984" right="0.31496062992125984" top="0.94488188976377963" bottom="0.74803149606299213" header="0.31496062992125984" footer="0.31496062992125984"/>
  <pageSetup paperSize="9" scale="47" orientation="landscape" r:id="rId1"/>
  <headerFooter>
    <oddHeader>&amp;COSSERVATORIO ASSEGNO UNICO UNIVERSALE</oddHeader>
    <oddFooter>&amp;CINPS - COORDINAMENTO GENERALE STATISTICO ATTUARIALE</oddFooter>
  </headerFooter>
  <rowBreaks count="1" manualBreakCount="1">
    <brk id="18" max="21" man="1"/>
  </rowBreaks>
  <ignoredErrors>
    <ignoredError sqref="C27:V33"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60C03-2FD9-483A-9EF4-A453E9AC983A}">
  <sheetPr>
    <pageSetUpPr fitToPage="1"/>
  </sheetPr>
  <dimension ref="A1:W60"/>
  <sheetViews>
    <sheetView showGridLines="0" tabSelected="1" view="pageBreakPreview" topLeftCell="A16" zoomScale="64" zoomScaleNormal="58" zoomScaleSheetLayoutView="64" workbookViewId="0">
      <selection activeCell="F1" sqref="F1"/>
    </sheetView>
  </sheetViews>
  <sheetFormatPr defaultColWidth="13.26953125" defaultRowHeight="10" x14ac:dyDescent="0.35"/>
  <cols>
    <col min="1" max="1" width="30.26953125" style="1" customWidth="1"/>
    <col min="2" max="2" width="13.1796875" style="1" customWidth="1"/>
    <col min="3" max="3" width="13.1796875" style="66" customWidth="1"/>
    <col min="4" max="4" width="14" style="1" bestFit="1" customWidth="1"/>
    <col min="5" max="5" width="13.1796875" style="1" customWidth="1"/>
    <col min="6" max="6" width="14" style="1" bestFit="1" customWidth="1"/>
    <col min="7" max="7" width="13.1796875" style="1" customWidth="1"/>
    <col min="8" max="8" width="17.453125" style="1" customWidth="1"/>
    <col min="9" max="9" width="13" style="1" customWidth="1"/>
    <col min="10" max="10" width="15.453125" style="1" customWidth="1"/>
    <col min="11" max="11" width="13.26953125" style="1"/>
    <col min="12" max="12" width="15.81640625" style="1" customWidth="1"/>
    <col min="13" max="20" width="13.26953125" style="1"/>
    <col min="21" max="21" width="13.54296875" style="1" customWidth="1"/>
    <col min="22" max="16384" width="13.26953125" style="1"/>
  </cols>
  <sheetData>
    <row r="1" spans="1:23" ht="61.5" customHeight="1" thickBot="1" x14ac:dyDescent="0.4">
      <c r="A1" s="47" t="s">
        <v>196</v>
      </c>
      <c r="B1" s="47"/>
      <c r="C1" s="47"/>
      <c r="D1" s="47"/>
      <c r="E1" s="47"/>
      <c r="F1" s="47"/>
      <c r="G1" s="47"/>
      <c r="H1" s="47"/>
      <c r="I1" s="47"/>
      <c r="J1" s="47"/>
      <c r="K1" s="47"/>
      <c r="L1" s="47"/>
      <c r="M1" s="47"/>
      <c r="N1" s="49"/>
      <c r="O1" s="49"/>
      <c r="P1" s="49"/>
      <c r="Q1" s="49"/>
      <c r="R1" s="49"/>
      <c r="S1" s="49"/>
      <c r="T1" s="49"/>
      <c r="U1" s="49"/>
      <c r="V1" s="49"/>
      <c r="W1" s="49"/>
    </row>
    <row r="2" spans="1:23" ht="40.5" customHeight="1" thickTop="1" x14ac:dyDescent="0.35">
      <c r="A2" s="37"/>
      <c r="B2" s="378" t="s">
        <v>35</v>
      </c>
      <c r="C2" s="378"/>
      <c r="D2" s="378"/>
      <c r="E2" s="378"/>
      <c r="F2" s="378"/>
      <c r="G2" s="378"/>
      <c r="H2" s="378"/>
      <c r="I2" s="378"/>
      <c r="J2" s="378"/>
      <c r="K2" s="378"/>
      <c r="L2" s="378"/>
      <c r="M2" s="378"/>
      <c r="N2" s="378"/>
      <c r="O2" s="378"/>
      <c r="P2" s="378"/>
      <c r="Q2" s="378"/>
      <c r="R2" s="378"/>
      <c r="S2" s="378"/>
      <c r="T2" s="378"/>
      <c r="U2" s="378"/>
      <c r="V2" s="378"/>
      <c r="W2" s="378"/>
    </row>
    <row r="3" spans="1:23" ht="33" customHeight="1" x14ac:dyDescent="0.35">
      <c r="A3" s="393" t="s">
        <v>68</v>
      </c>
      <c r="B3" s="391" t="s">
        <v>120</v>
      </c>
      <c r="C3" s="392"/>
      <c r="D3" s="391" t="s">
        <v>174</v>
      </c>
      <c r="E3" s="392"/>
      <c r="F3" s="391" t="s">
        <v>183</v>
      </c>
      <c r="G3" s="392"/>
      <c r="H3" s="391" t="s">
        <v>189</v>
      </c>
      <c r="I3" s="392"/>
      <c r="J3" s="391" t="s">
        <v>192</v>
      </c>
      <c r="K3" s="392"/>
      <c r="L3" s="391" t="s">
        <v>195</v>
      </c>
      <c r="M3" s="392"/>
      <c r="N3" s="391" t="s">
        <v>199</v>
      </c>
      <c r="O3" s="392"/>
      <c r="P3" s="391" t="s">
        <v>202</v>
      </c>
      <c r="Q3" s="392"/>
      <c r="R3" s="391" t="s">
        <v>210</v>
      </c>
      <c r="S3" s="392"/>
      <c r="T3" s="395" t="s">
        <v>212</v>
      </c>
      <c r="U3" s="396"/>
      <c r="V3" s="395" t="s">
        <v>217</v>
      </c>
      <c r="W3" s="396"/>
    </row>
    <row r="4" spans="1:23" ht="64" customHeight="1" thickBot="1" x14ac:dyDescent="0.4">
      <c r="A4" s="394"/>
      <c r="B4" s="30" t="s">
        <v>92</v>
      </c>
      <c r="C4" s="64" t="s">
        <v>93</v>
      </c>
      <c r="D4" s="30" t="s">
        <v>92</v>
      </c>
      <c r="E4" s="64" t="s">
        <v>93</v>
      </c>
      <c r="F4" s="30" t="s">
        <v>92</v>
      </c>
      <c r="G4" s="64" t="s">
        <v>93</v>
      </c>
      <c r="H4" s="30" t="s">
        <v>92</v>
      </c>
      <c r="I4" s="64" t="s">
        <v>93</v>
      </c>
      <c r="J4" s="30" t="s">
        <v>92</v>
      </c>
      <c r="K4" s="64" t="s">
        <v>93</v>
      </c>
      <c r="L4" s="30" t="s">
        <v>92</v>
      </c>
      <c r="M4" s="64" t="s">
        <v>93</v>
      </c>
      <c r="N4" s="30" t="s">
        <v>92</v>
      </c>
      <c r="O4" s="64" t="s">
        <v>93</v>
      </c>
      <c r="P4" s="30" t="s">
        <v>92</v>
      </c>
      <c r="Q4" s="64" t="s">
        <v>93</v>
      </c>
      <c r="R4" s="30" t="s">
        <v>92</v>
      </c>
      <c r="S4" s="64" t="s">
        <v>93</v>
      </c>
      <c r="T4" s="30" t="s">
        <v>92</v>
      </c>
      <c r="U4" s="64" t="s">
        <v>93</v>
      </c>
      <c r="V4" s="30" t="s">
        <v>92</v>
      </c>
      <c r="W4" s="64" t="s">
        <v>93</v>
      </c>
    </row>
    <row r="5" spans="1:23" ht="21.75" customHeight="1" thickTop="1" x14ac:dyDescent="0.35">
      <c r="A5" s="2" t="s">
        <v>4</v>
      </c>
      <c r="B5" s="2">
        <v>594490</v>
      </c>
      <c r="C5" s="2">
        <v>158</v>
      </c>
      <c r="D5" s="2">
        <v>595850</v>
      </c>
      <c r="E5" s="2">
        <v>157</v>
      </c>
      <c r="F5" s="2">
        <v>612632</v>
      </c>
      <c r="G5" s="2">
        <v>151</v>
      </c>
      <c r="H5" s="2">
        <v>611547</v>
      </c>
      <c r="I5" s="2">
        <v>152</v>
      </c>
      <c r="J5" s="2">
        <v>610442</v>
      </c>
      <c r="K5" s="2">
        <v>152</v>
      </c>
      <c r="L5" s="2">
        <v>608943</v>
      </c>
      <c r="M5" s="2">
        <v>152</v>
      </c>
      <c r="N5" s="2">
        <v>607532</v>
      </c>
      <c r="O5" s="2">
        <v>152</v>
      </c>
      <c r="P5" s="2">
        <v>607175</v>
      </c>
      <c r="Q5" s="2">
        <v>153</v>
      </c>
      <c r="R5" s="2">
        <v>606739</v>
      </c>
      <c r="S5" s="2">
        <v>153</v>
      </c>
      <c r="T5" s="2">
        <v>606192</v>
      </c>
      <c r="U5" s="2">
        <v>153</v>
      </c>
      <c r="V5" s="2">
        <v>604032</v>
      </c>
      <c r="W5" s="2">
        <v>153</v>
      </c>
    </row>
    <row r="6" spans="1:23" ht="21.75" customHeight="1" x14ac:dyDescent="0.35">
      <c r="A6" s="2" t="s">
        <v>5</v>
      </c>
      <c r="B6" s="2">
        <v>18335</v>
      </c>
      <c r="C6" s="2">
        <v>154</v>
      </c>
      <c r="D6" s="2">
        <v>18360</v>
      </c>
      <c r="E6" s="2">
        <v>154</v>
      </c>
      <c r="F6" s="2">
        <v>18774</v>
      </c>
      <c r="G6" s="2">
        <v>146</v>
      </c>
      <c r="H6" s="2">
        <v>18747</v>
      </c>
      <c r="I6" s="2">
        <v>146</v>
      </c>
      <c r="J6" s="2">
        <v>18709</v>
      </c>
      <c r="K6" s="2">
        <v>146</v>
      </c>
      <c r="L6" s="2">
        <v>18666</v>
      </c>
      <c r="M6" s="2">
        <v>147</v>
      </c>
      <c r="N6" s="2">
        <v>18627</v>
      </c>
      <c r="O6" s="2">
        <v>147</v>
      </c>
      <c r="P6" s="2">
        <v>18611</v>
      </c>
      <c r="Q6" s="2">
        <v>148</v>
      </c>
      <c r="R6" s="2">
        <v>18625</v>
      </c>
      <c r="S6" s="2">
        <v>148</v>
      </c>
      <c r="T6" s="2">
        <v>18586</v>
      </c>
      <c r="U6" s="2">
        <v>149</v>
      </c>
      <c r="V6" s="2">
        <v>18494</v>
      </c>
      <c r="W6" s="2">
        <v>149</v>
      </c>
    </row>
    <row r="7" spans="1:23" ht="21.75" customHeight="1" x14ac:dyDescent="0.35">
      <c r="A7" s="2" t="s">
        <v>6</v>
      </c>
      <c r="B7" s="2">
        <v>1533596</v>
      </c>
      <c r="C7" s="2">
        <v>158</v>
      </c>
      <c r="D7" s="2">
        <v>1537069</v>
      </c>
      <c r="E7" s="2">
        <v>157</v>
      </c>
      <c r="F7" s="2">
        <v>1576604</v>
      </c>
      <c r="G7" s="2">
        <v>152</v>
      </c>
      <c r="H7" s="2">
        <v>1573735</v>
      </c>
      <c r="I7" s="2">
        <v>152</v>
      </c>
      <c r="J7" s="2">
        <v>1571202</v>
      </c>
      <c r="K7" s="2">
        <v>152</v>
      </c>
      <c r="L7" s="2">
        <v>1567500</v>
      </c>
      <c r="M7" s="2">
        <v>152</v>
      </c>
      <c r="N7" s="2">
        <v>1564325</v>
      </c>
      <c r="O7" s="2">
        <v>152</v>
      </c>
      <c r="P7" s="2">
        <v>1562112</v>
      </c>
      <c r="Q7" s="2">
        <v>153</v>
      </c>
      <c r="R7" s="2">
        <v>1561094</v>
      </c>
      <c r="S7" s="2">
        <v>153</v>
      </c>
      <c r="T7" s="2">
        <v>1559924</v>
      </c>
      <c r="U7" s="2">
        <v>153</v>
      </c>
      <c r="V7" s="2">
        <v>1552976</v>
      </c>
      <c r="W7" s="2">
        <v>153</v>
      </c>
    </row>
    <row r="8" spans="1:23" ht="21.75" customHeight="1" x14ac:dyDescent="0.35">
      <c r="A8" s="2" t="s">
        <v>60</v>
      </c>
      <c r="B8" s="2">
        <v>91767</v>
      </c>
      <c r="C8" s="2">
        <v>164</v>
      </c>
      <c r="D8" s="2">
        <v>91802</v>
      </c>
      <c r="E8" s="2">
        <v>163</v>
      </c>
      <c r="F8" s="2">
        <v>93521</v>
      </c>
      <c r="G8" s="2">
        <v>155</v>
      </c>
      <c r="H8" s="2">
        <v>93122</v>
      </c>
      <c r="I8" s="2">
        <v>155</v>
      </c>
      <c r="J8" s="2">
        <v>92932</v>
      </c>
      <c r="K8" s="2">
        <v>155</v>
      </c>
      <c r="L8" s="2">
        <v>92675</v>
      </c>
      <c r="M8" s="2">
        <v>156</v>
      </c>
      <c r="N8" s="2">
        <v>92520</v>
      </c>
      <c r="O8" s="2">
        <v>156</v>
      </c>
      <c r="P8" s="2">
        <v>92470</v>
      </c>
      <c r="Q8" s="2">
        <v>156</v>
      </c>
      <c r="R8" s="2">
        <v>92397</v>
      </c>
      <c r="S8" s="2">
        <v>157</v>
      </c>
      <c r="T8" s="2">
        <v>92268</v>
      </c>
      <c r="U8" s="2">
        <v>157</v>
      </c>
      <c r="V8" s="2">
        <v>91500</v>
      </c>
      <c r="W8" s="2">
        <v>157</v>
      </c>
    </row>
    <row r="9" spans="1:23" ht="21.75" customHeight="1" x14ac:dyDescent="0.35">
      <c r="A9" s="2" t="s">
        <v>61</v>
      </c>
      <c r="B9" s="2">
        <v>97580</v>
      </c>
      <c r="C9" s="2">
        <v>157</v>
      </c>
      <c r="D9" s="2">
        <v>97692</v>
      </c>
      <c r="E9" s="2">
        <v>155</v>
      </c>
      <c r="F9" s="2">
        <v>99237</v>
      </c>
      <c r="G9" s="2">
        <v>146</v>
      </c>
      <c r="H9" s="2">
        <v>98897</v>
      </c>
      <c r="I9" s="2">
        <v>146</v>
      </c>
      <c r="J9" s="2">
        <v>98798</v>
      </c>
      <c r="K9" s="2">
        <v>147</v>
      </c>
      <c r="L9" s="2">
        <v>98710</v>
      </c>
      <c r="M9" s="2">
        <v>147</v>
      </c>
      <c r="N9" s="2">
        <v>98653</v>
      </c>
      <c r="O9" s="2">
        <v>147</v>
      </c>
      <c r="P9" s="2">
        <v>98640</v>
      </c>
      <c r="Q9" s="2">
        <v>148</v>
      </c>
      <c r="R9" s="2">
        <v>98632</v>
      </c>
      <c r="S9" s="2">
        <v>148</v>
      </c>
      <c r="T9" s="2">
        <v>98535</v>
      </c>
      <c r="U9" s="2">
        <v>149</v>
      </c>
      <c r="V9" s="2">
        <v>98171</v>
      </c>
      <c r="W9" s="2">
        <v>148</v>
      </c>
    </row>
    <row r="10" spans="1:23" ht="21.75" customHeight="1" x14ac:dyDescent="0.35">
      <c r="A10" s="2" t="s">
        <v>7</v>
      </c>
      <c r="B10" s="2">
        <v>740011</v>
      </c>
      <c r="C10" s="2">
        <v>160</v>
      </c>
      <c r="D10" s="2">
        <v>741030</v>
      </c>
      <c r="E10" s="2">
        <v>159</v>
      </c>
      <c r="F10" s="2">
        <v>758345</v>
      </c>
      <c r="G10" s="2">
        <v>153</v>
      </c>
      <c r="H10" s="2">
        <v>756424</v>
      </c>
      <c r="I10" s="2">
        <v>153</v>
      </c>
      <c r="J10" s="2">
        <v>755424</v>
      </c>
      <c r="K10" s="2">
        <v>153</v>
      </c>
      <c r="L10" s="2">
        <v>753844</v>
      </c>
      <c r="M10" s="2">
        <v>153</v>
      </c>
      <c r="N10" s="2">
        <v>752426</v>
      </c>
      <c r="O10" s="2">
        <v>153</v>
      </c>
      <c r="P10" s="2">
        <v>752347</v>
      </c>
      <c r="Q10" s="2">
        <v>154</v>
      </c>
      <c r="R10" s="2">
        <v>752038</v>
      </c>
      <c r="S10" s="2">
        <v>154</v>
      </c>
      <c r="T10" s="2">
        <v>751487</v>
      </c>
      <c r="U10" s="2">
        <v>155</v>
      </c>
      <c r="V10" s="2">
        <v>748904</v>
      </c>
      <c r="W10" s="2">
        <v>154</v>
      </c>
    </row>
    <row r="11" spans="1:23" ht="21.75" customHeight="1" x14ac:dyDescent="0.35">
      <c r="A11" s="2" t="s">
        <v>52</v>
      </c>
      <c r="B11" s="2">
        <v>169113</v>
      </c>
      <c r="C11" s="2">
        <v>165</v>
      </c>
      <c r="D11" s="2">
        <v>169359</v>
      </c>
      <c r="E11" s="2">
        <v>164</v>
      </c>
      <c r="F11" s="2">
        <v>173289</v>
      </c>
      <c r="G11" s="2">
        <v>157</v>
      </c>
      <c r="H11" s="2">
        <v>172902</v>
      </c>
      <c r="I11" s="2">
        <v>157</v>
      </c>
      <c r="J11" s="2">
        <v>172724</v>
      </c>
      <c r="K11" s="2">
        <v>158</v>
      </c>
      <c r="L11" s="2">
        <v>172364</v>
      </c>
      <c r="M11" s="2">
        <v>158</v>
      </c>
      <c r="N11" s="2">
        <v>172084</v>
      </c>
      <c r="O11" s="2">
        <v>158</v>
      </c>
      <c r="P11" s="2">
        <v>172077</v>
      </c>
      <c r="Q11" s="2">
        <v>159</v>
      </c>
      <c r="R11" s="2">
        <v>172049</v>
      </c>
      <c r="S11" s="2">
        <v>159</v>
      </c>
      <c r="T11" s="2">
        <v>171948</v>
      </c>
      <c r="U11" s="2">
        <v>159</v>
      </c>
      <c r="V11" s="2">
        <v>170981</v>
      </c>
      <c r="W11" s="2">
        <v>159</v>
      </c>
    </row>
    <row r="12" spans="1:23" ht="21.75" customHeight="1" x14ac:dyDescent="0.35">
      <c r="A12" s="2" t="s">
        <v>8</v>
      </c>
      <c r="B12" s="2">
        <v>187962</v>
      </c>
      <c r="C12" s="2">
        <v>157</v>
      </c>
      <c r="D12" s="2">
        <v>188462</v>
      </c>
      <c r="E12" s="2">
        <v>156</v>
      </c>
      <c r="F12" s="2">
        <v>195203</v>
      </c>
      <c r="G12" s="2">
        <v>150</v>
      </c>
      <c r="H12" s="2">
        <v>194782</v>
      </c>
      <c r="I12" s="2">
        <v>150</v>
      </c>
      <c r="J12" s="2">
        <v>194375</v>
      </c>
      <c r="K12" s="2">
        <v>150</v>
      </c>
      <c r="L12" s="2">
        <v>193868</v>
      </c>
      <c r="M12" s="2">
        <v>150</v>
      </c>
      <c r="N12" s="2">
        <v>193366</v>
      </c>
      <c r="O12" s="2">
        <v>150</v>
      </c>
      <c r="P12" s="2">
        <v>193240</v>
      </c>
      <c r="Q12" s="2">
        <v>151</v>
      </c>
      <c r="R12" s="2">
        <v>193265</v>
      </c>
      <c r="S12" s="2">
        <v>151</v>
      </c>
      <c r="T12" s="2">
        <v>193375</v>
      </c>
      <c r="U12" s="2">
        <v>152</v>
      </c>
      <c r="V12" s="2">
        <v>192682</v>
      </c>
      <c r="W12" s="2">
        <v>152</v>
      </c>
    </row>
    <row r="13" spans="1:23" ht="21.75" customHeight="1" x14ac:dyDescent="0.35">
      <c r="A13" s="2" t="s">
        <v>9</v>
      </c>
      <c r="B13" s="2">
        <v>672367</v>
      </c>
      <c r="C13" s="2">
        <v>161</v>
      </c>
      <c r="D13" s="2">
        <v>673556</v>
      </c>
      <c r="E13" s="2">
        <v>160</v>
      </c>
      <c r="F13" s="2">
        <v>689622</v>
      </c>
      <c r="G13" s="2">
        <v>153</v>
      </c>
      <c r="H13" s="2">
        <v>688142</v>
      </c>
      <c r="I13" s="2">
        <v>153</v>
      </c>
      <c r="J13" s="2">
        <v>687181</v>
      </c>
      <c r="K13" s="2">
        <v>154</v>
      </c>
      <c r="L13" s="2">
        <v>685637</v>
      </c>
      <c r="M13" s="2">
        <v>154</v>
      </c>
      <c r="N13" s="2">
        <v>684529</v>
      </c>
      <c r="O13" s="2">
        <v>154</v>
      </c>
      <c r="P13" s="2">
        <v>683333</v>
      </c>
      <c r="Q13" s="2">
        <v>155</v>
      </c>
      <c r="R13" s="2">
        <v>682789</v>
      </c>
      <c r="S13" s="2">
        <v>155</v>
      </c>
      <c r="T13" s="2">
        <v>682219</v>
      </c>
      <c r="U13" s="2">
        <v>155</v>
      </c>
      <c r="V13" s="2">
        <v>679685</v>
      </c>
      <c r="W13" s="2">
        <v>155</v>
      </c>
    </row>
    <row r="14" spans="1:23" ht="21.75" customHeight="1" x14ac:dyDescent="0.35">
      <c r="A14" s="2" t="s">
        <v>10</v>
      </c>
      <c r="B14" s="2">
        <v>510748</v>
      </c>
      <c r="C14" s="2">
        <v>158</v>
      </c>
      <c r="D14" s="2">
        <v>511879</v>
      </c>
      <c r="E14" s="2">
        <v>158</v>
      </c>
      <c r="F14" s="2">
        <v>525701</v>
      </c>
      <c r="G14" s="2">
        <v>151</v>
      </c>
      <c r="H14" s="2">
        <v>524529</v>
      </c>
      <c r="I14" s="2">
        <v>151</v>
      </c>
      <c r="J14" s="2">
        <v>523429</v>
      </c>
      <c r="K14" s="2">
        <v>152</v>
      </c>
      <c r="L14" s="2">
        <v>521982</v>
      </c>
      <c r="M14" s="2">
        <v>152</v>
      </c>
      <c r="N14" s="2">
        <v>520701</v>
      </c>
      <c r="O14" s="2">
        <v>152</v>
      </c>
      <c r="P14" s="2">
        <v>519945</v>
      </c>
      <c r="Q14" s="2">
        <v>152</v>
      </c>
      <c r="R14" s="2">
        <v>519761</v>
      </c>
      <c r="S14" s="2">
        <v>153</v>
      </c>
      <c r="T14" s="2">
        <v>519321</v>
      </c>
      <c r="U14" s="2">
        <v>153</v>
      </c>
      <c r="V14" s="2">
        <v>517365</v>
      </c>
      <c r="W14" s="2">
        <v>153</v>
      </c>
    </row>
    <row r="15" spans="1:23" ht="21.75" customHeight="1" x14ac:dyDescent="0.35">
      <c r="A15" s="2" t="s">
        <v>11</v>
      </c>
      <c r="B15" s="2">
        <v>125422</v>
      </c>
      <c r="C15" s="2">
        <v>168</v>
      </c>
      <c r="D15" s="2">
        <v>125502</v>
      </c>
      <c r="E15" s="2">
        <v>167</v>
      </c>
      <c r="F15" s="2">
        <v>128552</v>
      </c>
      <c r="G15" s="2">
        <v>160</v>
      </c>
      <c r="H15" s="2">
        <v>128315</v>
      </c>
      <c r="I15" s="2">
        <v>161</v>
      </c>
      <c r="J15" s="2">
        <v>128071</v>
      </c>
      <c r="K15" s="2">
        <v>161</v>
      </c>
      <c r="L15" s="2">
        <v>127704</v>
      </c>
      <c r="M15" s="2">
        <v>161</v>
      </c>
      <c r="N15" s="2">
        <v>127329</v>
      </c>
      <c r="O15" s="2">
        <v>161</v>
      </c>
      <c r="P15" s="2">
        <v>127189</v>
      </c>
      <c r="Q15" s="2">
        <v>161</v>
      </c>
      <c r="R15" s="2">
        <v>127192</v>
      </c>
      <c r="S15" s="2">
        <v>162</v>
      </c>
      <c r="T15" s="2">
        <v>127033</v>
      </c>
      <c r="U15" s="2">
        <v>162</v>
      </c>
      <c r="V15" s="2">
        <v>126553</v>
      </c>
      <c r="W15" s="2">
        <v>162</v>
      </c>
    </row>
    <row r="16" spans="1:23" ht="21.75" customHeight="1" x14ac:dyDescent="0.35">
      <c r="A16" s="2" t="s">
        <v>12</v>
      </c>
      <c r="B16" s="2">
        <v>223825</v>
      </c>
      <c r="C16" s="2">
        <v>165</v>
      </c>
      <c r="D16" s="2">
        <v>224056</v>
      </c>
      <c r="E16" s="2">
        <v>164</v>
      </c>
      <c r="F16" s="2">
        <v>229218</v>
      </c>
      <c r="G16" s="2">
        <v>157</v>
      </c>
      <c r="H16" s="2">
        <v>228678</v>
      </c>
      <c r="I16" s="2">
        <v>157</v>
      </c>
      <c r="J16" s="2">
        <v>228282</v>
      </c>
      <c r="K16" s="2">
        <v>157</v>
      </c>
      <c r="L16" s="2">
        <v>227709</v>
      </c>
      <c r="M16" s="2">
        <v>158</v>
      </c>
      <c r="N16" s="2">
        <v>227225</v>
      </c>
      <c r="O16" s="2">
        <v>158</v>
      </c>
      <c r="P16" s="2">
        <v>227262</v>
      </c>
      <c r="Q16" s="2">
        <v>158</v>
      </c>
      <c r="R16" s="2">
        <v>227172</v>
      </c>
      <c r="S16" s="2">
        <v>159</v>
      </c>
      <c r="T16" s="2">
        <v>226984</v>
      </c>
      <c r="U16" s="2">
        <v>159</v>
      </c>
      <c r="V16" s="2">
        <v>226124</v>
      </c>
      <c r="W16" s="2">
        <v>159</v>
      </c>
    </row>
    <row r="17" spans="1:23" ht="21.75" customHeight="1" x14ac:dyDescent="0.35">
      <c r="A17" s="2" t="s">
        <v>13</v>
      </c>
      <c r="B17" s="2">
        <v>835380</v>
      </c>
      <c r="C17" s="2">
        <v>161</v>
      </c>
      <c r="D17" s="2">
        <v>837502</v>
      </c>
      <c r="E17" s="2">
        <v>161</v>
      </c>
      <c r="F17" s="2">
        <v>861893</v>
      </c>
      <c r="G17" s="2">
        <v>155</v>
      </c>
      <c r="H17" s="2">
        <v>860921</v>
      </c>
      <c r="I17" s="2">
        <v>155</v>
      </c>
      <c r="J17" s="2">
        <v>859060</v>
      </c>
      <c r="K17" s="2">
        <v>155</v>
      </c>
      <c r="L17" s="2">
        <v>856434</v>
      </c>
      <c r="M17" s="2">
        <v>155</v>
      </c>
      <c r="N17" s="2">
        <v>854142</v>
      </c>
      <c r="O17" s="2">
        <v>155</v>
      </c>
      <c r="P17" s="2">
        <v>854094</v>
      </c>
      <c r="Q17" s="2">
        <v>156</v>
      </c>
      <c r="R17" s="2">
        <v>853118</v>
      </c>
      <c r="S17" s="2">
        <v>156</v>
      </c>
      <c r="T17" s="2">
        <v>852221</v>
      </c>
      <c r="U17" s="2">
        <v>157</v>
      </c>
      <c r="V17" s="2">
        <v>849192</v>
      </c>
      <c r="W17" s="2">
        <v>157</v>
      </c>
    </row>
    <row r="18" spans="1:23" ht="21.75" customHeight="1" x14ac:dyDescent="0.35">
      <c r="A18" s="2" t="s">
        <v>14</v>
      </c>
      <c r="B18" s="2">
        <v>188296</v>
      </c>
      <c r="C18" s="2">
        <v>169</v>
      </c>
      <c r="D18" s="2">
        <v>188691</v>
      </c>
      <c r="E18" s="2">
        <v>168</v>
      </c>
      <c r="F18" s="2">
        <v>193272</v>
      </c>
      <c r="G18" s="2">
        <v>162</v>
      </c>
      <c r="H18" s="2">
        <v>192940</v>
      </c>
      <c r="I18" s="2">
        <v>162</v>
      </c>
      <c r="J18" s="2">
        <v>192533</v>
      </c>
      <c r="K18" s="2">
        <v>162</v>
      </c>
      <c r="L18" s="2">
        <v>192041</v>
      </c>
      <c r="M18" s="2">
        <v>162</v>
      </c>
      <c r="N18" s="2">
        <v>191609</v>
      </c>
      <c r="O18" s="2">
        <v>163</v>
      </c>
      <c r="P18" s="2">
        <v>191654</v>
      </c>
      <c r="Q18" s="2">
        <v>163</v>
      </c>
      <c r="R18" s="2">
        <v>191532</v>
      </c>
      <c r="S18" s="2">
        <v>163</v>
      </c>
      <c r="T18" s="2">
        <v>191279</v>
      </c>
      <c r="U18" s="2">
        <v>164</v>
      </c>
      <c r="V18" s="2">
        <v>190655</v>
      </c>
      <c r="W18" s="2">
        <v>164</v>
      </c>
    </row>
    <row r="19" spans="1:23" ht="21.75" customHeight="1" x14ac:dyDescent="0.35">
      <c r="A19" s="2" t="s">
        <v>15</v>
      </c>
      <c r="B19" s="2">
        <v>39999</v>
      </c>
      <c r="C19" s="2">
        <v>169</v>
      </c>
      <c r="D19" s="2">
        <v>40049</v>
      </c>
      <c r="E19" s="2">
        <v>168</v>
      </c>
      <c r="F19" s="2">
        <v>41030</v>
      </c>
      <c r="G19" s="2">
        <v>162</v>
      </c>
      <c r="H19" s="2">
        <v>41020</v>
      </c>
      <c r="I19" s="2">
        <v>162</v>
      </c>
      <c r="J19" s="2">
        <v>40913</v>
      </c>
      <c r="K19" s="2">
        <v>162</v>
      </c>
      <c r="L19" s="2">
        <v>40816</v>
      </c>
      <c r="M19" s="2">
        <v>162</v>
      </c>
      <c r="N19" s="2">
        <v>40707</v>
      </c>
      <c r="O19" s="2">
        <v>162</v>
      </c>
      <c r="P19" s="2">
        <v>40723</v>
      </c>
      <c r="Q19" s="2">
        <v>163</v>
      </c>
      <c r="R19" s="2">
        <v>40644</v>
      </c>
      <c r="S19" s="2">
        <v>163</v>
      </c>
      <c r="T19" s="2">
        <v>40568</v>
      </c>
      <c r="U19" s="2">
        <v>164</v>
      </c>
      <c r="V19" s="2">
        <v>40420</v>
      </c>
      <c r="W19" s="2">
        <v>164</v>
      </c>
    </row>
    <row r="20" spans="1:23" ht="21.75" customHeight="1" x14ac:dyDescent="0.35">
      <c r="A20" s="2" t="s">
        <v>16</v>
      </c>
      <c r="B20" s="2">
        <v>854482</v>
      </c>
      <c r="C20" s="2">
        <v>176</v>
      </c>
      <c r="D20" s="2">
        <v>856369</v>
      </c>
      <c r="E20" s="2">
        <v>175</v>
      </c>
      <c r="F20" s="2">
        <v>888330</v>
      </c>
      <c r="G20" s="2">
        <v>170</v>
      </c>
      <c r="H20" s="2">
        <v>891292</v>
      </c>
      <c r="I20" s="2">
        <v>171</v>
      </c>
      <c r="J20" s="2">
        <v>888731</v>
      </c>
      <c r="K20" s="2">
        <v>171</v>
      </c>
      <c r="L20" s="2">
        <v>885564</v>
      </c>
      <c r="M20" s="2">
        <v>171</v>
      </c>
      <c r="N20" s="2">
        <v>881224</v>
      </c>
      <c r="O20" s="2">
        <v>171</v>
      </c>
      <c r="P20" s="2">
        <v>883040</v>
      </c>
      <c r="Q20" s="2">
        <v>172</v>
      </c>
      <c r="R20" s="2">
        <v>882283</v>
      </c>
      <c r="S20" s="2">
        <v>172</v>
      </c>
      <c r="T20" s="2">
        <v>881737</v>
      </c>
      <c r="U20" s="2">
        <v>173</v>
      </c>
      <c r="V20" s="2">
        <v>879581</v>
      </c>
      <c r="W20" s="2">
        <v>172</v>
      </c>
    </row>
    <row r="21" spans="1:23" ht="21.75" customHeight="1" x14ac:dyDescent="0.35">
      <c r="A21" s="2" t="s">
        <v>17</v>
      </c>
      <c r="B21" s="2">
        <v>596971</v>
      </c>
      <c r="C21" s="2">
        <v>175</v>
      </c>
      <c r="D21" s="2">
        <v>597454</v>
      </c>
      <c r="E21" s="2">
        <v>175</v>
      </c>
      <c r="F21" s="2">
        <v>613361</v>
      </c>
      <c r="G21" s="2">
        <v>169</v>
      </c>
      <c r="H21" s="2">
        <v>614001</v>
      </c>
      <c r="I21" s="2">
        <v>169</v>
      </c>
      <c r="J21" s="2">
        <v>612302</v>
      </c>
      <c r="K21" s="2">
        <v>169</v>
      </c>
      <c r="L21" s="2">
        <v>610450</v>
      </c>
      <c r="M21" s="2">
        <v>170</v>
      </c>
      <c r="N21" s="2">
        <v>608389</v>
      </c>
      <c r="O21" s="2">
        <v>170</v>
      </c>
      <c r="P21" s="2">
        <v>608925</v>
      </c>
      <c r="Q21" s="2">
        <v>170</v>
      </c>
      <c r="R21" s="2">
        <v>608566</v>
      </c>
      <c r="S21" s="2">
        <v>171</v>
      </c>
      <c r="T21" s="2">
        <v>607481</v>
      </c>
      <c r="U21" s="2">
        <v>171</v>
      </c>
      <c r="V21" s="2">
        <v>605158</v>
      </c>
      <c r="W21" s="2">
        <v>171</v>
      </c>
    </row>
    <row r="22" spans="1:23" ht="21.75" customHeight="1" x14ac:dyDescent="0.35">
      <c r="A22" s="2" t="s">
        <v>18</v>
      </c>
      <c r="B22" s="2">
        <v>80444</v>
      </c>
      <c r="C22" s="2">
        <v>175</v>
      </c>
      <c r="D22" s="2">
        <v>80475</v>
      </c>
      <c r="E22" s="2">
        <v>174</v>
      </c>
      <c r="F22" s="2">
        <v>81949</v>
      </c>
      <c r="G22" s="2">
        <v>168</v>
      </c>
      <c r="H22" s="2">
        <v>81797</v>
      </c>
      <c r="I22" s="2">
        <v>168</v>
      </c>
      <c r="J22" s="2">
        <v>81567</v>
      </c>
      <c r="K22" s="2">
        <v>168</v>
      </c>
      <c r="L22" s="2">
        <v>81301</v>
      </c>
      <c r="M22" s="2">
        <v>168</v>
      </c>
      <c r="N22" s="2">
        <v>81082</v>
      </c>
      <c r="O22" s="2">
        <v>169</v>
      </c>
      <c r="P22" s="2">
        <v>81063</v>
      </c>
      <c r="Q22" s="2">
        <v>169</v>
      </c>
      <c r="R22" s="2">
        <v>81000</v>
      </c>
      <c r="S22" s="2">
        <v>169</v>
      </c>
      <c r="T22" s="2">
        <v>80686</v>
      </c>
      <c r="U22" s="2">
        <v>170</v>
      </c>
      <c r="V22" s="2">
        <v>80233</v>
      </c>
      <c r="W22" s="2">
        <v>170</v>
      </c>
    </row>
    <row r="23" spans="1:23" ht="21.75" customHeight="1" x14ac:dyDescent="0.35">
      <c r="A23" s="2" t="s">
        <v>19</v>
      </c>
      <c r="B23" s="2">
        <v>274966</v>
      </c>
      <c r="C23" s="2">
        <v>187</v>
      </c>
      <c r="D23" s="2">
        <v>275647</v>
      </c>
      <c r="E23" s="2">
        <v>187</v>
      </c>
      <c r="F23" s="2">
        <v>284417</v>
      </c>
      <c r="G23" s="2">
        <v>181</v>
      </c>
      <c r="H23" s="2">
        <v>284933</v>
      </c>
      <c r="I23" s="2">
        <v>181</v>
      </c>
      <c r="J23" s="2">
        <v>284159</v>
      </c>
      <c r="K23" s="2">
        <v>182</v>
      </c>
      <c r="L23" s="2">
        <v>283312</v>
      </c>
      <c r="M23" s="2">
        <v>182</v>
      </c>
      <c r="N23" s="2">
        <v>282260</v>
      </c>
      <c r="O23" s="2">
        <v>182</v>
      </c>
      <c r="P23" s="2">
        <v>282898</v>
      </c>
      <c r="Q23" s="2">
        <v>183</v>
      </c>
      <c r="R23" s="2">
        <v>282861</v>
      </c>
      <c r="S23" s="2">
        <v>183</v>
      </c>
      <c r="T23" s="2">
        <v>282558</v>
      </c>
      <c r="U23" s="2">
        <v>183</v>
      </c>
      <c r="V23" s="2">
        <v>281811</v>
      </c>
      <c r="W23" s="2">
        <v>183</v>
      </c>
    </row>
    <row r="24" spans="1:23" ht="21.75" customHeight="1" x14ac:dyDescent="0.35">
      <c r="A24" s="2" t="s">
        <v>20</v>
      </c>
      <c r="B24" s="2">
        <v>712214</v>
      </c>
      <c r="C24" s="2">
        <v>180</v>
      </c>
      <c r="D24" s="2">
        <v>713457</v>
      </c>
      <c r="E24" s="2">
        <v>180</v>
      </c>
      <c r="F24" s="2">
        <v>738108</v>
      </c>
      <c r="G24" s="2">
        <v>174</v>
      </c>
      <c r="H24" s="2">
        <v>740214</v>
      </c>
      <c r="I24" s="2">
        <v>175</v>
      </c>
      <c r="J24" s="2">
        <v>739104</v>
      </c>
      <c r="K24" s="2">
        <v>175</v>
      </c>
      <c r="L24" s="2">
        <v>736555</v>
      </c>
      <c r="M24" s="2">
        <v>175</v>
      </c>
      <c r="N24" s="2">
        <v>732891</v>
      </c>
      <c r="O24" s="2">
        <v>175</v>
      </c>
      <c r="P24" s="2">
        <v>734554</v>
      </c>
      <c r="Q24" s="2">
        <v>176</v>
      </c>
      <c r="R24" s="2">
        <v>733969</v>
      </c>
      <c r="S24" s="2">
        <v>176</v>
      </c>
      <c r="T24" s="2">
        <v>731962</v>
      </c>
      <c r="U24" s="2">
        <v>177</v>
      </c>
      <c r="V24" s="2">
        <v>729585</v>
      </c>
      <c r="W24" s="2">
        <v>177</v>
      </c>
    </row>
    <row r="25" spans="1:23" ht="21.75" customHeight="1" x14ac:dyDescent="0.35">
      <c r="A25" s="2" t="s">
        <v>21</v>
      </c>
      <c r="B25" s="2">
        <v>202993</v>
      </c>
      <c r="C25" s="2">
        <v>180</v>
      </c>
      <c r="D25" s="2">
        <v>203134</v>
      </c>
      <c r="E25" s="2">
        <v>179</v>
      </c>
      <c r="F25" s="2">
        <v>208747</v>
      </c>
      <c r="G25" s="2">
        <v>173</v>
      </c>
      <c r="H25" s="2">
        <v>208537</v>
      </c>
      <c r="I25" s="2">
        <v>173</v>
      </c>
      <c r="J25" s="2">
        <v>208113</v>
      </c>
      <c r="K25" s="2">
        <v>173</v>
      </c>
      <c r="L25" s="2">
        <v>207411</v>
      </c>
      <c r="M25" s="2">
        <v>173</v>
      </c>
      <c r="N25" s="2">
        <v>206716</v>
      </c>
      <c r="O25" s="2">
        <v>173</v>
      </c>
      <c r="P25" s="2">
        <v>206899</v>
      </c>
      <c r="Q25" s="2">
        <v>174</v>
      </c>
      <c r="R25" s="2">
        <v>206836</v>
      </c>
      <c r="S25" s="2">
        <v>175</v>
      </c>
      <c r="T25" s="2">
        <v>206528</v>
      </c>
      <c r="U25" s="2">
        <v>175</v>
      </c>
      <c r="V25" s="2">
        <v>206039</v>
      </c>
      <c r="W25" s="2">
        <v>175</v>
      </c>
    </row>
    <row r="26" spans="1:23" ht="21.75" customHeight="1" thickBot="1" x14ac:dyDescent="0.4">
      <c r="A26" s="17" t="s">
        <v>32</v>
      </c>
      <c r="B26" s="17">
        <v>8750961</v>
      </c>
      <c r="C26" s="17">
        <v>166</v>
      </c>
      <c r="D26" s="17">
        <v>8767395</v>
      </c>
      <c r="E26" s="17">
        <v>165</v>
      </c>
      <c r="F26" s="17">
        <v>9011805</v>
      </c>
      <c r="G26" s="17">
        <v>159</v>
      </c>
      <c r="H26" s="17">
        <v>9005475</v>
      </c>
      <c r="I26" s="17">
        <v>159</v>
      </c>
      <c r="J26" s="17">
        <v>8988051</v>
      </c>
      <c r="K26" s="17">
        <v>160</v>
      </c>
      <c r="L26" s="17">
        <v>8963486</v>
      </c>
      <c r="M26" s="17">
        <v>160</v>
      </c>
      <c r="N26" s="17">
        <v>8938337</v>
      </c>
      <c r="O26" s="17">
        <v>160</v>
      </c>
      <c r="P26" s="17">
        <v>8938251</v>
      </c>
      <c r="Q26" s="17">
        <v>160</v>
      </c>
      <c r="R26" s="17">
        <v>8932562</v>
      </c>
      <c r="S26" s="17">
        <v>161</v>
      </c>
      <c r="T26" s="17">
        <v>8922892</v>
      </c>
      <c r="U26" s="17">
        <v>161</v>
      </c>
      <c r="V26" s="17">
        <v>8890141</v>
      </c>
      <c r="W26" s="17">
        <v>161</v>
      </c>
    </row>
    <row r="27" spans="1:23" s="5" customFormat="1" ht="31.5" customHeight="1" thickTop="1" x14ac:dyDescent="0.35">
      <c r="A27" s="13" t="s">
        <v>0</v>
      </c>
      <c r="B27" s="14">
        <f>+B5+B6+B7+B8+B9+B10+B11+B12+B13</f>
        <v>4105221</v>
      </c>
      <c r="C27" s="14">
        <f>+(B5*C5+B6*C6+B7*C7+B8*C8+B9*C9+B10*C10+B11*C11+B12*C12+B13*C13)/B27</f>
        <v>159.18693585558486</v>
      </c>
      <c r="D27" s="14">
        <f>+D5+D6+D7+D8+D9+D10+D11+D12+D13</f>
        <v>4113180</v>
      </c>
      <c r="E27" s="14">
        <f>+(D5*E5+D6*E6+D7*E7+D8*E8+D9*E9+D10*E10+D11*E11+D12*E12+D13*E13)/D27</f>
        <v>158.16701116897389</v>
      </c>
      <c r="F27" s="14">
        <f>+F5+F6+F7+F8+F9+F10+F11+F12+F13</f>
        <v>4217227</v>
      </c>
      <c r="G27" s="14">
        <f>+(F5*G5+F6*G6+F7*G7+F8*G8+F9*G9+F10*G10+F11*G11+F12*G12+F13*G13)/F27</f>
        <v>152.20958582499827</v>
      </c>
      <c r="H27" s="14">
        <f>+H5+H6+H7+H8+H9+H10+H11+H12+H13</f>
        <v>4208298</v>
      </c>
      <c r="I27" s="14">
        <f>+(H5*I5+H6*I6+H7*I7+H8*I8+H9*I9+H10*I10+H11*I11+H12*I12+H13*I13)/H27</f>
        <v>152.35477858269542</v>
      </c>
      <c r="J27" s="14">
        <f>+J5+J6+J7+J8+J9+J10+J11+J12+J13</f>
        <v>4201787</v>
      </c>
      <c r="K27" s="14">
        <f>+(J5*K5+J6*K6+J7*K7+J8*K8+J9*K9+J10*K10+J11*K11+J12*K12+J13*K13)/J27</f>
        <v>152.58306906085434</v>
      </c>
      <c r="L27" s="14">
        <f>+L5+L6+L7+L8+L9+L10+L11+L12+L13</f>
        <v>4192207</v>
      </c>
      <c r="M27" s="14">
        <f>+(L5*M5+L6*M6+L7*M7+L8*M8+L9*M9+L10*M10+L11*M11+L12*M12+L13*M13)/L27</f>
        <v>152.60955625521353</v>
      </c>
      <c r="N27" s="14">
        <f>+N5+N6+N7+N8+N9+N10+N11+N12+N13</f>
        <v>4184062</v>
      </c>
      <c r="O27" s="14">
        <f>+(N5*O5+N6*O6+N7*O7+N8*O8+N9*O9+N10*O10+N11*O11+N12*O12+N13*O13)/N27</f>
        <v>152.60967930207536</v>
      </c>
      <c r="P27" s="14">
        <f>+P5+P6+P7+P8+P9+P10+P11+P12+P13</f>
        <v>4180005</v>
      </c>
      <c r="Q27" s="14">
        <f>+(P5*Q5+P6*Q6+P7*Q7+P8*Q8+P9*Q9+P10*Q10+P11*Q11+P12*Q12+P13*Q13)/P27</f>
        <v>153.58759499091508</v>
      </c>
      <c r="R27" s="14">
        <f>+R5+R6+R7+R8+R9+R10+R11+R12+R13</f>
        <v>4177628</v>
      </c>
      <c r="S27" s="14">
        <f>+(R5*S5+R6*S6+R7*S7+R8*S8+R9*S9+R10*S10+R11*S11+R12*S12+R13*S13)/R27</f>
        <v>153.60960023247642</v>
      </c>
      <c r="T27" s="14">
        <f>+T5+T6+T7+T8+T9+T10+T11+T12+T13</f>
        <v>4174534</v>
      </c>
      <c r="U27" s="14">
        <f>+(T5*U5+T6*U6+T7*U7+T8*U8+T9*U9+T10*U10+T11*U11+T12*U12+T13*U13)/T27</f>
        <v>153.86388396884539</v>
      </c>
      <c r="V27" s="14">
        <f>+V5+V6+V7+V8+V9+V10+V11+V12+V13</f>
        <v>4157425</v>
      </c>
      <c r="W27" s="14">
        <f>+(V5*W5+V6*W6+V7*W7+V8*W8+V9*W9+V10*W10+V11*W11+V12*W12+V13*W13)/V27</f>
        <v>153.65969849125361</v>
      </c>
    </row>
    <row r="28" spans="1:23" ht="23.15" customHeight="1" x14ac:dyDescent="0.35">
      <c r="A28" s="13" t="s">
        <v>1</v>
      </c>
      <c r="B28" s="14">
        <f>+B14+B15+B16+B17</f>
        <v>1695375</v>
      </c>
      <c r="C28" s="14">
        <f>+(+B15*C15+B14*C14+B16*C16+B17*C17)/B28</f>
        <v>161.14215733982158</v>
      </c>
      <c r="D28" s="14">
        <f>+D14+D15+D16+D17</f>
        <v>1698939</v>
      </c>
      <c r="E28" s="14">
        <f>+(+D15*E15+D14*E14+D16*E16+D17*E17)/D28</f>
        <v>160.93498471693215</v>
      </c>
      <c r="F28" s="14">
        <f>+F14+F15+F16+F17</f>
        <v>1745364</v>
      </c>
      <c r="G28" s="14">
        <f>+(+F15*G15+F14*G14+F16*G16+F17*G17)/F28</f>
        <v>154.42613231394711</v>
      </c>
      <c r="H28" s="14">
        <f>+H14+H15+H16+H17</f>
        <v>1742443</v>
      </c>
      <c r="I28" s="14">
        <f>+(+H15*I15+H14*I14+H16*I16+H17*I17)/H28</f>
        <v>154.50020172826314</v>
      </c>
      <c r="J28" s="14">
        <f>+J14+J15+J16+J17</f>
        <v>1738842</v>
      </c>
      <c r="K28" s="14">
        <f>+(+J15*K15+J14*K14+J16*K16+J17*K17)/J28</f>
        <v>154.80142129072107</v>
      </c>
      <c r="L28" s="14">
        <f>+L14+L15+L16+L17</f>
        <v>1733829</v>
      </c>
      <c r="M28" s="14">
        <f>+(+L15*M15+L14*M14+L16*M16+L17*M17)/L28</f>
        <v>154.93275288393491</v>
      </c>
      <c r="N28" s="14">
        <f>+N14+N15+N16+N17</f>
        <v>1729397</v>
      </c>
      <c r="O28" s="14">
        <f>+(+N15*O15+N14*O14+N16*O16+N17*O17)/N28</f>
        <v>154.93266207816944</v>
      </c>
      <c r="P28" s="14">
        <f>+P14+P15+P16+P17</f>
        <v>1728490</v>
      </c>
      <c r="Q28" s="14">
        <f>+(+P15*Q15+P14*Q14+P16*Q16+P17*Q17)/P28</f>
        <v>155.42764436010623</v>
      </c>
      <c r="R28" s="14">
        <f>+R14+R15+R16+R17</f>
        <v>1727243</v>
      </c>
      <c r="S28" s="14">
        <f>+(+R15*S15+R14*S14+R16*S16+R17*S17)/R28</f>
        <v>155.93364280532617</v>
      </c>
      <c r="T28" s="14">
        <f>+T14+T15+T16+T17</f>
        <v>1725559</v>
      </c>
      <c r="U28" s="14">
        <f>+(+T15*U15+T14*U14+T16*U16+T17*U17)/T28</f>
        <v>156.42734441418693</v>
      </c>
      <c r="V28" s="14">
        <f>+V14+V15+V16+V17</f>
        <v>1719234</v>
      </c>
      <c r="W28" s="14">
        <f>+(+V15*W15+V14*W14+V16*W16+V17*W17)/V28</f>
        <v>156.42739208275313</v>
      </c>
    </row>
    <row r="29" spans="1:23" ht="23.15" customHeight="1" thickBot="1" x14ac:dyDescent="0.4">
      <c r="A29" s="15" t="s">
        <v>2</v>
      </c>
      <c r="B29" s="16">
        <f>+B18+B19+B20+B21+B22+B23+B24+B25</f>
        <v>2950365</v>
      </c>
      <c r="C29" s="16">
        <f>+(B18*C18+B19*C19+B20*C20+B21*C21+B22*C22+B23*C23+B24*C24+B25*C25)/B29</f>
        <v>177.4947215005601</v>
      </c>
      <c r="D29" s="16">
        <f>+D18+D19+D20+D21+D22+D23+D24+D25</f>
        <v>2955276</v>
      </c>
      <c r="E29" s="16">
        <f>+(D18*E18+D19*E19+D20*E20+D21*E21+D22*E22+D23*E23+D24*E24+D25*E25)/D29</f>
        <v>177.03227380454481</v>
      </c>
      <c r="F29" s="16">
        <f>+F18+F19+F20+F21+F22+F23+F24+F25</f>
        <v>3049214</v>
      </c>
      <c r="G29" s="16">
        <f>+(F18*G18+F19*G19+F20*G20+F21*G21+F22*G22+F23*G23+F24*G24+F25*G25)/F29</f>
        <v>171.33004275856007</v>
      </c>
      <c r="H29" s="16">
        <f>+H18+H19+H20+H21+H22+H23+H24+H25</f>
        <v>3054734</v>
      </c>
      <c r="I29" s="16">
        <f>+(H18*I18+H19*I19+H20*I20+H21*I21+H22*I22+H23*I23+H24*I24+H25*I25)/H29</f>
        <v>171.86692556536838</v>
      </c>
      <c r="J29" s="16">
        <f>+J18+J19+J20+J21+J22+J23+J24+J25</f>
        <v>3047422</v>
      </c>
      <c r="K29" s="16">
        <f>+(J18*K18+J19*K19+J20*K20+J21*K21+J22*K22+J23*K23+J24*K24+J25*K25)/J29</f>
        <v>171.96083574903639</v>
      </c>
      <c r="L29" s="16">
        <f>+L18+L19+L20+L21+L22+L23+L24+L25</f>
        <v>3037450</v>
      </c>
      <c r="M29" s="16">
        <f>+(L18*M18+L19*M19+L20*M20+L21*M21+L22*M22+L23*M23+L24*M24+L25*M25)/L29</f>
        <v>172.16130570050535</v>
      </c>
      <c r="N29" s="16">
        <f>+N18+N19+N20+N21+N22+N23+N24+N25</f>
        <v>3024878</v>
      </c>
      <c r="O29" s="16">
        <f>+(N18*O18+N19*O19+N20*O20+N21*O21+N22*O22+N23*O23+N24*O24+N25*O25)/N29</f>
        <v>172.24965965569521</v>
      </c>
      <c r="P29" s="16">
        <f>+P18+P19+P20+P21+P22+P23+P24+P25</f>
        <v>3029756</v>
      </c>
      <c r="Q29" s="16">
        <f>+(P18*Q18+P19*Q19+P20*Q20+P21*Q21+P22*Q22+P23*Q23+P24*Q24+P25*Q25)/P29</f>
        <v>172.96095527164564</v>
      </c>
      <c r="R29" s="16">
        <f>+R18+R19+R20+R21+R22+R23+R24+R25</f>
        <v>3027691</v>
      </c>
      <c r="S29" s="16">
        <f>+(R18*S18+R19*S19+R20*S20+R21*S21+R22*S22+R23*S23+R24*S24+R25*S25)/R29</f>
        <v>173.23087362613953</v>
      </c>
      <c r="T29" s="16">
        <f>+T18+T19+T20+T21+T22+T23+T24+T25</f>
        <v>3022799</v>
      </c>
      <c r="U29" s="16">
        <f>+(T18*U18+T19*U19+T20*U20+T21*U21+T22*U22+T23*U23+T24*U24+T25*U25)/T29</f>
        <v>173.86768620738593</v>
      </c>
      <c r="V29" s="16">
        <f>+V18+V19+V20+V21+V22+V23+V24+V25</f>
        <v>3013482</v>
      </c>
      <c r="W29" s="16">
        <f>+(V18*W18+V19*W19+V20*W20+V21*W21+V22*W22+V23*W23+V24*W24+V25*W25)/V29</f>
        <v>173.57682674062761</v>
      </c>
    </row>
    <row r="30" spans="1:23" ht="25" customHeight="1" thickTop="1" x14ac:dyDescent="0.3">
      <c r="A30" s="70" t="str">
        <f>+INDICE!B10</f>
        <v xml:space="preserve"> Lettura dati 27 dicembre 2023</v>
      </c>
    </row>
    <row r="31" spans="1:23" x14ac:dyDescent="0.35">
      <c r="B31" s="6"/>
      <c r="C31" s="25"/>
    </row>
    <row r="32" spans="1:23" s="3" customFormat="1" x14ac:dyDescent="0.35">
      <c r="A32" s="1"/>
      <c r="B32" s="1"/>
      <c r="C32" s="66"/>
    </row>
    <row r="33" spans="2:3" ht="15" x14ac:dyDescent="0.35">
      <c r="B33" s="7"/>
      <c r="C33" s="65"/>
    </row>
    <row r="37" spans="2:3" ht="13.5" x14ac:dyDescent="0.35">
      <c r="B37" s="14"/>
      <c r="C37" s="14"/>
    </row>
    <row r="38" spans="2:3" ht="13.5" x14ac:dyDescent="0.35">
      <c r="B38" s="14"/>
      <c r="C38" s="14"/>
    </row>
    <row r="39" spans="2:3" ht="13.5" x14ac:dyDescent="0.35">
      <c r="B39" s="14"/>
      <c r="C39" s="14"/>
    </row>
    <row r="40" spans="2:3" ht="13.5" x14ac:dyDescent="0.35">
      <c r="B40" s="14"/>
      <c r="C40" s="14"/>
    </row>
    <row r="41" spans="2:3" ht="13.5" x14ac:dyDescent="0.35">
      <c r="B41" s="14"/>
      <c r="C41" s="14"/>
    </row>
    <row r="42" spans="2:3" x14ac:dyDescent="0.35">
      <c r="B42" s="4"/>
    </row>
    <row r="43" spans="2:3" ht="13.5" x14ac:dyDescent="0.35">
      <c r="B43" s="4"/>
      <c r="C43" s="65"/>
    </row>
    <row r="44" spans="2:3" x14ac:dyDescent="0.35">
      <c r="B44" s="4"/>
    </row>
    <row r="45" spans="2:3" x14ac:dyDescent="0.35">
      <c r="B45" s="4"/>
    </row>
    <row r="46" spans="2:3" x14ac:dyDescent="0.35">
      <c r="B46" s="4"/>
    </row>
    <row r="47" spans="2:3" x14ac:dyDescent="0.35">
      <c r="B47" s="4"/>
    </row>
    <row r="48" spans="2:3"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row r="60" spans="2:2" x14ac:dyDescent="0.35">
      <c r="B60" s="4"/>
    </row>
  </sheetData>
  <mergeCells count="13">
    <mergeCell ref="V3:W3"/>
    <mergeCell ref="B2:W2"/>
    <mergeCell ref="A3:A4"/>
    <mergeCell ref="B3:C3"/>
    <mergeCell ref="D3:E3"/>
    <mergeCell ref="L3:M3"/>
    <mergeCell ref="J3:K3"/>
    <mergeCell ref="H3:I3"/>
    <mergeCell ref="F3:G3"/>
    <mergeCell ref="T3:U3"/>
    <mergeCell ref="R3:S3"/>
    <mergeCell ref="P3:Q3"/>
    <mergeCell ref="N3:O3"/>
  </mergeCells>
  <pageMargins left="0.31496062992125984" right="0.31496062992125984" top="0.94488188976377963" bottom="0.74803149606299213" header="0.31496062992125984" footer="0.31496062992125984"/>
  <pageSetup paperSize="9" scale="42" orientation="landscape" r:id="rId1"/>
  <headerFooter>
    <oddHeader>&amp;COSSERVATORIO ASSEGNO UNICO UNIVERSALE</oddHeader>
    <oddFooter>&amp;CINPS - COORDINAMENTO GENERALE STATISTICO ATTUARIALE</oddFooter>
  </headerFooter>
  <rowBreaks count="1" manualBreakCount="1">
    <brk id="18" max="22" man="1"/>
  </rowBreaks>
  <ignoredErrors>
    <ignoredError sqref="C27:H29 J27:J29 K27:M29 N27:N29 O27 O29:Q29 O28 P28:Q28 P27:Q27 R27:W29" formula="1"/>
    <ignoredError sqref="I27:I29" evalError="1"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1B5C3-D161-4562-B7EA-256B86A01478}">
  <sheetPr>
    <pageSetUpPr fitToPage="1"/>
  </sheetPr>
  <dimension ref="A1:X40"/>
  <sheetViews>
    <sheetView showGridLines="0" tabSelected="1" view="pageBreakPreview" topLeftCell="A3" zoomScale="60" zoomScaleNormal="59" workbookViewId="0">
      <selection activeCell="F1" sqref="F1"/>
    </sheetView>
  </sheetViews>
  <sheetFormatPr defaultColWidth="13.26953125" defaultRowHeight="10" x14ac:dyDescent="0.35"/>
  <cols>
    <col min="1" max="1" width="25.90625" style="1" customWidth="1"/>
    <col min="2" max="2" width="16.81640625" style="1" bestFit="1" customWidth="1"/>
    <col min="3" max="3" width="15.26953125" style="1" customWidth="1"/>
    <col min="4" max="4" width="16.26953125" style="1" bestFit="1" customWidth="1"/>
    <col min="5" max="5" width="15.1796875" style="1" bestFit="1" customWidth="1"/>
    <col min="6" max="6" width="16.81640625" style="1" bestFit="1" customWidth="1"/>
    <col min="7" max="7" width="15.1796875" style="1" customWidth="1"/>
    <col min="8" max="8" width="16.26953125" style="1" bestFit="1" customWidth="1"/>
    <col min="9" max="9" width="15.1796875" style="1" customWidth="1"/>
    <col min="10" max="10" width="17.26953125" style="1" bestFit="1" customWidth="1"/>
    <col min="11" max="11" width="15.453125" style="1" customWidth="1"/>
    <col min="12" max="12" width="17.26953125" style="1" bestFit="1" customWidth="1"/>
    <col min="13" max="13" width="15" style="1" customWidth="1"/>
    <col min="14" max="14" width="16.26953125" style="1" bestFit="1" customWidth="1"/>
    <col min="15" max="15" width="14.54296875" style="1" customWidth="1"/>
    <col min="16" max="16" width="16.81640625" style="1" bestFit="1" customWidth="1"/>
    <col min="17" max="17" width="15.26953125" style="1" customWidth="1"/>
    <col min="18" max="18" width="16.81640625" style="1" bestFit="1" customWidth="1"/>
    <col min="19" max="19" width="15.7265625" style="1" customWidth="1"/>
    <col min="20" max="20" width="16.81640625" style="1" bestFit="1" customWidth="1"/>
    <col min="21" max="16384" width="13.26953125" style="1"/>
  </cols>
  <sheetData>
    <row r="1" spans="1:24" ht="69.650000000000006" customHeight="1" thickBot="1" x14ac:dyDescent="0.4">
      <c r="A1" s="75" t="s">
        <v>125</v>
      </c>
      <c r="B1" s="33"/>
      <c r="C1" s="33"/>
      <c r="D1" s="33"/>
      <c r="E1" s="33"/>
      <c r="F1" s="33"/>
      <c r="G1" s="33"/>
      <c r="H1" s="33"/>
      <c r="I1" s="33"/>
      <c r="J1" s="33"/>
      <c r="K1" s="33"/>
      <c r="L1" s="33"/>
      <c r="M1" s="33"/>
      <c r="N1" s="49"/>
      <c r="O1" s="49"/>
      <c r="P1" s="49"/>
      <c r="Q1" s="49"/>
      <c r="R1" s="49"/>
      <c r="S1" s="49"/>
      <c r="T1" s="49"/>
      <c r="U1" s="49"/>
    </row>
    <row r="2" spans="1:24" ht="49" customHeight="1" thickTop="1" x14ac:dyDescent="0.35">
      <c r="A2" s="37"/>
      <c r="B2" s="397" t="s">
        <v>35</v>
      </c>
      <c r="C2" s="397"/>
      <c r="D2" s="397"/>
      <c r="E2" s="397"/>
      <c r="F2" s="397"/>
      <c r="G2" s="397"/>
      <c r="H2" s="397"/>
      <c r="I2" s="397"/>
      <c r="J2" s="397"/>
      <c r="K2" s="397"/>
      <c r="L2" s="397"/>
      <c r="M2" s="397"/>
      <c r="N2" s="397"/>
      <c r="O2" s="397"/>
      <c r="P2" s="397"/>
      <c r="Q2" s="397"/>
      <c r="R2" s="397"/>
      <c r="S2" s="397"/>
      <c r="T2" s="397"/>
      <c r="U2" s="397"/>
    </row>
    <row r="3" spans="1:24" ht="33" customHeight="1" x14ac:dyDescent="0.35">
      <c r="A3" s="400" t="s">
        <v>40</v>
      </c>
      <c r="B3" s="398" t="s">
        <v>3</v>
      </c>
      <c r="C3" s="399"/>
      <c r="D3" s="398" t="s">
        <v>22</v>
      </c>
      <c r="E3" s="399"/>
      <c r="F3" s="398" t="s">
        <v>23</v>
      </c>
      <c r="G3" s="399"/>
      <c r="H3" s="398" t="s">
        <v>59</v>
      </c>
      <c r="I3" s="399"/>
      <c r="J3" s="398" t="s">
        <v>75</v>
      </c>
      <c r="K3" s="399"/>
      <c r="L3" s="398" t="s">
        <v>77</v>
      </c>
      <c r="M3" s="399"/>
      <c r="N3" s="398" t="s">
        <v>105</v>
      </c>
      <c r="O3" s="399"/>
      <c r="P3" s="398" t="s">
        <v>108</v>
      </c>
      <c r="Q3" s="399"/>
      <c r="R3" s="398" t="s">
        <v>109</v>
      </c>
      <c r="S3" s="399"/>
      <c r="T3" s="398" t="s">
        <v>112</v>
      </c>
      <c r="U3" s="399"/>
    </row>
    <row r="4" spans="1:24" ht="91" customHeight="1" thickBot="1" x14ac:dyDescent="0.4">
      <c r="A4" s="401"/>
      <c r="B4" s="122" t="s">
        <v>82</v>
      </c>
      <c r="C4" s="122" t="s">
        <v>86</v>
      </c>
      <c r="D4" s="122" t="s">
        <v>82</v>
      </c>
      <c r="E4" s="122" t="s">
        <v>86</v>
      </c>
      <c r="F4" s="122" t="s">
        <v>82</v>
      </c>
      <c r="G4" s="122" t="s">
        <v>86</v>
      </c>
      <c r="H4" s="122" t="s">
        <v>82</v>
      </c>
      <c r="I4" s="122" t="s">
        <v>86</v>
      </c>
      <c r="J4" s="122" t="s">
        <v>82</v>
      </c>
      <c r="K4" s="122" t="s">
        <v>86</v>
      </c>
      <c r="L4" s="122" t="s">
        <v>82</v>
      </c>
      <c r="M4" s="122" t="s">
        <v>86</v>
      </c>
      <c r="N4" s="122" t="s">
        <v>82</v>
      </c>
      <c r="O4" s="122" t="s">
        <v>86</v>
      </c>
      <c r="P4" s="122" t="s">
        <v>82</v>
      </c>
      <c r="Q4" s="122" t="s">
        <v>86</v>
      </c>
      <c r="R4" s="122" t="s">
        <v>82</v>
      </c>
      <c r="S4" s="122" t="s">
        <v>86</v>
      </c>
      <c r="T4" s="122" t="s">
        <v>82</v>
      </c>
      <c r="U4" s="122" t="s">
        <v>86</v>
      </c>
    </row>
    <row r="5" spans="1:24" ht="27.65" customHeight="1" thickTop="1" x14ac:dyDescent="0.35">
      <c r="A5" s="58" t="s">
        <v>242</v>
      </c>
      <c r="B5" s="58">
        <v>3908400</v>
      </c>
      <c r="C5" s="58">
        <v>195</v>
      </c>
      <c r="D5" s="58">
        <v>3913419</v>
      </c>
      <c r="E5" s="58">
        <v>195</v>
      </c>
      <c r="F5" s="58">
        <v>4004146</v>
      </c>
      <c r="G5" s="58">
        <v>195</v>
      </c>
      <c r="H5" s="58">
        <v>4005568</v>
      </c>
      <c r="I5" s="58">
        <v>196</v>
      </c>
      <c r="J5" s="58">
        <v>3968917</v>
      </c>
      <c r="K5" s="58">
        <v>196</v>
      </c>
      <c r="L5" s="58">
        <v>4017016</v>
      </c>
      <c r="M5" s="58">
        <v>196</v>
      </c>
      <c r="N5" s="58">
        <v>4040206</v>
      </c>
      <c r="O5" s="58">
        <v>196</v>
      </c>
      <c r="P5" s="58">
        <v>4067771</v>
      </c>
      <c r="Q5" s="58">
        <v>195</v>
      </c>
      <c r="R5" s="58">
        <v>4101700</v>
      </c>
      <c r="S5" s="58">
        <v>195</v>
      </c>
      <c r="T5" s="58">
        <v>4132837</v>
      </c>
      <c r="U5" s="58">
        <v>195</v>
      </c>
      <c r="V5" s="24"/>
      <c r="W5" s="267"/>
      <c r="X5" s="154"/>
    </row>
    <row r="6" spans="1:24" ht="27.65" customHeight="1" x14ac:dyDescent="0.35">
      <c r="A6" s="114" t="s">
        <v>223</v>
      </c>
      <c r="B6" s="115">
        <v>918247</v>
      </c>
      <c r="C6" s="115">
        <v>194</v>
      </c>
      <c r="D6" s="115">
        <v>919472</v>
      </c>
      <c r="E6" s="115">
        <v>194</v>
      </c>
      <c r="F6" s="115">
        <v>995326</v>
      </c>
      <c r="G6" s="115">
        <v>194</v>
      </c>
      <c r="H6" s="115">
        <v>995170</v>
      </c>
      <c r="I6" s="115">
        <v>194</v>
      </c>
      <c r="J6" s="115">
        <v>952177</v>
      </c>
      <c r="K6" s="115">
        <v>194</v>
      </c>
      <c r="L6" s="115">
        <v>976489</v>
      </c>
      <c r="M6" s="115">
        <v>195</v>
      </c>
      <c r="N6" s="115">
        <v>980669</v>
      </c>
      <c r="O6" s="115">
        <v>194</v>
      </c>
      <c r="P6" s="115">
        <v>988406</v>
      </c>
      <c r="Q6" s="115">
        <v>194</v>
      </c>
      <c r="R6" s="115">
        <v>1006539</v>
      </c>
      <c r="S6" s="115">
        <v>194</v>
      </c>
      <c r="T6" s="115">
        <v>1023906</v>
      </c>
      <c r="U6" s="115">
        <v>194</v>
      </c>
      <c r="V6" s="24"/>
      <c r="W6" s="267"/>
      <c r="X6" s="154"/>
    </row>
    <row r="7" spans="1:24" ht="27.65" customHeight="1" x14ac:dyDescent="0.35">
      <c r="A7" s="114" t="s">
        <v>222</v>
      </c>
      <c r="B7" s="115">
        <v>1702468</v>
      </c>
      <c r="C7" s="115">
        <v>197</v>
      </c>
      <c r="D7" s="115">
        <v>1703805</v>
      </c>
      <c r="E7" s="115">
        <v>197</v>
      </c>
      <c r="F7" s="115">
        <v>1716262</v>
      </c>
      <c r="G7" s="115">
        <v>197</v>
      </c>
      <c r="H7" s="115">
        <v>1717265</v>
      </c>
      <c r="I7" s="115">
        <v>197</v>
      </c>
      <c r="J7" s="115">
        <v>1718097</v>
      </c>
      <c r="K7" s="115">
        <v>197</v>
      </c>
      <c r="L7" s="115">
        <v>1732426</v>
      </c>
      <c r="M7" s="115">
        <v>197</v>
      </c>
      <c r="N7" s="115">
        <v>1742951</v>
      </c>
      <c r="O7" s="115">
        <v>197</v>
      </c>
      <c r="P7" s="115">
        <v>1754328</v>
      </c>
      <c r="Q7" s="115">
        <v>197</v>
      </c>
      <c r="R7" s="115">
        <v>1763734</v>
      </c>
      <c r="S7" s="115">
        <v>197</v>
      </c>
      <c r="T7" s="115">
        <v>1772581</v>
      </c>
      <c r="U7" s="115">
        <v>197</v>
      </c>
      <c r="V7" s="24"/>
      <c r="W7" s="267"/>
      <c r="X7" s="154"/>
    </row>
    <row r="8" spans="1:24" ht="27.65" customHeight="1" x14ac:dyDescent="0.35">
      <c r="A8" s="114" t="s">
        <v>224</v>
      </c>
      <c r="B8" s="115">
        <v>1287685</v>
      </c>
      <c r="C8" s="115">
        <v>194</v>
      </c>
      <c r="D8" s="115">
        <v>1290142</v>
      </c>
      <c r="E8" s="115">
        <v>194</v>
      </c>
      <c r="F8" s="115">
        <v>1292558</v>
      </c>
      <c r="G8" s="115">
        <v>194</v>
      </c>
      <c r="H8" s="115">
        <v>1293133</v>
      </c>
      <c r="I8" s="115">
        <v>194</v>
      </c>
      <c r="J8" s="115">
        <v>1298643</v>
      </c>
      <c r="K8" s="115">
        <v>194</v>
      </c>
      <c r="L8" s="115">
        <v>1308101</v>
      </c>
      <c r="M8" s="115">
        <v>194</v>
      </c>
      <c r="N8" s="115">
        <v>1316586</v>
      </c>
      <c r="O8" s="115">
        <v>194</v>
      </c>
      <c r="P8" s="115">
        <v>1325037</v>
      </c>
      <c r="Q8" s="115">
        <v>194</v>
      </c>
      <c r="R8" s="115">
        <v>1331427</v>
      </c>
      <c r="S8" s="115">
        <v>194</v>
      </c>
      <c r="T8" s="115">
        <v>1336350</v>
      </c>
      <c r="U8" s="115">
        <v>194</v>
      </c>
      <c r="V8" s="24"/>
      <c r="W8" s="267"/>
      <c r="X8" s="154"/>
    </row>
    <row r="9" spans="1:24" ht="27.65" customHeight="1" x14ac:dyDescent="0.35">
      <c r="A9" s="58" t="s">
        <v>225</v>
      </c>
      <c r="B9" s="58">
        <v>965668</v>
      </c>
      <c r="C9" s="58">
        <v>181</v>
      </c>
      <c r="D9" s="58">
        <v>967616</v>
      </c>
      <c r="E9" s="58">
        <v>180</v>
      </c>
      <c r="F9" s="58">
        <v>969499</v>
      </c>
      <c r="G9" s="58">
        <v>181</v>
      </c>
      <c r="H9" s="58">
        <v>970012</v>
      </c>
      <c r="I9" s="58">
        <v>181</v>
      </c>
      <c r="J9" s="58">
        <v>974964</v>
      </c>
      <c r="K9" s="58">
        <v>181</v>
      </c>
      <c r="L9" s="58">
        <v>982201</v>
      </c>
      <c r="M9" s="58">
        <v>180</v>
      </c>
      <c r="N9" s="58">
        <v>989691</v>
      </c>
      <c r="O9" s="58">
        <v>180</v>
      </c>
      <c r="P9" s="58">
        <v>996504</v>
      </c>
      <c r="Q9" s="58">
        <v>180</v>
      </c>
      <c r="R9" s="58">
        <v>1001081</v>
      </c>
      <c r="S9" s="58">
        <v>180</v>
      </c>
      <c r="T9" s="58">
        <v>1004642</v>
      </c>
      <c r="U9" s="58">
        <v>180</v>
      </c>
      <c r="V9" s="24"/>
      <c r="W9" s="267"/>
      <c r="X9" s="154"/>
    </row>
    <row r="10" spans="1:24" ht="27.65" customHeight="1" x14ac:dyDescent="0.35">
      <c r="A10" s="58" t="s">
        <v>226</v>
      </c>
      <c r="B10" s="58">
        <v>673625</v>
      </c>
      <c r="C10" s="58">
        <v>153</v>
      </c>
      <c r="D10" s="58">
        <v>674760</v>
      </c>
      <c r="E10" s="58">
        <v>153</v>
      </c>
      <c r="F10" s="58">
        <v>676100</v>
      </c>
      <c r="G10" s="58">
        <v>153</v>
      </c>
      <c r="H10" s="58">
        <v>676035</v>
      </c>
      <c r="I10" s="58">
        <v>153</v>
      </c>
      <c r="J10" s="58">
        <v>680187</v>
      </c>
      <c r="K10" s="58">
        <v>153</v>
      </c>
      <c r="L10" s="58">
        <v>685929</v>
      </c>
      <c r="M10" s="58">
        <v>153</v>
      </c>
      <c r="N10" s="58">
        <v>692455</v>
      </c>
      <c r="O10" s="58">
        <v>153</v>
      </c>
      <c r="P10" s="58">
        <v>697921</v>
      </c>
      <c r="Q10" s="58">
        <v>153</v>
      </c>
      <c r="R10" s="58">
        <v>701269</v>
      </c>
      <c r="S10" s="58">
        <v>153</v>
      </c>
      <c r="T10" s="58">
        <v>703512</v>
      </c>
      <c r="U10" s="58">
        <v>153</v>
      </c>
      <c r="V10" s="24"/>
      <c r="W10" s="267"/>
      <c r="X10" s="154"/>
    </row>
    <row r="11" spans="1:24" ht="27.65" customHeight="1" x14ac:dyDescent="0.35">
      <c r="A11" s="58" t="s">
        <v>227</v>
      </c>
      <c r="B11" s="58">
        <v>442440</v>
      </c>
      <c r="C11" s="58">
        <v>121</v>
      </c>
      <c r="D11" s="58">
        <v>442904</v>
      </c>
      <c r="E11" s="58">
        <v>120</v>
      </c>
      <c r="F11" s="58">
        <v>444053</v>
      </c>
      <c r="G11" s="58">
        <v>120</v>
      </c>
      <c r="H11" s="58">
        <v>443950</v>
      </c>
      <c r="I11" s="58">
        <v>120</v>
      </c>
      <c r="J11" s="58">
        <v>446793</v>
      </c>
      <c r="K11" s="58">
        <v>120</v>
      </c>
      <c r="L11" s="58">
        <v>450485</v>
      </c>
      <c r="M11" s="58">
        <v>120</v>
      </c>
      <c r="N11" s="58">
        <v>455535</v>
      </c>
      <c r="O11" s="58">
        <v>120</v>
      </c>
      <c r="P11" s="58">
        <v>459909</v>
      </c>
      <c r="Q11" s="58">
        <v>120</v>
      </c>
      <c r="R11" s="58">
        <v>462458</v>
      </c>
      <c r="S11" s="58">
        <v>119</v>
      </c>
      <c r="T11" s="58">
        <v>464025</v>
      </c>
      <c r="U11" s="58">
        <v>120</v>
      </c>
      <c r="V11" s="24"/>
      <c r="W11" s="267"/>
      <c r="X11" s="154"/>
    </row>
    <row r="12" spans="1:24" ht="27.65" customHeight="1" x14ac:dyDescent="0.35">
      <c r="A12" s="58" t="s">
        <v>228</v>
      </c>
      <c r="B12" s="58">
        <v>277551</v>
      </c>
      <c r="C12" s="58">
        <v>92</v>
      </c>
      <c r="D12" s="58">
        <v>277029</v>
      </c>
      <c r="E12" s="58">
        <v>92</v>
      </c>
      <c r="F12" s="58">
        <v>282034</v>
      </c>
      <c r="G12" s="58">
        <v>92</v>
      </c>
      <c r="H12" s="58">
        <v>283041</v>
      </c>
      <c r="I12" s="58">
        <v>92</v>
      </c>
      <c r="J12" s="58">
        <v>285755</v>
      </c>
      <c r="K12" s="58">
        <v>92</v>
      </c>
      <c r="L12" s="58">
        <v>288478</v>
      </c>
      <c r="M12" s="58">
        <v>92</v>
      </c>
      <c r="N12" s="58">
        <v>291129</v>
      </c>
      <c r="O12" s="58">
        <v>91</v>
      </c>
      <c r="P12" s="58">
        <v>294997</v>
      </c>
      <c r="Q12" s="58">
        <v>91</v>
      </c>
      <c r="R12" s="58">
        <v>297983</v>
      </c>
      <c r="S12" s="58">
        <v>91</v>
      </c>
      <c r="T12" s="58">
        <v>299459</v>
      </c>
      <c r="U12" s="58">
        <v>91</v>
      </c>
      <c r="V12" s="24"/>
      <c r="W12" s="267"/>
      <c r="X12" s="154"/>
    </row>
    <row r="13" spans="1:24" ht="27.65" customHeight="1" x14ac:dyDescent="0.35">
      <c r="A13" s="58" t="s">
        <v>229</v>
      </c>
      <c r="B13" s="58">
        <v>173611</v>
      </c>
      <c r="C13" s="58">
        <v>64</v>
      </c>
      <c r="D13" s="58">
        <v>172978</v>
      </c>
      <c r="E13" s="58">
        <v>64</v>
      </c>
      <c r="F13" s="58">
        <v>176781</v>
      </c>
      <c r="G13" s="58">
        <v>64</v>
      </c>
      <c r="H13" s="58">
        <v>177720</v>
      </c>
      <c r="I13" s="58">
        <v>64</v>
      </c>
      <c r="J13" s="58">
        <v>179689</v>
      </c>
      <c r="K13" s="58">
        <v>64</v>
      </c>
      <c r="L13" s="58">
        <v>181596</v>
      </c>
      <c r="M13" s="58">
        <v>64</v>
      </c>
      <c r="N13" s="58">
        <v>183913</v>
      </c>
      <c r="O13" s="58">
        <v>63</v>
      </c>
      <c r="P13" s="58">
        <v>187475</v>
      </c>
      <c r="Q13" s="58">
        <v>63</v>
      </c>
      <c r="R13" s="58">
        <v>190112</v>
      </c>
      <c r="S13" s="58">
        <v>63</v>
      </c>
      <c r="T13" s="58">
        <v>191281</v>
      </c>
      <c r="U13" s="58">
        <v>63</v>
      </c>
      <c r="V13" s="24"/>
      <c r="W13" s="267"/>
      <c r="X13" s="154"/>
    </row>
    <row r="14" spans="1:24" ht="27.65" customHeight="1" x14ac:dyDescent="0.35">
      <c r="A14" s="58" t="s">
        <v>230</v>
      </c>
      <c r="B14" s="58">
        <v>273232</v>
      </c>
      <c r="C14" s="58">
        <v>49</v>
      </c>
      <c r="D14" s="58">
        <v>273304</v>
      </c>
      <c r="E14" s="58">
        <v>49</v>
      </c>
      <c r="F14" s="58">
        <v>289814</v>
      </c>
      <c r="G14" s="58">
        <v>48</v>
      </c>
      <c r="H14" s="58">
        <v>294975</v>
      </c>
      <c r="I14" s="58">
        <v>48</v>
      </c>
      <c r="J14" s="58">
        <v>301615</v>
      </c>
      <c r="K14" s="58">
        <v>48</v>
      </c>
      <c r="L14" s="58">
        <v>308092</v>
      </c>
      <c r="M14" s="58">
        <v>48</v>
      </c>
      <c r="N14" s="58">
        <v>314132</v>
      </c>
      <c r="O14" s="58">
        <v>48</v>
      </c>
      <c r="P14" s="58">
        <v>329484</v>
      </c>
      <c r="Q14" s="58">
        <v>48</v>
      </c>
      <c r="R14" s="58">
        <v>343005</v>
      </c>
      <c r="S14" s="58">
        <v>47</v>
      </c>
      <c r="T14" s="58">
        <v>348220</v>
      </c>
      <c r="U14" s="58">
        <v>47</v>
      </c>
      <c r="V14" s="24"/>
      <c r="W14" s="267"/>
      <c r="X14" s="154"/>
    </row>
    <row r="15" spans="1:24" ht="27.65" customHeight="1" x14ac:dyDescent="0.35">
      <c r="A15" s="116" t="s">
        <v>31</v>
      </c>
      <c r="B15" s="58">
        <v>1717450</v>
      </c>
      <c r="C15" s="58">
        <v>50</v>
      </c>
      <c r="D15" s="58">
        <v>1710350</v>
      </c>
      <c r="E15" s="58">
        <v>50</v>
      </c>
      <c r="F15" s="58">
        <v>1678553</v>
      </c>
      <c r="G15" s="58">
        <v>50</v>
      </c>
      <c r="H15" s="58">
        <v>1665890</v>
      </c>
      <c r="I15" s="58">
        <v>49</v>
      </c>
      <c r="J15" s="58">
        <v>1626743</v>
      </c>
      <c r="K15" s="58">
        <v>49</v>
      </c>
      <c r="L15" s="58">
        <v>1632751</v>
      </c>
      <c r="M15" s="58">
        <v>49</v>
      </c>
      <c r="N15" s="58">
        <v>1611561</v>
      </c>
      <c r="O15" s="58">
        <v>50</v>
      </c>
      <c r="P15" s="58">
        <v>1593441</v>
      </c>
      <c r="Q15" s="58">
        <v>50</v>
      </c>
      <c r="R15" s="58">
        <v>1579402</v>
      </c>
      <c r="S15" s="58">
        <v>50</v>
      </c>
      <c r="T15" s="58">
        <v>1580168</v>
      </c>
      <c r="U15" s="58">
        <v>50</v>
      </c>
      <c r="V15" s="24"/>
      <c r="W15" s="267"/>
      <c r="X15" s="154"/>
    </row>
    <row r="16" spans="1:24" ht="27.65" customHeight="1" thickBot="1" x14ac:dyDescent="0.4">
      <c r="A16" s="113" t="s">
        <v>44</v>
      </c>
      <c r="B16" s="113">
        <v>8431977</v>
      </c>
      <c r="C16" s="113">
        <v>146</v>
      </c>
      <c r="D16" s="113">
        <v>8432360</v>
      </c>
      <c r="E16" s="113">
        <v>146</v>
      </c>
      <c r="F16" s="113">
        <v>8520980</v>
      </c>
      <c r="G16" s="113">
        <v>147</v>
      </c>
      <c r="H16" s="113">
        <v>8517191</v>
      </c>
      <c r="I16" s="113">
        <v>147</v>
      </c>
      <c r="J16" s="113">
        <v>8464663</v>
      </c>
      <c r="K16" s="113">
        <v>147</v>
      </c>
      <c r="L16" s="113">
        <v>8546548</v>
      </c>
      <c r="M16" s="113">
        <v>147</v>
      </c>
      <c r="N16" s="113">
        <v>8578622</v>
      </c>
      <c r="O16" s="113">
        <v>147</v>
      </c>
      <c r="P16" s="113">
        <v>8627502</v>
      </c>
      <c r="Q16" s="113">
        <v>147</v>
      </c>
      <c r="R16" s="113">
        <v>8677010</v>
      </c>
      <c r="S16" s="113">
        <v>147</v>
      </c>
      <c r="T16" s="113">
        <v>8724144</v>
      </c>
      <c r="U16" s="113">
        <v>147</v>
      </c>
      <c r="V16" s="24"/>
      <c r="W16" s="267"/>
      <c r="X16" s="154"/>
    </row>
    <row r="17" spans="1:23" ht="21.75" customHeight="1" thickTop="1" x14ac:dyDescent="0.35">
      <c r="A17" s="2"/>
      <c r="B17" s="2"/>
      <c r="C17" s="2"/>
      <c r="D17" s="2"/>
      <c r="E17" s="50"/>
      <c r="F17" s="2"/>
      <c r="G17" s="2"/>
      <c r="H17" s="8"/>
      <c r="I17" s="8"/>
      <c r="J17" s="8"/>
      <c r="K17" s="8"/>
      <c r="L17" s="8"/>
      <c r="M17" s="8"/>
      <c r="W17" s="154"/>
    </row>
    <row r="18" spans="1:23" ht="21.75" customHeight="1" x14ac:dyDescent="0.35">
      <c r="A18" s="72" t="str">
        <f>+INDICE!B10</f>
        <v xml:space="preserve"> Lettura dati 27 dicembre 2023</v>
      </c>
      <c r="B18" s="2"/>
      <c r="C18" s="2"/>
      <c r="D18" s="2"/>
      <c r="E18" s="2"/>
      <c r="F18" s="2"/>
      <c r="G18" s="2"/>
      <c r="H18" s="8"/>
      <c r="I18" s="8"/>
      <c r="J18" s="8"/>
      <c r="K18" s="8"/>
      <c r="L18" s="8"/>
      <c r="M18" s="8"/>
    </row>
    <row r="19" spans="1:23" ht="13.5" x14ac:dyDescent="0.35">
      <c r="A19" s="2"/>
      <c r="B19" s="2"/>
      <c r="C19" s="2"/>
      <c r="D19" s="2"/>
      <c r="E19" s="2"/>
      <c r="F19" s="2"/>
      <c r="G19" s="2"/>
    </row>
    <row r="20" spans="1:23" ht="13.5" x14ac:dyDescent="0.35">
      <c r="A20" s="2"/>
      <c r="B20" s="2"/>
      <c r="C20" s="2"/>
      <c r="D20" s="2"/>
      <c r="E20" s="2"/>
      <c r="F20" s="2"/>
      <c r="G20" s="2"/>
    </row>
    <row r="21" spans="1:23" ht="13.5" x14ac:dyDescent="0.35">
      <c r="A21" s="2"/>
      <c r="B21" s="2"/>
      <c r="C21" s="2"/>
      <c r="D21" s="2"/>
      <c r="E21" s="2"/>
      <c r="F21" s="2"/>
      <c r="G21" s="2"/>
    </row>
    <row r="22" spans="1:23" ht="13.5" x14ac:dyDescent="0.35">
      <c r="A22" s="2"/>
      <c r="B22" s="2"/>
      <c r="C22" s="2"/>
      <c r="D22" s="2"/>
      <c r="E22" s="2"/>
      <c r="F22" s="2"/>
      <c r="G22" s="2"/>
    </row>
    <row r="23" spans="1:23" ht="13.5" x14ac:dyDescent="0.35">
      <c r="A23" s="2"/>
      <c r="B23" s="2"/>
      <c r="C23" s="2"/>
      <c r="D23" s="2"/>
      <c r="E23" s="2"/>
      <c r="F23" s="2"/>
      <c r="G23" s="2"/>
    </row>
    <row r="24" spans="1:23" ht="13.5" x14ac:dyDescent="0.35">
      <c r="A24" s="2"/>
      <c r="B24" s="332"/>
      <c r="C24" s="2"/>
      <c r="D24" s="2"/>
      <c r="E24" s="2"/>
      <c r="F24" s="2"/>
      <c r="G24" s="2"/>
    </row>
    <row r="25" spans="1:23" ht="13.5" x14ac:dyDescent="0.35">
      <c r="A25" s="2"/>
      <c r="B25" s="332"/>
      <c r="C25" s="2"/>
      <c r="D25" s="2"/>
      <c r="E25" s="2"/>
      <c r="F25" s="2"/>
      <c r="G25" s="2"/>
    </row>
    <row r="26" spans="1:23" ht="13.5" x14ac:dyDescent="0.35">
      <c r="B26" s="332"/>
    </row>
    <row r="27" spans="1:23" x14ac:dyDescent="0.35">
      <c r="B27" s="4"/>
    </row>
    <row r="28" spans="1:23" x14ac:dyDescent="0.35">
      <c r="B28" s="4"/>
    </row>
    <row r="29" spans="1:23" x14ac:dyDescent="0.35">
      <c r="B29" s="4"/>
    </row>
    <row r="30" spans="1:23" x14ac:dyDescent="0.35">
      <c r="B30" s="4"/>
    </row>
    <row r="31" spans="1:23" x14ac:dyDescent="0.35">
      <c r="B31" s="4"/>
    </row>
    <row r="32" spans="1:2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B2:U2"/>
    <mergeCell ref="T3:U3"/>
    <mergeCell ref="R3:S3"/>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1" orientation="landscape" r:id="rId1"/>
  <headerFooter>
    <oddHeader>&amp;COSSERVATORIO ASSEGNO UNICO UNIVERSALE</oddHeader>
    <oddFooter>&amp;CINPS - COORDINAMENTO GENERALE STATISTICO ATTUARIALE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DE190-15D5-476C-9899-6EF3FACBA269}">
  <sheetPr>
    <pageSetUpPr fitToPage="1"/>
  </sheetPr>
  <dimension ref="A1:W40"/>
  <sheetViews>
    <sheetView showGridLines="0" tabSelected="1" view="pageBreakPreview" zoomScale="69" zoomScaleNormal="59" zoomScaleSheetLayoutView="69" workbookViewId="0">
      <selection activeCell="F1" sqref="F1"/>
    </sheetView>
  </sheetViews>
  <sheetFormatPr defaultColWidth="13.26953125" defaultRowHeight="10" x14ac:dyDescent="0.35"/>
  <cols>
    <col min="1" max="1" width="27.1796875" style="1" customWidth="1"/>
    <col min="2" max="2" width="18.1796875" style="1" customWidth="1"/>
    <col min="3" max="3" width="16.81640625" style="1" customWidth="1"/>
    <col min="4" max="4" width="18.1796875" style="1" customWidth="1"/>
    <col min="5" max="5" width="16.54296875" style="1" customWidth="1"/>
    <col min="6" max="6" width="18.1796875" style="1" customWidth="1"/>
    <col min="7" max="7" width="16.453125" style="1" customWidth="1"/>
    <col min="8" max="8" width="18.1796875" style="1" customWidth="1"/>
    <col min="9" max="9" width="16.54296875" style="1" customWidth="1"/>
    <col min="10" max="10" width="18.1796875" style="1" customWidth="1"/>
    <col min="11" max="11" width="16.453125" style="1" customWidth="1"/>
    <col min="12" max="12" width="17.81640625" style="1" customWidth="1"/>
    <col min="13" max="13" width="15.54296875" style="1" customWidth="1"/>
    <col min="14" max="14" width="16.453125" style="1" bestFit="1" customWidth="1"/>
    <col min="15" max="15" width="13.26953125" style="1"/>
    <col min="16" max="16" width="16.453125" style="1" bestFit="1" customWidth="1"/>
    <col min="17" max="17" width="13.26953125" style="1"/>
    <col min="18" max="18" width="15.54296875" style="1" bestFit="1" customWidth="1"/>
    <col min="19" max="19" width="13.26953125" style="1"/>
    <col min="20" max="20" width="15.54296875" style="1" bestFit="1" customWidth="1"/>
    <col min="21" max="21" width="13.26953125" style="1"/>
    <col min="22" max="22" width="15.26953125" style="1" customWidth="1"/>
    <col min="23" max="16384" width="13.26953125" style="1"/>
  </cols>
  <sheetData>
    <row r="1" spans="1:23" ht="69.650000000000006" customHeight="1" thickBot="1" x14ac:dyDescent="0.4">
      <c r="A1" s="86" t="s">
        <v>126</v>
      </c>
      <c r="B1" s="86"/>
      <c r="C1" s="86"/>
      <c r="D1" s="86"/>
      <c r="E1" s="86"/>
      <c r="F1" s="86"/>
      <c r="G1" s="86"/>
      <c r="H1" s="86"/>
      <c r="I1" s="86"/>
      <c r="J1" s="86"/>
      <c r="K1" s="86"/>
      <c r="L1" s="86"/>
      <c r="M1" s="86"/>
      <c r="N1" s="49"/>
      <c r="O1" s="49"/>
      <c r="P1" s="49"/>
      <c r="Q1" s="49"/>
      <c r="R1" s="49"/>
      <c r="S1" s="49"/>
      <c r="T1" s="49"/>
      <c r="U1" s="49"/>
      <c r="V1" s="49"/>
      <c r="W1" s="49"/>
    </row>
    <row r="2" spans="1:23" ht="49" customHeight="1" thickTop="1" x14ac:dyDescent="0.35">
      <c r="A2" s="37"/>
      <c r="B2" s="397" t="s">
        <v>35</v>
      </c>
      <c r="C2" s="397"/>
      <c r="D2" s="397"/>
      <c r="E2" s="397"/>
      <c r="F2" s="397"/>
      <c r="G2" s="397"/>
      <c r="H2" s="397"/>
      <c r="I2" s="397"/>
      <c r="J2" s="397"/>
      <c r="K2" s="397"/>
      <c r="L2" s="397"/>
      <c r="M2" s="397"/>
      <c r="N2" s="397"/>
      <c r="O2" s="397"/>
      <c r="P2" s="397"/>
      <c r="Q2" s="397"/>
      <c r="R2" s="397"/>
      <c r="S2" s="397"/>
      <c r="T2" s="397"/>
      <c r="U2" s="397"/>
      <c r="V2" s="397"/>
      <c r="W2" s="397"/>
    </row>
    <row r="3" spans="1:23" ht="33" customHeight="1" x14ac:dyDescent="0.35">
      <c r="A3" s="400" t="s">
        <v>40</v>
      </c>
      <c r="B3" s="398" t="s">
        <v>120</v>
      </c>
      <c r="C3" s="399"/>
      <c r="D3" s="398" t="s">
        <v>174</v>
      </c>
      <c r="E3" s="399"/>
      <c r="F3" s="398" t="s">
        <v>183</v>
      </c>
      <c r="G3" s="399"/>
      <c r="H3" s="398" t="s">
        <v>189</v>
      </c>
      <c r="I3" s="399"/>
      <c r="J3" s="398" t="s">
        <v>192</v>
      </c>
      <c r="K3" s="399"/>
      <c r="L3" s="398" t="s">
        <v>195</v>
      </c>
      <c r="M3" s="399"/>
      <c r="N3" s="398" t="s">
        <v>199</v>
      </c>
      <c r="O3" s="399"/>
      <c r="P3" s="398" t="s">
        <v>202</v>
      </c>
      <c r="Q3" s="399"/>
      <c r="R3" s="398" t="s">
        <v>210</v>
      </c>
      <c r="S3" s="399"/>
      <c r="T3" s="402" t="s">
        <v>212</v>
      </c>
      <c r="U3" s="403"/>
      <c r="V3" s="402" t="s">
        <v>217</v>
      </c>
      <c r="W3" s="403"/>
    </row>
    <row r="4" spans="1:23" ht="91" customHeight="1" thickBot="1" x14ac:dyDescent="0.4">
      <c r="A4" s="401"/>
      <c r="B4" s="122" t="s">
        <v>82</v>
      </c>
      <c r="C4" s="122" t="s">
        <v>86</v>
      </c>
      <c r="D4" s="122" t="s">
        <v>82</v>
      </c>
      <c r="E4" s="122" t="s">
        <v>86</v>
      </c>
      <c r="F4" s="122" t="s">
        <v>82</v>
      </c>
      <c r="G4" s="122" t="s">
        <v>86</v>
      </c>
      <c r="H4" s="122" t="s">
        <v>82</v>
      </c>
      <c r="I4" s="122" t="s">
        <v>86</v>
      </c>
      <c r="J4" s="122" t="s">
        <v>82</v>
      </c>
      <c r="K4" s="122" t="s">
        <v>86</v>
      </c>
      <c r="L4" s="122" t="s">
        <v>82</v>
      </c>
      <c r="M4" s="122" t="s">
        <v>86</v>
      </c>
      <c r="N4" s="122" t="s">
        <v>82</v>
      </c>
      <c r="O4" s="122" t="s">
        <v>86</v>
      </c>
      <c r="P4" s="122" t="s">
        <v>82</v>
      </c>
      <c r="Q4" s="122" t="s">
        <v>86</v>
      </c>
      <c r="R4" s="122" t="s">
        <v>82</v>
      </c>
      <c r="S4" s="122" t="s">
        <v>86</v>
      </c>
      <c r="T4" s="122" t="s">
        <v>82</v>
      </c>
      <c r="U4" s="122" t="s">
        <v>86</v>
      </c>
      <c r="V4" s="122" t="s">
        <v>82</v>
      </c>
      <c r="W4" s="122" t="s">
        <v>86</v>
      </c>
    </row>
    <row r="5" spans="1:23" ht="27.65" customHeight="1" thickTop="1" x14ac:dyDescent="0.35">
      <c r="A5" s="58" t="s">
        <v>231</v>
      </c>
      <c r="B5" s="58">
        <v>4429421</v>
      </c>
      <c r="C5" s="58">
        <v>216</v>
      </c>
      <c r="D5" s="58">
        <v>4345605</v>
      </c>
      <c r="E5" s="58">
        <v>215</v>
      </c>
      <c r="F5" s="58">
        <v>4154683</v>
      </c>
      <c r="G5" s="58">
        <v>214</v>
      </c>
      <c r="H5" s="58">
        <v>4198949</v>
      </c>
      <c r="I5" s="58">
        <v>215</v>
      </c>
      <c r="J5" s="58">
        <v>4200582</v>
      </c>
      <c r="K5" s="58">
        <v>215</v>
      </c>
      <c r="L5" s="58">
        <v>4196524</v>
      </c>
      <c r="M5" s="58">
        <v>215</v>
      </c>
      <c r="N5" s="58">
        <v>4186136</v>
      </c>
      <c r="O5" s="58">
        <v>215</v>
      </c>
      <c r="P5" s="58">
        <v>4212971</v>
      </c>
      <c r="Q5" s="58">
        <v>215</v>
      </c>
      <c r="R5" s="58">
        <v>4225527</v>
      </c>
      <c r="S5" s="58">
        <v>215</v>
      </c>
      <c r="T5" s="58">
        <v>4240304</v>
      </c>
      <c r="U5" s="58">
        <v>215</v>
      </c>
      <c r="V5" s="58">
        <v>4240847</v>
      </c>
      <c r="W5" s="58">
        <v>214</v>
      </c>
    </row>
    <row r="6" spans="1:23" ht="27.65" customHeight="1" x14ac:dyDescent="0.35">
      <c r="A6" s="114" t="s">
        <v>232</v>
      </c>
      <c r="B6" s="115">
        <v>1172949</v>
      </c>
      <c r="C6" s="115">
        <v>217</v>
      </c>
      <c r="D6" s="115">
        <v>1009920</v>
      </c>
      <c r="E6" s="115">
        <v>216</v>
      </c>
      <c r="F6" s="115">
        <v>919181</v>
      </c>
      <c r="G6" s="115">
        <v>214</v>
      </c>
      <c r="H6" s="115">
        <v>943039</v>
      </c>
      <c r="I6" s="115">
        <v>215</v>
      </c>
      <c r="J6" s="115">
        <v>944778</v>
      </c>
      <c r="K6" s="115">
        <v>215</v>
      </c>
      <c r="L6" s="115">
        <v>943353</v>
      </c>
      <c r="M6" s="115">
        <v>215</v>
      </c>
      <c r="N6" s="115">
        <v>935573</v>
      </c>
      <c r="O6" s="115">
        <v>216</v>
      </c>
      <c r="P6" s="115">
        <v>948268</v>
      </c>
      <c r="Q6" s="115">
        <v>216</v>
      </c>
      <c r="R6" s="115">
        <v>951545</v>
      </c>
      <c r="S6" s="115">
        <v>216</v>
      </c>
      <c r="T6" s="115">
        <v>956684</v>
      </c>
      <c r="U6" s="115">
        <v>217</v>
      </c>
      <c r="V6" s="115">
        <v>961617</v>
      </c>
      <c r="W6" s="115">
        <v>216</v>
      </c>
    </row>
    <row r="7" spans="1:23" ht="27.65" customHeight="1" x14ac:dyDescent="0.35">
      <c r="A7" s="114" t="s">
        <v>233</v>
      </c>
      <c r="B7" s="115">
        <v>1884257</v>
      </c>
      <c r="C7" s="115">
        <v>217</v>
      </c>
      <c r="D7" s="115">
        <v>1912717</v>
      </c>
      <c r="E7" s="115">
        <v>217</v>
      </c>
      <c r="F7" s="115">
        <v>1834489</v>
      </c>
      <c r="G7" s="115">
        <v>216</v>
      </c>
      <c r="H7" s="115">
        <v>1849402</v>
      </c>
      <c r="I7" s="115">
        <v>216</v>
      </c>
      <c r="J7" s="115">
        <v>1848874</v>
      </c>
      <c r="K7" s="115">
        <v>217</v>
      </c>
      <c r="L7" s="115">
        <v>1847048</v>
      </c>
      <c r="M7" s="115">
        <v>217</v>
      </c>
      <c r="N7" s="115">
        <v>1845354</v>
      </c>
      <c r="O7" s="115">
        <v>217</v>
      </c>
      <c r="P7" s="115">
        <v>1852248</v>
      </c>
      <c r="Q7" s="115">
        <v>217</v>
      </c>
      <c r="R7" s="115">
        <v>1857824</v>
      </c>
      <c r="S7" s="115">
        <v>216</v>
      </c>
      <c r="T7" s="115">
        <v>1863298</v>
      </c>
      <c r="U7" s="115">
        <v>216</v>
      </c>
      <c r="V7" s="115">
        <v>1860420</v>
      </c>
      <c r="W7" s="115">
        <v>215</v>
      </c>
    </row>
    <row r="8" spans="1:23" ht="27.65" customHeight="1" x14ac:dyDescent="0.35">
      <c r="A8" s="114" t="s">
        <v>234</v>
      </c>
      <c r="B8" s="115">
        <v>1372215</v>
      </c>
      <c r="C8" s="115">
        <v>213</v>
      </c>
      <c r="D8" s="115">
        <v>1422968</v>
      </c>
      <c r="E8" s="115">
        <v>213</v>
      </c>
      <c r="F8" s="115">
        <v>1401013</v>
      </c>
      <c r="G8" s="115">
        <v>212</v>
      </c>
      <c r="H8" s="115">
        <v>1406508</v>
      </c>
      <c r="I8" s="115">
        <v>212</v>
      </c>
      <c r="J8" s="115">
        <v>1406930</v>
      </c>
      <c r="K8" s="115">
        <v>213</v>
      </c>
      <c r="L8" s="115">
        <v>1406123</v>
      </c>
      <c r="M8" s="115">
        <v>212</v>
      </c>
      <c r="N8" s="115">
        <v>1405209</v>
      </c>
      <c r="O8" s="115">
        <v>212</v>
      </c>
      <c r="P8" s="115">
        <v>1412455</v>
      </c>
      <c r="Q8" s="115">
        <v>212</v>
      </c>
      <c r="R8" s="115">
        <v>1416158</v>
      </c>
      <c r="S8" s="115">
        <v>212</v>
      </c>
      <c r="T8" s="115">
        <v>1420322</v>
      </c>
      <c r="U8" s="115">
        <v>212</v>
      </c>
      <c r="V8" s="115">
        <v>1418810</v>
      </c>
      <c r="W8" s="115">
        <v>211</v>
      </c>
    </row>
    <row r="9" spans="1:23" ht="27.65" customHeight="1" x14ac:dyDescent="0.35">
      <c r="A9" s="58" t="s">
        <v>235</v>
      </c>
      <c r="B9" s="58">
        <v>993236</v>
      </c>
      <c r="C9" s="58">
        <v>197</v>
      </c>
      <c r="D9" s="58">
        <v>1025820</v>
      </c>
      <c r="E9" s="58">
        <v>197</v>
      </c>
      <c r="F9" s="58">
        <v>1015630</v>
      </c>
      <c r="G9" s="58">
        <v>198</v>
      </c>
      <c r="H9" s="58">
        <v>1018839</v>
      </c>
      <c r="I9" s="58">
        <v>198</v>
      </c>
      <c r="J9" s="58">
        <v>1018792</v>
      </c>
      <c r="K9" s="58">
        <v>198</v>
      </c>
      <c r="L9" s="58">
        <v>1017659</v>
      </c>
      <c r="M9" s="58">
        <v>198</v>
      </c>
      <c r="N9" s="58">
        <v>1017071</v>
      </c>
      <c r="O9" s="58">
        <v>198</v>
      </c>
      <c r="P9" s="58">
        <v>1023273</v>
      </c>
      <c r="Q9" s="58">
        <v>197</v>
      </c>
      <c r="R9" s="58">
        <v>1026882</v>
      </c>
      <c r="S9" s="58">
        <v>197</v>
      </c>
      <c r="T9" s="58">
        <v>1031545</v>
      </c>
      <c r="U9" s="58">
        <v>197</v>
      </c>
      <c r="V9" s="58">
        <v>1031224</v>
      </c>
      <c r="W9" s="58">
        <v>196</v>
      </c>
    </row>
    <row r="10" spans="1:23" ht="27.65" customHeight="1" x14ac:dyDescent="0.35">
      <c r="A10" s="58" t="s">
        <v>236</v>
      </c>
      <c r="B10" s="58">
        <v>660123</v>
      </c>
      <c r="C10" s="58">
        <v>165</v>
      </c>
      <c r="D10" s="58">
        <v>687267</v>
      </c>
      <c r="E10" s="58">
        <v>165</v>
      </c>
      <c r="F10" s="58">
        <v>685622</v>
      </c>
      <c r="G10" s="58">
        <v>166</v>
      </c>
      <c r="H10" s="58">
        <v>687486</v>
      </c>
      <c r="I10" s="58">
        <v>166</v>
      </c>
      <c r="J10" s="58">
        <v>687115</v>
      </c>
      <c r="K10" s="58">
        <v>166</v>
      </c>
      <c r="L10" s="58">
        <v>686227</v>
      </c>
      <c r="M10" s="58">
        <v>166</v>
      </c>
      <c r="N10" s="58">
        <v>685684</v>
      </c>
      <c r="O10" s="58">
        <v>166</v>
      </c>
      <c r="P10" s="58">
        <v>691216</v>
      </c>
      <c r="Q10" s="58">
        <v>166</v>
      </c>
      <c r="R10" s="58">
        <v>694421</v>
      </c>
      <c r="S10" s="58">
        <v>165</v>
      </c>
      <c r="T10" s="58">
        <v>699473</v>
      </c>
      <c r="U10" s="58">
        <v>165</v>
      </c>
      <c r="V10" s="58">
        <v>700161</v>
      </c>
      <c r="W10" s="58">
        <v>164</v>
      </c>
    </row>
    <row r="11" spans="1:23" ht="27.65" customHeight="1" x14ac:dyDescent="0.35">
      <c r="A11" s="165" t="s">
        <v>237</v>
      </c>
      <c r="B11" s="58">
        <v>417337</v>
      </c>
      <c r="C11" s="58">
        <v>131</v>
      </c>
      <c r="D11" s="58">
        <v>437845</v>
      </c>
      <c r="E11" s="58">
        <v>131</v>
      </c>
      <c r="F11" s="58">
        <v>433484</v>
      </c>
      <c r="G11" s="58">
        <v>133</v>
      </c>
      <c r="H11" s="58">
        <v>435654</v>
      </c>
      <c r="I11" s="58">
        <v>133</v>
      </c>
      <c r="J11" s="58">
        <v>435291</v>
      </c>
      <c r="K11" s="58">
        <v>133</v>
      </c>
      <c r="L11" s="58">
        <v>434658</v>
      </c>
      <c r="M11" s="58">
        <v>133</v>
      </c>
      <c r="N11" s="58">
        <v>434484</v>
      </c>
      <c r="O11" s="58">
        <v>133</v>
      </c>
      <c r="P11" s="58">
        <v>438950</v>
      </c>
      <c r="Q11" s="58">
        <v>133</v>
      </c>
      <c r="R11" s="58">
        <v>441723</v>
      </c>
      <c r="S11" s="58">
        <v>132</v>
      </c>
      <c r="T11" s="58">
        <v>446726</v>
      </c>
      <c r="U11" s="58">
        <v>132</v>
      </c>
      <c r="V11" s="58">
        <v>448297</v>
      </c>
      <c r="W11" s="58">
        <v>131</v>
      </c>
    </row>
    <row r="12" spans="1:23" ht="27.65" customHeight="1" x14ac:dyDescent="0.35">
      <c r="A12" s="58" t="s">
        <v>238</v>
      </c>
      <c r="B12" s="58">
        <v>257428</v>
      </c>
      <c r="C12" s="58">
        <v>99</v>
      </c>
      <c r="D12" s="58">
        <v>272722</v>
      </c>
      <c r="E12" s="58">
        <v>100</v>
      </c>
      <c r="F12" s="58">
        <v>235605</v>
      </c>
      <c r="G12" s="58">
        <v>104</v>
      </c>
      <c r="H12" s="58">
        <v>256175</v>
      </c>
      <c r="I12" s="58">
        <v>103</v>
      </c>
      <c r="J12" s="58">
        <v>260372</v>
      </c>
      <c r="K12" s="58">
        <v>102</v>
      </c>
      <c r="L12" s="58">
        <v>264141</v>
      </c>
      <c r="M12" s="58">
        <v>102</v>
      </c>
      <c r="N12" s="58">
        <v>265303</v>
      </c>
      <c r="O12" s="58">
        <v>102</v>
      </c>
      <c r="P12" s="58">
        <v>271158</v>
      </c>
      <c r="Q12" s="58">
        <v>101</v>
      </c>
      <c r="R12" s="58">
        <v>273433</v>
      </c>
      <c r="S12" s="58">
        <v>101</v>
      </c>
      <c r="T12" s="58">
        <v>277938</v>
      </c>
      <c r="U12" s="58">
        <v>100</v>
      </c>
      <c r="V12" s="58">
        <v>279756</v>
      </c>
      <c r="W12" s="58">
        <v>100</v>
      </c>
    </row>
    <row r="13" spans="1:23" ht="27.65" customHeight="1" x14ac:dyDescent="0.35">
      <c r="A13" s="58" t="s">
        <v>239</v>
      </c>
      <c r="B13" s="58">
        <v>155631</v>
      </c>
      <c r="C13" s="58">
        <v>69</v>
      </c>
      <c r="D13" s="58">
        <v>170150</v>
      </c>
      <c r="E13" s="58">
        <v>69</v>
      </c>
      <c r="F13" s="58">
        <v>128026</v>
      </c>
      <c r="G13" s="58">
        <v>73</v>
      </c>
      <c r="H13" s="58">
        <v>142154</v>
      </c>
      <c r="I13" s="58">
        <v>72</v>
      </c>
      <c r="J13" s="58">
        <v>144993</v>
      </c>
      <c r="K13" s="58">
        <v>72</v>
      </c>
      <c r="L13" s="58">
        <v>147487</v>
      </c>
      <c r="M13" s="58">
        <v>71</v>
      </c>
      <c r="N13" s="58">
        <v>147990</v>
      </c>
      <c r="O13" s="58">
        <v>71</v>
      </c>
      <c r="P13" s="58">
        <v>152876</v>
      </c>
      <c r="Q13" s="58">
        <v>71</v>
      </c>
      <c r="R13" s="58">
        <v>154852</v>
      </c>
      <c r="S13" s="58">
        <v>71</v>
      </c>
      <c r="T13" s="58">
        <v>159343</v>
      </c>
      <c r="U13" s="58">
        <v>70</v>
      </c>
      <c r="V13" s="58">
        <v>161582</v>
      </c>
      <c r="W13" s="58">
        <v>70</v>
      </c>
    </row>
    <row r="14" spans="1:23" ht="27.65" customHeight="1" x14ac:dyDescent="0.35">
      <c r="A14" s="58" t="s">
        <v>240</v>
      </c>
      <c r="B14" s="58">
        <v>268324</v>
      </c>
      <c r="C14" s="58">
        <v>51</v>
      </c>
      <c r="D14" s="58">
        <v>288954</v>
      </c>
      <c r="E14" s="58">
        <v>52</v>
      </c>
      <c r="F14" s="58">
        <v>128769</v>
      </c>
      <c r="G14" s="58">
        <v>54</v>
      </c>
      <c r="H14" s="58">
        <v>175502</v>
      </c>
      <c r="I14" s="58">
        <v>54</v>
      </c>
      <c r="J14" s="58">
        <v>185722</v>
      </c>
      <c r="K14" s="58">
        <v>54</v>
      </c>
      <c r="L14" s="58">
        <v>195591</v>
      </c>
      <c r="M14" s="58">
        <v>54</v>
      </c>
      <c r="N14" s="58">
        <v>198558</v>
      </c>
      <c r="O14" s="58">
        <v>54</v>
      </c>
      <c r="P14" s="58">
        <v>214585</v>
      </c>
      <c r="Q14" s="58">
        <v>53</v>
      </c>
      <c r="R14" s="58">
        <v>221806</v>
      </c>
      <c r="S14" s="58">
        <v>53</v>
      </c>
      <c r="T14" s="58">
        <v>239724</v>
      </c>
      <c r="U14" s="58">
        <v>52</v>
      </c>
      <c r="V14" s="58">
        <v>252344</v>
      </c>
      <c r="W14" s="58">
        <v>51</v>
      </c>
    </row>
    <row r="15" spans="1:23" ht="27.65" customHeight="1" x14ac:dyDescent="0.35">
      <c r="A15" s="116" t="s">
        <v>31</v>
      </c>
      <c r="B15" s="58">
        <v>1569461</v>
      </c>
      <c r="C15" s="58">
        <v>55</v>
      </c>
      <c r="D15" s="58">
        <v>1539032</v>
      </c>
      <c r="E15" s="58">
        <v>55</v>
      </c>
      <c r="F15" s="58">
        <v>2229986</v>
      </c>
      <c r="G15" s="58">
        <v>59</v>
      </c>
      <c r="H15" s="58">
        <v>2090716</v>
      </c>
      <c r="I15" s="58">
        <v>55</v>
      </c>
      <c r="J15" s="58">
        <v>2055184</v>
      </c>
      <c r="K15" s="58">
        <v>54</v>
      </c>
      <c r="L15" s="58">
        <v>2021199</v>
      </c>
      <c r="M15" s="58">
        <v>54</v>
      </c>
      <c r="N15" s="58">
        <v>2003111</v>
      </c>
      <c r="O15" s="58">
        <v>54</v>
      </c>
      <c r="P15" s="58">
        <v>1933222</v>
      </c>
      <c r="Q15" s="58">
        <v>54</v>
      </c>
      <c r="R15" s="58">
        <v>1893918</v>
      </c>
      <c r="S15" s="58">
        <v>54</v>
      </c>
      <c r="T15" s="58">
        <v>1827839</v>
      </c>
      <c r="U15" s="58">
        <v>54</v>
      </c>
      <c r="V15" s="58">
        <v>1775930</v>
      </c>
      <c r="W15" s="58">
        <v>54</v>
      </c>
    </row>
    <row r="16" spans="1:23" ht="27.65" customHeight="1" thickBot="1" x14ac:dyDescent="0.4">
      <c r="A16" s="113" t="s">
        <v>44</v>
      </c>
      <c r="B16" s="113">
        <v>8750961</v>
      </c>
      <c r="C16" s="113">
        <v>166</v>
      </c>
      <c r="D16" s="113">
        <v>8767395</v>
      </c>
      <c r="E16" s="113">
        <v>165</v>
      </c>
      <c r="F16" s="113">
        <v>9011805</v>
      </c>
      <c r="G16" s="113">
        <v>159</v>
      </c>
      <c r="H16" s="113">
        <v>9005475</v>
      </c>
      <c r="I16" s="113">
        <v>159</v>
      </c>
      <c r="J16" s="113">
        <v>8988051</v>
      </c>
      <c r="K16" s="113">
        <v>160</v>
      </c>
      <c r="L16" s="113">
        <v>8963486</v>
      </c>
      <c r="M16" s="113">
        <v>160</v>
      </c>
      <c r="N16" s="113">
        <v>8938337</v>
      </c>
      <c r="O16" s="113">
        <v>160</v>
      </c>
      <c r="P16" s="113">
        <v>8938251</v>
      </c>
      <c r="Q16" s="113">
        <v>160</v>
      </c>
      <c r="R16" s="113">
        <v>8932562</v>
      </c>
      <c r="S16" s="113">
        <v>161</v>
      </c>
      <c r="T16" s="113">
        <v>8922892</v>
      </c>
      <c r="U16" s="113">
        <v>161</v>
      </c>
      <c r="V16" s="113">
        <v>8890141</v>
      </c>
      <c r="W16" s="113">
        <v>161</v>
      </c>
    </row>
    <row r="17" spans="1:5" ht="21.75" customHeight="1" thickTop="1" x14ac:dyDescent="0.35">
      <c r="A17" s="2"/>
      <c r="B17" s="2"/>
      <c r="C17" s="2"/>
      <c r="E17" s="154"/>
    </row>
    <row r="18" spans="1:5" ht="21.75" customHeight="1" x14ac:dyDescent="0.35">
      <c r="A18" s="72" t="str">
        <f>+INDICE!B10</f>
        <v xml:space="preserve"> Lettura dati 27 dicembre 2023</v>
      </c>
      <c r="B18" s="2"/>
      <c r="C18" s="2"/>
    </row>
    <row r="19" spans="1:5" ht="13.5" x14ac:dyDescent="0.35">
      <c r="A19" s="2"/>
      <c r="B19" s="2"/>
      <c r="C19" s="2"/>
    </row>
    <row r="20" spans="1:5" ht="13.5" x14ac:dyDescent="0.35">
      <c r="A20" s="2"/>
      <c r="B20" s="2"/>
      <c r="C20" s="2"/>
    </row>
    <row r="21" spans="1:5" ht="13.5" x14ac:dyDescent="0.35">
      <c r="A21" s="2"/>
      <c r="B21" s="2"/>
      <c r="C21" s="2"/>
    </row>
    <row r="22" spans="1:5" ht="13.5" x14ac:dyDescent="0.35">
      <c r="A22" s="2"/>
      <c r="B22" s="2"/>
      <c r="C22" s="2"/>
    </row>
    <row r="23" spans="1:5" ht="13.5" x14ac:dyDescent="0.35">
      <c r="A23" s="2"/>
      <c r="B23" s="2"/>
      <c r="C23" s="2"/>
    </row>
    <row r="24" spans="1:5" ht="13.5" x14ac:dyDescent="0.35">
      <c r="A24" s="2"/>
      <c r="B24" s="2"/>
      <c r="C24" s="2"/>
    </row>
    <row r="25" spans="1:5" ht="13.5" x14ac:dyDescent="0.35">
      <c r="A25" s="2"/>
      <c r="B25" s="2"/>
      <c r="C25" s="2"/>
    </row>
    <row r="26" spans="1:5" x14ac:dyDescent="0.35">
      <c r="B26" s="4"/>
    </row>
    <row r="27" spans="1:5" x14ac:dyDescent="0.35">
      <c r="B27" s="4"/>
    </row>
    <row r="28" spans="1:5" x14ac:dyDescent="0.35">
      <c r="B28" s="4"/>
    </row>
    <row r="29" spans="1:5" x14ac:dyDescent="0.35">
      <c r="B29" s="4"/>
    </row>
    <row r="30" spans="1:5" x14ac:dyDescent="0.35">
      <c r="B30" s="4"/>
    </row>
    <row r="31" spans="1:5" x14ac:dyDescent="0.35">
      <c r="B31" s="4"/>
    </row>
    <row r="32" spans="1:5"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3">
    <mergeCell ref="V3:W3"/>
    <mergeCell ref="B2:W2"/>
    <mergeCell ref="T3:U3"/>
    <mergeCell ref="R3:S3"/>
    <mergeCell ref="A3:A4"/>
    <mergeCell ref="B3:C3"/>
    <mergeCell ref="D3:E3"/>
    <mergeCell ref="L3:M3"/>
    <mergeCell ref="P3:Q3"/>
    <mergeCell ref="J3:K3"/>
    <mergeCell ref="H3:I3"/>
    <mergeCell ref="F3:G3"/>
    <mergeCell ref="N3:O3"/>
  </mergeCells>
  <pageMargins left="0.31496062992125984" right="0.31496062992125984" top="0.94488188976377963" bottom="0.74803149606299213" header="0.31496062992125984" footer="0.31496062992125984"/>
  <pageSetup paperSize="9" scale="37" orientation="landscape" r:id="rId1"/>
  <headerFooter>
    <oddHeader>&amp;COSSERVATORIO ASSEGNO UNICO UNIVERSALE</oddHeader>
    <oddFooter>&amp;CINPS - COORDINAMENTO GENERALE STATISTICO ATTUARIALE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6A2F-AE20-4AAB-8C6D-0D186C27FBE9}">
  <sheetPr>
    <pageSetUpPr fitToPage="1"/>
  </sheetPr>
  <dimension ref="A1:U40"/>
  <sheetViews>
    <sheetView showGridLines="0" tabSelected="1" view="pageBreakPreview" topLeftCell="A2" zoomScale="62" zoomScaleNormal="51" zoomScaleSheetLayoutView="62" workbookViewId="0">
      <selection activeCell="F1" sqref="F1"/>
    </sheetView>
  </sheetViews>
  <sheetFormatPr defaultColWidth="13.26953125" defaultRowHeight="10" x14ac:dyDescent="0.35"/>
  <cols>
    <col min="1" max="1" width="26.1796875" style="1" customWidth="1"/>
    <col min="2" max="2" width="14.26953125" style="1" bestFit="1" customWidth="1"/>
    <col min="3" max="3" width="14.7265625" style="1" customWidth="1"/>
    <col min="4" max="4" width="14.453125" style="1" customWidth="1"/>
    <col min="5" max="5" width="14.54296875" style="1" customWidth="1"/>
    <col min="6" max="6" width="14.453125" style="1" customWidth="1"/>
    <col min="7" max="7" width="14.81640625" style="1" customWidth="1"/>
    <col min="8" max="8" width="15.54296875" style="1" customWidth="1"/>
    <col min="9" max="9" width="13.54296875" style="1" customWidth="1"/>
    <col min="10" max="10" width="15.54296875" style="1" customWidth="1"/>
    <col min="11" max="11" width="14.81640625" style="1" customWidth="1"/>
    <col min="12" max="12" width="15.1796875" style="1" customWidth="1"/>
    <col min="13" max="13" width="14.81640625" style="1" customWidth="1"/>
    <col min="14" max="14" width="15.453125" style="1" customWidth="1"/>
    <col min="15" max="15" width="14.453125" style="1" customWidth="1"/>
    <col min="16" max="16" width="15.453125" style="1" customWidth="1"/>
    <col min="17" max="17" width="14.453125" style="1" customWidth="1"/>
    <col min="18" max="18" width="16.453125" style="1" customWidth="1"/>
    <col min="19" max="19" width="16.54296875" style="1" customWidth="1"/>
    <col min="20" max="21" width="15.54296875" style="1" customWidth="1"/>
    <col min="22" max="16384" width="13.26953125" style="1"/>
  </cols>
  <sheetData>
    <row r="1" spans="1:21" ht="69.650000000000006" customHeight="1" thickBot="1" x14ac:dyDescent="0.4">
      <c r="A1" s="75" t="s">
        <v>127</v>
      </c>
      <c r="B1" s="33"/>
      <c r="C1" s="33"/>
      <c r="D1" s="33"/>
      <c r="E1" s="33"/>
      <c r="F1" s="33"/>
      <c r="G1" s="33"/>
      <c r="H1" s="33"/>
      <c r="I1" s="33"/>
      <c r="J1" s="33"/>
      <c r="K1" s="33"/>
      <c r="L1" s="33"/>
      <c r="M1" s="33"/>
      <c r="N1" s="49"/>
      <c r="O1" s="49"/>
      <c r="P1" s="49"/>
      <c r="Q1" s="49"/>
      <c r="R1" s="49"/>
      <c r="S1" s="49"/>
      <c r="T1" s="49"/>
      <c r="U1" s="49"/>
    </row>
    <row r="2" spans="1:21" ht="60" customHeight="1" thickTop="1" x14ac:dyDescent="0.35">
      <c r="A2" s="121"/>
      <c r="B2" s="397" t="s">
        <v>35</v>
      </c>
      <c r="C2" s="397"/>
      <c r="D2" s="397"/>
      <c r="E2" s="397"/>
      <c r="F2" s="397"/>
      <c r="G2" s="397"/>
      <c r="H2" s="397"/>
      <c r="I2" s="397"/>
      <c r="J2" s="397"/>
      <c r="K2" s="397"/>
      <c r="L2" s="397"/>
      <c r="M2" s="397"/>
      <c r="N2" s="397"/>
      <c r="O2" s="397"/>
      <c r="P2" s="397"/>
      <c r="Q2" s="397"/>
      <c r="R2" s="397"/>
      <c r="S2" s="397"/>
      <c r="T2" s="397"/>
      <c r="U2" s="397"/>
    </row>
    <row r="3" spans="1:21" ht="33" customHeight="1" x14ac:dyDescent="0.35">
      <c r="A3" s="400" t="s">
        <v>40</v>
      </c>
      <c r="B3" s="398" t="s">
        <v>3</v>
      </c>
      <c r="C3" s="399"/>
      <c r="D3" s="398" t="s">
        <v>22</v>
      </c>
      <c r="E3" s="399"/>
      <c r="F3" s="398" t="s">
        <v>23</v>
      </c>
      <c r="G3" s="399"/>
      <c r="H3" s="398" t="s">
        <v>59</v>
      </c>
      <c r="I3" s="399"/>
      <c r="J3" s="398" t="s">
        <v>75</v>
      </c>
      <c r="K3" s="399"/>
      <c r="L3" s="398" t="s">
        <v>77</v>
      </c>
      <c r="M3" s="399"/>
      <c r="N3" s="398" t="s">
        <v>105</v>
      </c>
      <c r="O3" s="399"/>
      <c r="P3" s="398" t="s">
        <v>108</v>
      </c>
      <c r="Q3" s="399"/>
      <c r="R3" s="398" t="s">
        <v>109</v>
      </c>
      <c r="S3" s="399"/>
      <c r="T3" s="398" t="s">
        <v>112</v>
      </c>
      <c r="U3" s="399"/>
    </row>
    <row r="4" spans="1:21" ht="90.65" customHeight="1" thickBot="1" x14ac:dyDescent="0.4">
      <c r="A4" s="401"/>
      <c r="B4" s="122" t="s">
        <v>82</v>
      </c>
      <c r="C4" s="122" t="s">
        <v>86</v>
      </c>
      <c r="D4" s="122" t="s">
        <v>82</v>
      </c>
      <c r="E4" s="122" t="s">
        <v>86</v>
      </c>
      <c r="F4" s="122" t="s">
        <v>82</v>
      </c>
      <c r="G4" s="122" t="s">
        <v>86</v>
      </c>
      <c r="H4" s="122" t="s">
        <v>82</v>
      </c>
      <c r="I4" s="122" t="s">
        <v>86</v>
      </c>
      <c r="J4" s="122" t="s">
        <v>82</v>
      </c>
      <c r="K4" s="122" t="s">
        <v>86</v>
      </c>
      <c r="L4" s="122" t="s">
        <v>82</v>
      </c>
      <c r="M4" s="122" t="s">
        <v>86</v>
      </c>
      <c r="N4" s="122" t="s">
        <v>82</v>
      </c>
      <c r="O4" s="122" t="s">
        <v>86</v>
      </c>
      <c r="P4" s="122" t="s">
        <v>82</v>
      </c>
      <c r="Q4" s="122" t="s">
        <v>86</v>
      </c>
      <c r="R4" s="122" t="s">
        <v>82</v>
      </c>
      <c r="S4" s="122" t="s">
        <v>86</v>
      </c>
      <c r="T4" s="122" t="s">
        <v>82</v>
      </c>
      <c r="U4" s="122" t="s">
        <v>86</v>
      </c>
    </row>
    <row r="5" spans="1:21" ht="27.65" customHeight="1" thickTop="1" x14ac:dyDescent="0.35">
      <c r="A5" s="58" t="s">
        <v>242</v>
      </c>
      <c r="B5" s="58">
        <v>180462</v>
      </c>
      <c r="C5" s="58">
        <v>261</v>
      </c>
      <c r="D5" s="58">
        <v>180800</v>
      </c>
      <c r="E5" s="58">
        <v>261</v>
      </c>
      <c r="F5" s="58">
        <v>189044</v>
      </c>
      <c r="G5" s="58">
        <v>262</v>
      </c>
      <c r="H5" s="58">
        <v>189618</v>
      </c>
      <c r="I5" s="58">
        <v>262</v>
      </c>
      <c r="J5" s="58">
        <v>187003</v>
      </c>
      <c r="K5" s="58">
        <v>262</v>
      </c>
      <c r="L5" s="58">
        <v>189747</v>
      </c>
      <c r="M5" s="58">
        <v>262</v>
      </c>
      <c r="N5" s="58">
        <v>191238</v>
      </c>
      <c r="O5" s="58">
        <v>262</v>
      </c>
      <c r="P5" s="58">
        <v>193465</v>
      </c>
      <c r="Q5" s="58">
        <v>262</v>
      </c>
      <c r="R5" s="58">
        <v>195859</v>
      </c>
      <c r="S5" s="58">
        <v>262</v>
      </c>
      <c r="T5" s="58">
        <v>197619</v>
      </c>
      <c r="U5" s="58">
        <v>261</v>
      </c>
    </row>
    <row r="6" spans="1:21" ht="27.65" customHeight="1" x14ac:dyDescent="0.35">
      <c r="A6" s="114" t="s">
        <v>223</v>
      </c>
      <c r="B6" s="115">
        <v>48724</v>
      </c>
      <c r="C6" s="115">
        <v>256</v>
      </c>
      <c r="D6" s="115">
        <v>48740</v>
      </c>
      <c r="E6" s="115">
        <v>256</v>
      </c>
      <c r="F6" s="115">
        <v>55165</v>
      </c>
      <c r="G6" s="115">
        <v>258</v>
      </c>
      <c r="H6" s="115">
        <v>55064</v>
      </c>
      <c r="I6" s="115">
        <v>258</v>
      </c>
      <c r="J6" s="115">
        <v>51766</v>
      </c>
      <c r="K6" s="115">
        <v>258</v>
      </c>
      <c r="L6" s="115">
        <v>52900</v>
      </c>
      <c r="M6" s="115">
        <v>258</v>
      </c>
      <c r="N6" s="115">
        <v>52963</v>
      </c>
      <c r="O6" s="115">
        <v>258</v>
      </c>
      <c r="P6" s="115">
        <v>53316</v>
      </c>
      <c r="Q6" s="115">
        <v>258</v>
      </c>
      <c r="R6" s="115">
        <v>54253</v>
      </c>
      <c r="S6" s="115">
        <v>258</v>
      </c>
      <c r="T6" s="115">
        <v>55094</v>
      </c>
      <c r="U6" s="115">
        <v>258</v>
      </c>
    </row>
    <row r="7" spans="1:21" ht="27.65" customHeight="1" x14ac:dyDescent="0.35">
      <c r="A7" s="114" t="s">
        <v>222</v>
      </c>
      <c r="B7" s="115">
        <v>79204</v>
      </c>
      <c r="C7" s="115">
        <v>264</v>
      </c>
      <c r="D7" s="115">
        <v>79399</v>
      </c>
      <c r="E7" s="115">
        <v>264</v>
      </c>
      <c r="F7" s="115">
        <v>80590</v>
      </c>
      <c r="G7" s="115">
        <v>265</v>
      </c>
      <c r="H7" s="115">
        <v>81001</v>
      </c>
      <c r="I7" s="115">
        <v>265</v>
      </c>
      <c r="J7" s="115">
        <v>81352</v>
      </c>
      <c r="K7" s="115">
        <v>265</v>
      </c>
      <c r="L7" s="115">
        <v>82353</v>
      </c>
      <c r="M7" s="115">
        <v>264</v>
      </c>
      <c r="N7" s="115">
        <v>83225</v>
      </c>
      <c r="O7" s="115">
        <v>264</v>
      </c>
      <c r="P7" s="115">
        <v>84388</v>
      </c>
      <c r="Q7" s="115">
        <v>264</v>
      </c>
      <c r="R7" s="115">
        <v>85248</v>
      </c>
      <c r="S7" s="115">
        <v>264</v>
      </c>
      <c r="T7" s="115">
        <v>85767</v>
      </c>
      <c r="U7" s="115">
        <v>264</v>
      </c>
    </row>
    <row r="8" spans="1:21" ht="27.65" customHeight="1" x14ac:dyDescent="0.35">
      <c r="A8" s="114" t="s">
        <v>224</v>
      </c>
      <c r="B8" s="115">
        <v>52534</v>
      </c>
      <c r="C8" s="115">
        <v>262</v>
      </c>
      <c r="D8" s="115">
        <v>52661</v>
      </c>
      <c r="E8" s="115">
        <v>262</v>
      </c>
      <c r="F8" s="115">
        <v>53289</v>
      </c>
      <c r="G8" s="115">
        <v>262</v>
      </c>
      <c r="H8" s="115">
        <v>53553</v>
      </c>
      <c r="I8" s="115">
        <v>262</v>
      </c>
      <c r="J8" s="115">
        <v>53885</v>
      </c>
      <c r="K8" s="115">
        <v>262</v>
      </c>
      <c r="L8" s="115">
        <v>54494</v>
      </c>
      <c r="M8" s="115">
        <v>262</v>
      </c>
      <c r="N8" s="115">
        <v>55050</v>
      </c>
      <c r="O8" s="115">
        <v>262</v>
      </c>
      <c r="P8" s="115">
        <v>55761</v>
      </c>
      <c r="Q8" s="115">
        <v>262</v>
      </c>
      <c r="R8" s="115">
        <v>56358</v>
      </c>
      <c r="S8" s="115">
        <v>261</v>
      </c>
      <c r="T8" s="115">
        <v>56758</v>
      </c>
      <c r="U8" s="115">
        <v>261</v>
      </c>
    </row>
    <row r="9" spans="1:21" ht="27.65" customHeight="1" x14ac:dyDescent="0.35">
      <c r="A9" s="58" t="s">
        <v>225</v>
      </c>
      <c r="B9" s="58">
        <v>33723</v>
      </c>
      <c r="C9" s="58">
        <v>248</v>
      </c>
      <c r="D9" s="58">
        <v>33716</v>
      </c>
      <c r="E9" s="58">
        <v>248</v>
      </c>
      <c r="F9" s="58">
        <v>34114</v>
      </c>
      <c r="G9" s="58">
        <v>248</v>
      </c>
      <c r="H9" s="58">
        <v>34266</v>
      </c>
      <c r="I9" s="58">
        <v>249</v>
      </c>
      <c r="J9" s="58">
        <v>34567</v>
      </c>
      <c r="K9" s="58">
        <v>248</v>
      </c>
      <c r="L9" s="58">
        <v>34952</v>
      </c>
      <c r="M9" s="58">
        <v>248</v>
      </c>
      <c r="N9" s="58">
        <v>35345</v>
      </c>
      <c r="O9" s="58">
        <v>248</v>
      </c>
      <c r="P9" s="58">
        <v>35676</v>
      </c>
      <c r="Q9" s="58">
        <v>248</v>
      </c>
      <c r="R9" s="58">
        <v>35947</v>
      </c>
      <c r="S9" s="58">
        <v>247</v>
      </c>
      <c r="T9" s="58">
        <v>36171</v>
      </c>
      <c r="U9" s="58">
        <v>247</v>
      </c>
    </row>
    <row r="10" spans="1:21" ht="27.65" customHeight="1" x14ac:dyDescent="0.35">
      <c r="A10" s="58" t="s">
        <v>226</v>
      </c>
      <c r="B10" s="58">
        <v>21158</v>
      </c>
      <c r="C10" s="58">
        <v>222</v>
      </c>
      <c r="D10" s="58">
        <v>21199</v>
      </c>
      <c r="E10" s="58">
        <v>222</v>
      </c>
      <c r="F10" s="58">
        <v>21403</v>
      </c>
      <c r="G10" s="58">
        <v>222</v>
      </c>
      <c r="H10" s="58">
        <v>21479</v>
      </c>
      <c r="I10" s="58">
        <v>222</v>
      </c>
      <c r="J10" s="58">
        <v>21652</v>
      </c>
      <c r="K10" s="58">
        <v>222</v>
      </c>
      <c r="L10" s="58">
        <v>21951</v>
      </c>
      <c r="M10" s="58">
        <v>222</v>
      </c>
      <c r="N10" s="58">
        <v>22207</v>
      </c>
      <c r="O10" s="58">
        <v>221</v>
      </c>
      <c r="P10" s="58">
        <v>22465</v>
      </c>
      <c r="Q10" s="58">
        <v>221</v>
      </c>
      <c r="R10" s="58">
        <v>22703</v>
      </c>
      <c r="S10" s="58">
        <v>221</v>
      </c>
      <c r="T10" s="58">
        <v>22888</v>
      </c>
      <c r="U10" s="58">
        <v>220</v>
      </c>
    </row>
    <row r="11" spans="1:21" ht="27.65" customHeight="1" x14ac:dyDescent="0.35">
      <c r="A11" s="58" t="s">
        <v>227</v>
      </c>
      <c r="B11" s="58">
        <v>13127</v>
      </c>
      <c r="C11" s="58">
        <v>185</v>
      </c>
      <c r="D11" s="58">
        <v>13100</v>
      </c>
      <c r="E11" s="58">
        <v>185</v>
      </c>
      <c r="F11" s="58">
        <v>13269</v>
      </c>
      <c r="G11" s="58">
        <v>185</v>
      </c>
      <c r="H11" s="58">
        <v>13341</v>
      </c>
      <c r="I11" s="58">
        <v>185</v>
      </c>
      <c r="J11" s="58">
        <v>13466</v>
      </c>
      <c r="K11" s="58">
        <v>185</v>
      </c>
      <c r="L11" s="58">
        <v>13624</v>
      </c>
      <c r="M11" s="58">
        <v>185</v>
      </c>
      <c r="N11" s="58">
        <v>13768</v>
      </c>
      <c r="O11" s="58">
        <v>184</v>
      </c>
      <c r="P11" s="58">
        <v>13949</v>
      </c>
      <c r="Q11" s="58">
        <v>184</v>
      </c>
      <c r="R11" s="58">
        <v>14100</v>
      </c>
      <c r="S11" s="58">
        <v>184</v>
      </c>
      <c r="T11" s="58">
        <v>14192</v>
      </c>
      <c r="U11" s="58">
        <v>183</v>
      </c>
    </row>
    <row r="12" spans="1:21" ht="27.65" customHeight="1" x14ac:dyDescent="0.35">
      <c r="A12" s="58" t="s">
        <v>228</v>
      </c>
      <c r="B12" s="58">
        <v>7989</v>
      </c>
      <c r="C12" s="58">
        <v>156</v>
      </c>
      <c r="D12" s="58">
        <v>7977</v>
      </c>
      <c r="E12" s="58">
        <v>156</v>
      </c>
      <c r="F12" s="58">
        <v>8028</v>
      </c>
      <c r="G12" s="58">
        <v>156</v>
      </c>
      <c r="H12" s="58">
        <v>8054</v>
      </c>
      <c r="I12" s="58">
        <v>156</v>
      </c>
      <c r="J12" s="58">
        <v>8149</v>
      </c>
      <c r="K12" s="58">
        <v>156</v>
      </c>
      <c r="L12" s="58">
        <v>8253</v>
      </c>
      <c r="M12" s="58">
        <v>156</v>
      </c>
      <c r="N12" s="58">
        <v>8333</v>
      </c>
      <c r="O12" s="58">
        <v>156</v>
      </c>
      <c r="P12" s="58">
        <v>8487</v>
      </c>
      <c r="Q12" s="58">
        <v>156</v>
      </c>
      <c r="R12" s="58">
        <v>8589</v>
      </c>
      <c r="S12" s="58">
        <v>156</v>
      </c>
      <c r="T12" s="58">
        <v>8658</v>
      </c>
      <c r="U12" s="58">
        <v>155</v>
      </c>
    </row>
    <row r="13" spans="1:21" ht="27.65" customHeight="1" x14ac:dyDescent="0.35">
      <c r="A13" s="58" t="s">
        <v>229</v>
      </c>
      <c r="B13" s="58">
        <v>5181</v>
      </c>
      <c r="C13" s="58">
        <v>126</v>
      </c>
      <c r="D13" s="58">
        <v>5166</v>
      </c>
      <c r="E13" s="58">
        <v>126</v>
      </c>
      <c r="F13" s="58">
        <v>5234</v>
      </c>
      <c r="G13" s="58">
        <v>126</v>
      </c>
      <c r="H13" s="58">
        <v>5260</v>
      </c>
      <c r="I13" s="58">
        <v>126</v>
      </c>
      <c r="J13" s="58">
        <v>5337</v>
      </c>
      <c r="K13" s="58">
        <v>126</v>
      </c>
      <c r="L13" s="58">
        <v>5405</v>
      </c>
      <c r="M13" s="58">
        <v>126</v>
      </c>
      <c r="N13" s="58">
        <v>5469</v>
      </c>
      <c r="O13" s="58">
        <v>126</v>
      </c>
      <c r="P13" s="58">
        <v>5592</v>
      </c>
      <c r="Q13" s="58">
        <v>126</v>
      </c>
      <c r="R13" s="58">
        <v>5657</v>
      </c>
      <c r="S13" s="58">
        <v>125</v>
      </c>
      <c r="T13" s="58">
        <v>5702</v>
      </c>
      <c r="U13" s="58">
        <v>125</v>
      </c>
    </row>
    <row r="14" spans="1:21" ht="27.65" customHeight="1" x14ac:dyDescent="0.35">
      <c r="A14" s="58" t="s">
        <v>230</v>
      </c>
      <c r="B14" s="58">
        <v>9345</v>
      </c>
      <c r="C14" s="58">
        <v>108</v>
      </c>
      <c r="D14" s="58">
        <v>9372</v>
      </c>
      <c r="E14" s="58">
        <v>108</v>
      </c>
      <c r="F14" s="58">
        <v>9650</v>
      </c>
      <c r="G14" s="58">
        <v>110</v>
      </c>
      <c r="H14" s="58">
        <v>9786</v>
      </c>
      <c r="I14" s="58">
        <v>110</v>
      </c>
      <c r="J14" s="58">
        <v>10027</v>
      </c>
      <c r="K14" s="58">
        <v>110</v>
      </c>
      <c r="L14" s="58">
        <v>10252</v>
      </c>
      <c r="M14" s="58">
        <v>109</v>
      </c>
      <c r="N14" s="58">
        <v>10378</v>
      </c>
      <c r="O14" s="58">
        <v>110</v>
      </c>
      <c r="P14" s="58">
        <v>10701</v>
      </c>
      <c r="Q14" s="58">
        <v>109</v>
      </c>
      <c r="R14" s="58">
        <v>10982</v>
      </c>
      <c r="S14" s="58">
        <v>109</v>
      </c>
      <c r="T14" s="58">
        <v>11123</v>
      </c>
      <c r="U14" s="58">
        <v>109</v>
      </c>
    </row>
    <row r="15" spans="1:21" ht="27.65" customHeight="1" x14ac:dyDescent="0.35">
      <c r="A15" s="116" t="s">
        <v>31</v>
      </c>
      <c r="B15" s="58">
        <v>47699</v>
      </c>
      <c r="C15" s="58">
        <v>113</v>
      </c>
      <c r="D15" s="58">
        <v>48174</v>
      </c>
      <c r="E15" s="58">
        <v>115</v>
      </c>
      <c r="F15" s="58">
        <v>46051</v>
      </c>
      <c r="G15" s="58">
        <v>109</v>
      </c>
      <c r="H15" s="58">
        <v>45569</v>
      </c>
      <c r="I15" s="58">
        <v>108</v>
      </c>
      <c r="J15" s="58">
        <v>44011</v>
      </c>
      <c r="K15" s="58">
        <v>108</v>
      </c>
      <c r="L15" s="58">
        <v>44286</v>
      </c>
      <c r="M15" s="58">
        <v>107</v>
      </c>
      <c r="N15" s="58">
        <v>44054</v>
      </c>
      <c r="O15" s="58">
        <v>110</v>
      </c>
      <c r="P15" s="58">
        <v>44007</v>
      </c>
      <c r="Q15" s="58">
        <v>110</v>
      </c>
      <c r="R15" s="58">
        <v>44181</v>
      </c>
      <c r="S15" s="58">
        <v>109</v>
      </c>
      <c r="T15" s="58">
        <v>44223</v>
      </c>
      <c r="U15" s="58">
        <v>108</v>
      </c>
    </row>
    <row r="16" spans="1:21" s="57" customFormat="1" ht="27.65" customHeight="1" thickBot="1" x14ac:dyDescent="0.4">
      <c r="A16" s="113" t="s">
        <v>44</v>
      </c>
      <c r="B16" s="113">
        <v>318684</v>
      </c>
      <c r="C16" s="113">
        <v>223</v>
      </c>
      <c r="D16" s="113">
        <v>319504</v>
      </c>
      <c r="E16" s="113">
        <v>223</v>
      </c>
      <c r="F16" s="113">
        <v>326793</v>
      </c>
      <c r="G16" s="113">
        <v>224</v>
      </c>
      <c r="H16" s="113">
        <v>327373</v>
      </c>
      <c r="I16" s="113">
        <v>224</v>
      </c>
      <c r="J16" s="113">
        <v>324212</v>
      </c>
      <c r="K16" s="113">
        <v>224</v>
      </c>
      <c r="L16" s="113">
        <v>328470</v>
      </c>
      <c r="M16" s="113">
        <v>224</v>
      </c>
      <c r="N16" s="113">
        <v>330792</v>
      </c>
      <c r="O16" s="113">
        <v>224</v>
      </c>
      <c r="P16" s="113">
        <v>334342</v>
      </c>
      <c r="Q16" s="113">
        <v>224</v>
      </c>
      <c r="R16" s="113">
        <v>338018</v>
      </c>
      <c r="S16" s="113">
        <v>224</v>
      </c>
      <c r="T16" s="113">
        <v>340576</v>
      </c>
      <c r="U16" s="113">
        <v>224</v>
      </c>
    </row>
    <row r="17" spans="1:13" ht="21.75" customHeight="1" thickTop="1" x14ac:dyDescent="0.35">
      <c r="A17" s="2"/>
      <c r="B17" s="2"/>
      <c r="C17" s="2"/>
      <c r="D17" s="2"/>
      <c r="E17" s="50"/>
      <c r="F17" s="2"/>
      <c r="G17" s="2"/>
      <c r="H17" s="8"/>
      <c r="I17" s="8"/>
      <c r="J17" s="8"/>
      <c r="K17" s="8"/>
      <c r="L17" s="8"/>
      <c r="M17" s="8"/>
    </row>
    <row r="18" spans="1:13" ht="21.75" customHeight="1" x14ac:dyDescent="0.35">
      <c r="A18" s="72" t="str">
        <f>+INDICE!B10</f>
        <v xml:space="preserve"> Lettura dati 27 dicembre 2023</v>
      </c>
      <c r="B18" s="2"/>
      <c r="C18" s="2"/>
      <c r="D18" s="2"/>
      <c r="E18" s="2"/>
      <c r="F18" s="2"/>
      <c r="G18" s="2"/>
      <c r="H18" s="8"/>
      <c r="I18" s="8"/>
      <c r="J18" s="8"/>
      <c r="K18" s="8"/>
      <c r="L18" s="8"/>
      <c r="M18" s="8"/>
    </row>
    <row r="19" spans="1:13" ht="13.5" x14ac:dyDescent="0.35">
      <c r="A19" s="2"/>
      <c r="B19" s="2"/>
      <c r="C19" s="2"/>
      <c r="D19" s="2"/>
      <c r="E19" s="2"/>
      <c r="F19" s="2"/>
      <c r="G19" s="2"/>
    </row>
    <row r="20" spans="1:13" ht="13.5" x14ac:dyDescent="0.35">
      <c r="A20" s="2"/>
      <c r="B20" s="2"/>
      <c r="C20" s="2"/>
      <c r="D20" s="2"/>
      <c r="E20" s="2"/>
      <c r="F20" s="2"/>
      <c r="G20" s="2"/>
    </row>
    <row r="21" spans="1:13" ht="13.5" x14ac:dyDescent="0.35">
      <c r="A21" s="2"/>
      <c r="B21" s="2"/>
      <c r="C21" s="2"/>
      <c r="D21" s="2"/>
      <c r="E21" s="2"/>
      <c r="F21" s="2"/>
      <c r="G21" s="2"/>
    </row>
    <row r="22" spans="1:13" ht="13.5" x14ac:dyDescent="0.35">
      <c r="A22" s="2"/>
      <c r="B22" s="2"/>
      <c r="C22" s="2"/>
      <c r="D22" s="2"/>
      <c r="E22" s="2"/>
      <c r="F22" s="2"/>
      <c r="G22" s="2"/>
    </row>
    <row r="23" spans="1:13" ht="13.5" x14ac:dyDescent="0.35">
      <c r="A23" s="2"/>
      <c r="B23" s="2"/>
      <c r="C23" s="2"/>
      <c r="D23" s="2"/>
      <c r="E23" s="2"/>
      <c r="F23" s="2"/>
      <c r="G23" s="2"/>
    </row>
    <row r="24" spans="1:13" ht="13.5" x14ac:dyDescent="0.35">
      <c r="A24" s="2"/>
      <c r="B24" s="2"/>
      <c r="C24" s="2"/>
      <c r="D24" s="2"/>
      <c r="E24" s="2"/>
      <c r="F24" s="2"/>
      <c r="G24" s="2"/>
    </row>
    <row r="25" spans="1:13" ht="13.5" x14ac:dyDescent="0.35">
      <c r="A25" s="2"/>
      <c r="B25" s="2"/>
      <c r="C25" s="2"/>
      <c r="D25" s="2"/>
      <c r="E25" s="2"/>
      <c r="F25" s="2"/>
      <c r="G25" s="2"/>
    </row>
    <row r="26" spans="1:13" x14ac:dyDescent="0.35">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B2:U2"/>
    <mergeCell ref="T3:U3"/>
    <mergeCell ref="R3:S3"/>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3" orientation="landscape" r:id="rId1"/>
  <headerFooter>
    <oddHeader>&amp;COSSERVATORIO ASSEGNO UNICO UNIVERSALE</oddHeader>
    <oddFooter>&amp;CINPS - COORDINAMENTO GENERALE STATISTICO ATTUARIALE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9144-1533-4927-BB37-A825668966B6}">
  <sheetPr>
    <pageSetUpPr fitToPage="1"/>
  </sheetPr>
  <dimension ref="A1:W40"/>
  <sheetViews>
    <sheetView showGridLines="0" tabSelected="1" view="pageBreakPreview" zoomScale="62" zoomScaleNormal="51" zoomScaleSheetLayoutView="62" workbookViewId="0">
      <selection activeCell="F1" sqref="F1"/>
    </sheetView>
  </sheetViews>
  <sheetFormatPr defaultColWidth="13.26953125" defaultRowHeight="10" x14ac:dyDescent="0.35"/>
  <cols>
    <col min="1" max="1" width="24.81640625" style="1" customWidth="1"/>
    <col min="2" max="2" width="18.453125" style="1" customWidth="1"/>
    <col min="3" max="3" width="16.54296875" style="1" customWidth="1"/>
    <col min="4" max="4" width="18.453125" style="1" customWidth="1"/>
    <col min="5" max="5" width="16.54296875" style="1" customWidth="1"/>
    <col min="6" max="6" width="19" style="1" customWidth="1"/>
    <col min="7" max="7" width="16.54296875" style="1" customWidth="1"/>
    <col min="8" max="8" width="19.26953125" style="1" customWidth="1"/>
    <col min="9" max="9" width="16.54296875" style="1" customWidth="1"/>
    <col min="10" max="10" width="19" style="1" customWidth="1"/>
    <col min="11" max="11" width="16.54296875" style="1" customWidth="1"/>
    <col min="12" max="12" width="17.54296875" style="1" customWidth="1"/>
    <col min="13" max="13" width="16.54296875" style="1" customWidth="1"/>
    <col min="14" max="14" width="15.7265625" style="1" customWidth="1"/>
    <col min="15" max="15" width="16.81640625" style="1" customWidth="1"/>
    <col min="16" max="16384" width="13.26953125" style="1"/>
  </cols>
  <sheetData>
    <row r="1" spans="1:23" ht="69.650000000000006" customHeight="1" thickBot="1" x14ac:dyDescent="0.4">
      <c r="A1" s="75" t="s">
        <v>128</v>
      </c>
      <c r="B1" s="75"/>
      <c r="C1" s="75"/>
      <c r="D1" s="75"/>
      <c r="E1" s="75"/>
      <c r="F1" s="75"/>
      <c r="G1" s="75"/>
      <c r="H1" s="75"/>
      <c r="I1" s="75"/>
      <c r="J1" s="75"/>
      <c r="K1" s="75"/>
      <c r="L1" s="75"/>
      <c r="M1" s="75"/>
      <c r="N1" s="49"/>
      <c r="O1" s="49"/>
      <c r="P1" s="49"/>
      <c r="Q1" s="49"/>
      <c r="R1" s="49"/>
      <c r="S1" s="49"/>
      <c r="T1" s="49"/>
      <c r="U1" s="49"/>
      <c r="V1" s="49"/>
      <c r="W1" s="49"/>
    </row>
    <row r="2" spans="1:23" ht="60" customHeight="1" thickTop="1" x14ac:dyDescent="0.35">
      <c r="A2" s="121"/>
      <c r="B2" s="404" t="s">
        <v>35</v>
      </c>
      <c r="C2" s="404"/>
      <c r="D2" s="404"/>
      <c r="E2" s="404"/>
      <c r="F2" s="404"/>
      <c r="G2" s="404"/>
      <c r="H2" s="404"/>
      <c r="I2" s="404"/>
      <c r="J2" s="404"/>
      <c r="K2" s="404"/>
      <c r="L2" s="404"/>
      <c r="M2" s="404"/>
      <c r="N2" s="404"/>
      <c r="O2" s="404"/>
      <c r="P2" s="404"/>
      <c r="Q2" s="404"/>
      <c r="R2" s="404"/>
      <c r="S2" s="404"/>
      <c r="T2" s="404"/>
      <c r="U2" s="404"/>
      <c r="V2" s="404"/>
      <c r="W2" s="404"/>
    </row>
    <row r="3" spans="1:23" ht="33" customHeight="1" x14ac:dyDescent="0.35">
      <c r="A3" s="400" t="s">
        <v>40</v>
      </c>
      <c r="B3" s="398" t="s">
        <v>120</v>
      </c>
      <c r="C3" s="399"/>
      <c r="D3" s="398" t="s">
        <v>174</v>
      </c>
      <c r="E3" s="399"/>
      <c r="F3" s="398" t="s">
        <v>183</v>
      </c>
      <c r="G3" s="399"/>
      <c r="H3" s="398" t="s">
        <v>189</v>
      </c>
      <c r="I3" s="399"/>
      <c r="J3" s="398" t="s">
        <v>192</v>
      </c>
      <c r="K3" s="399"/>
      <c r="L3" s="398" t="s">
        <v>195</v>
      </c>
      <c r="M3" s="399"/>
      <c r="N3" s="398" t="s">
        <v>199</v>
      </c>
      <c r="O3" s="399"/>
      <c r="P3" s="398" t="s">
        <v>202</v>
      </c>
      <c r="Q3" s="399"/>
      <c r="R3" s="398" t="s">
        <v>210</v>
      </c>
      <c r="S3" s="399"/>
      <c r="T3" s="398" t="s">
        <v>212</v>
      </c>
      <c r="U3" s="399"/>
      <c r="V3" s="398" t="s">
        <v>217</v>
      </c>
      <c r="W3" s="399"/>
    </row>
    <row r="4" spans="1:23" ht="90.65" customHeight="1" thickBot="1" x14ac:dyDescent="0.4">
      <c r="A4" s="401"/>
      <c r="B4" s="122" t="s">
        <v>82</v>
      </c>
      <c r="C4" s="122" t="s">
        <v>86</v>
      </c>
      <c r="D4" s="122" t="s">
        <v>82</v>
      </c>
      <c r="E4" s="122" t="s">
        <v>86</v>
      </c>
      <c r="F4" s="122" t="s">
        <v>82</v>
      </c>
      <c r="G4" s="122" t="s">
        <v>86</v>
      </c>
      <c r="H4" s="122" t="s">
        <v>82</v>
      </c>
      <c r="I4" s="122" t="s">
        <v>86</v>
      </c>
      <c r="J4" s="122" t="s">
        <v>82</v>
      </c>
      <c r="K4" s="122" t="s">
        <v>86</v>
      </c>
      <c r="L4" s="122" t="s">
        <v>82</v>
      </c>
      <c r="M4" s="122" t="s">
        <v>86</v>
      </c>
      <c r="N4" s="122" t="s">
        <v>82</v>
      </c>
      <c r="O4" s="122" t="s">
        <v>86</v>
      </c>
      <c r="P4" s="122" t="s">
        <v>82</v>
      </c>
      <c r="Q4" s="122" t="s">
        <v>86</v>
      </c>
      <c r="R4" s="122" t="s">
        <v>82</v>
      </c>
      <c r="S4" s="122" t="s">
        <v>86</v>
      </c>
      <c r="T4" s="122" t="s">
        <v>82</v>
      </c>
      <c r="U4" s="122" t="s">
        <v>86</v>
      </c>
      <c r="V4" s="122" t="s">
        <v>82</v>
      </c>
      <c r="W4" s="122" t="s">
        <v>86</v>
      </c>
    </row>
    <row r="5" spans="1:23" ht="27.65" customHeight="1" thickTop="1" x14ac:dyDescent="0.35">
      <c r="A5" s="58" t="s">
        <v>231</v>
      </c>
      <c r="B5" s="58">
        <v>199557</v>
      </c>
      <c r="C5" s="58">
        <v>280</v>
      </c>
      <c r="D5" s="58">
        <v>198987</v>
      </c>
      <c r="E5" s="58">
        <v>280</v>
      </c>
      <c r="F5" s="58">
        <v>191338</v>
      </c>
      <c r="G5" s="58">
        <v>278</v>
      </c>
      <c r="H5" s="58">
        <v>212087</v>
      </c>
      <c r="I5" s="58">
        <v>281</v>
      </c>
      <c r="J5" s="58">
        <v>214550</v>
      </c>
      <c r="K5" s="58">
        <v>281</v>
      </c>
      <c r="L5" s="58">
        <v>216300</v>
      </c>
      <c r="M5" s="58">
        <v>281</v>
      </c>
      <c r="N5" s="58">
        <v>216602</v>
      </c>
      <c r="O5" s="58">
        <v>281</v>
      </c>
      <c r="P5" s="58">
        <v>219985</v>
      </c>
      <c r="Q5" s="58">
        <v>281</v>
      </c>
      <c r="R5" s="58">
        <v>221208</v>
      </c>
      <c r="S5" s="58">
        <v>281</v>
      </c>
      <c r="T5" s="58">
        <v>223062</v>
      </c>
      <c r="U5" s="58">
        <v>281</v>
      </c>
      <c r="V5" s="58">
        <v>224949</v>
      </c>
      <c r="W5" s="58">
        <v>281</v>
      </c>
    </row>
    <row r="6" spans="1:23" ht="27.65" customHeight="1" x14ac:dyDescent="0.35">
      <c r="A6" s="114" t="s">
        <v>232</v>
      </c>
      <c r="B6" s="115">
        <v>59577</v>
      </c>
      <c r="C6" s="115">
        <v>277</v>
      </c>
      <c r="D6" s="115">
        <v>53764</v>
      </c>
      <c r="E6" s="115">
        <v>275</v>
      </c>
      <c r="F6" s="115">
        <v>50240</v>
      </c>
      <c r="G6" s="115">
        <v>271</v>
      </c>
      <c r="H6" s="115">
        <v>56560</v>
      </c>
      <c r="I6" s="115">
        <v>275</v>
      </c>
      <c r="J6" s="115">
        <v>57232</v>
      </c>
      <c r="K6" s="115">
        <v>275</v>
      </c>
      <c r="L6" s="115">
        <v>57713</v>
      </c>
      <c r="M6" s="115">
        <v>275</v>
      </c>
      <c r="N6" s="115">
        <v>57401</v>
      </c>
      <c r="O6" s="115">
        <v>275</v>
      </c>
      <c r="P6" s="115">
        <v>58531</v>
      </c>
      <c r="Q6" s="115">
        <v>275</v>
      </c>
      <c r="R6" s="115">
        <v>58969</v>
      </c>
      <c r="S6" s="115">
        <v>275</v>
      </c>
      <c r="T6" s="115">
        <v>59518</v>
      </c>
      <c r="U6" s="115">
        <v>277</v>
      </c>
      <c r="V6" s="115">
        <v>60365</v>
      </c>
      <c r="W6" s="115">
        <v>277</v>
      </c>
    </row>
    <row r="7" spans="1:23" ht="27.65" customHeight="1" x14ac:dyDescent="0.35">
      <c r="A7" s="114" t="s">
        <v>233</v>
      </c>
      <c r="B7" s="115">
        <v>85234</v>
      </c>
      <c r="C7" s="115">
        <v>282</v>
      </c>
      <c r="D7" s="115">
        <v>88289</v>
      </c>
      <c r="E7" s="115">
        <v>283</v>
      </c>
      <c r="F7" s="115">
        <v>85526</v>
      </c>
      <c r="G7" s="115">
        <v>281</v>
      </c>
      <c r="H7" s="115">
        <v>94750</v>
      </c>
      <c r="I7" s="115">
        <v>284</v>
      </c>
      <c r="J7" s="115">
        <v>95833</v>
      </c>
      <c r="K7" s="115">
        <v>284</v>
      </c>
      <c r="L7" s="115">
        <v>96675</v>
      </c>
      <c r="M7" s="115">
        <v>284</v>
      </c>
      <c r="N7" s="115">
        <v>97047</v>
      </c>
      <c r="O7" s="115">
        <v>284</v>
      </c>
      <c r="P7" s="115">
        <v>98385</v>
      </c>
      <c r="Q7" s="115">
        <v>284</v>
      </c>
      <c r="R7" s="115">
        <v>98874</v>
      </c>
      <c r="S7" s="115">
        <v>284</v>
      </c>
      <c r="T7" s="115">
        <v>99709</v>
      </c>
      <c r="U7" s="115">
        <v>284</v>
      </c>
      <c r="V7" s="115">
        <v>100373</v>
      </c>
      <c r="W7" s="115">
        <v>283</v>
      </c>
    </row>
    <row r="8" spans="1:23" ht="27.65" customHeight="1" x14ac:dyDescent="0.35">
      <c r="A8" s="114" t="s">
        <v>234</v>
      </c>
      <c r="B8" s="115">
        <v>54746</v>
      </c>
      <c r="C8" s="115">
        <v>280</v>
      </c>
      <c r="D8" s="115">
        <v>56934</v>
      </c>
      <c r="E8" s="115">
        <v>280</v>
      </c>
      <c r="F8" s="115">
        <v>55572</v>
      </c>
      <c r="G8" s="115">
        <v>279</v>
      </c>
      <c r="H8" s="115">
        <v>60777</v>
      </c>
      <c r="I8" s="115">
        <v>281</v>
      </c>
      <c r="J8" s="115">
        <v>61485</v>
      </c>
      <c r="K8" s="115">
        <v>281</v>
      </c>
      <c r="L8" s="115">
        <v>61912</v>
      </c>
      <c r="M8" s="115">
        <v>281</v>
      </c>
      <c r="N8" s="115">
        <v>62154</v>
      </c>
      <c r="O8" s="115">
        <v>281</v>
      </c>
      <c r="P8" s="115">
        <v>63069</v>
      </c>
      <c r="Q8" s="115">
        <v>281</v>
      </c>
      <c r="R8" s="115">
        <v>63365</v>
      </c>
      <c r="S8" s="115">
        <v>281</v>
      </c>
      <c r="T8" s="115">
        <v>63835</v>
      </c>
      <c r="U8" s="115">
        <v>281</v>
      </c>
      <c r="V8" s="115">
        <v>64211</v>
      </c>
      <c r="W8" s="115">
        <v>281</v>
      </c>
    </row>
    <row r="9" spans="1:23" ht="27.65" customHeight="1" x14ac:dyDescent="0.35">
      <c r="A9" s="58" t="s">
        <v>235</v>
      </c>
      <c r="B9" s="58">
        <v>33620</v>
      </c>
      <c r="C9" s="58">
        <v>264</v>
      </c>
      <c r="D9" s="58">
        <v>35235</v>
      </c>
      <c r="E9" s="58">
        <v>265</v>
      </c>
      <c r="F9" s="58">
        <v>34519</v>
      </c>
      <c r="G9" s="58">
        <v>265</v>
      </c>
      <c r="H9" s="58">
        <v>37465</v>
      </c>
      <c r="I9" s="58">
        <v>267</v>
      </c>
      <c r="J9" s="58">
        <v>37879</v>
      </c>
      <c r="K9" s="58">
        <v>267</v>
      </c>
      <c r="L9" s="58">
        <v>38185</v>
      </c>
      <c r="M9" s="58">
        <v>267</v>
      </c>
      <c r="N9" s="58">
        <v>38350</v>
      </c>
      <c r="O9" s="58">
        <v>267</v>
      </c>
      <c r="P9" s="58">
        <v>38844</v>
      </c>
      <c r="Q9" s="58">
        <v>266</v>
      </c>
      <c r="R9" s="58">
        <v>39013</v>
      </c>
      <c r="S9" s="58">
        <v>266</v>
      </c>
      <c r="T9" s="58">
        <v>39337</v>
      </c>
      <c r="U9" s="58">
        <v>266</v>
      </c>
      <c r="V9" s="58">
        <v>39553</v>
      </c>
      <c r="W9" s="58">
        <v>266</v>
      </c>
    </row>
    <row r="10" spans="1:23" ht="27.65" customHeight="1" x14ac:dyDescent="0.35">
      <c r="A10" s="58" t="s">
        <v>236</v>
      </c>
      <c r="B10" s="58">
        <v>20523</v>
      </c>
      <c r="C10" s="58">
        <v>232</v>
      </c>
      <c r="D10" s="58">
        <v>21645</v>
      </c>
      <c r="E10" s="58">
        <v>233</v>
      </c>
      <c r="F10" s="58">
        <v>21271</v>
      </c>
      <c r="G10" s="58">
        <v>233</v>
      </c>
      <c r="H10" s="58">
        <v>22946</v>
      </c>
      <c r="I10" s="58">
        <v>235</v>
      </c>
      <c r="J10" s="58">
        <v>23148</v>
      </c>
      <c r="K10" s="58">
        <v>235</v>
      </c>
      <c r="L10" s="58">
        <v>23354</v>
      </c>
      <c r="M10" s="58">
        <v>235</v>
      </c>
      <c r="N10" s="58">
        <v>23453</v>
      </c>
      <c r="O10" s="58">
        <v>235</v>
      </c>
      <c r="P10" s="58">
        <v>23802</v>
      </c>
      <c r="Q10" s="58">
        <v>235</v>
      </c>
      <c r="R10" s="58">
        <v>23955</v>
      </c>
      <c r="S10" s="58">
        <v>235</v>
      </c>
      <c r="T10" s="58">
        <v>24160</v>
      </c>
      <c r="U10" s="58">
        <v>234</v>
      </c>
      <c r="V10" s="58">
        <v>24302</v>
      </c>
      <c r="W10" s="58">
        <v>234</v>
      </c>
    </row>
    <row r="11" spans="1:23" ht="27.65" customHeight="1" x14ac:dyDescent="0.35">
      <c r="A11" s="165" t="s">
        <v>237</v>
      </c>
      <c r="B11" s="58">
        <v>12167</v>
      </c>
      <c r="C11" s="58">
        <v>198</v>
      </c>
      <c r="D11" s="58">
        <v>12765</v>
      </c>
      <c r="E11" s="58">
        <v>198</v>
      </c>
      <c r="F11" s="58">
        <v>12489</v>
      </c>
      <c r="G11" s="58">
        <v>198</v>
      </c>
      <c r="H11" s="58">
        <v>13619</v>
      </c>
      <c r="I11" s="58">
        <v>200</v>
      </c>
      <c r="J11" s="58">
        <v>13766</v>
      </c>
      <c r="K11" s="58">
        <v>200</v>
      </c>
      <c r="L11" s="58">
        <v>13873</v>
      </c>
      <c r="M11" s="58">
        <v>200</v>
      </c>
      <c r="N11" s="58">
        <v>13919</v>
      </c>
      <c r="O11" s="58">
        <v>200</v>
      </c>
      <c r="P11" s="58">
        <v>14135</v>
      </c>
      <c r="Q11" s="58">
        <v>200</v>
      </c>
      <c r="R11" s="58">
        <v>14236</v>
      </c>
      <c r="S11" s="58">
        <v>200</v>
      </c>
      <c r="T11" s="58">
        <v>14373</v>
      </c>
      <c r="U11" s="58">
        <v>200</v>
      </c>
      <c r="V11" s="58">
        <v>14491</v>
      </c>
      <c r="W11" s="58">
        <v>200</v>
      </c>
    </row>
    <row r="12" spans="1:23" ht="27.65" customHeight="1" x14ac:dyDescent="0.35">
      <c r="A12" s="58" t="s">
        <v>238</v>
      </c>
      <c r="B12" s="58">
        <v>7332</v>
      </c>
      <c r="C12" s="58">
        <v>166</v>
      </c>
      <c r="D12" s="58">
        <v>7820</v>
      </c>
      <c r="E12" s="58">
        <v>167</v>
      </c>
      <c r="F12" s="58">
        <v>6761</v>
      </c>
      <c r="G12" s="58">
        <v>174</v>
      </c>
      <c r="H12" s="58">
        <v>7968</v>
      </c>
      <c r="I12" s="58">
        <v>170</v>
      </c>
      <c r="J12" s="58">
        <v>8151</v>
      </c>
      <c r="K12" s="58">
        <v>170</v>
      </c>
      <c r="L12" s="58">
        <v>8264</v>
      </c>
      <c r="M12" s="58">
        <v>170</v>
      </c>
      <c r="N12" s="58">
        <v>8322</v>
      </c>
      <c r="O12" s="58">
        <v>169</v>
      </c>
      <c r="P12" s="58">
        <v>8508</v>
      </c>
      <c r="Q12" s="58">
        <v>169</v>
      </c>
      <c r="R12" s="58">
        <v>8552</v>
      </c>
      <c r="S12" s="58">
        <v>169</v>
      </c>
      <c r="T12" s="58">
        <v>8659</v>
      </c>
      <c r="U12" s="58">
        <v>168</v>
      </c>
      <c r="V12" s="58">
        <v>8759</v>
      </c>
      <c r="W12" s="58">
        <v>168</v>
      </c>
    </row>
    <row r="13" spans="1:23" ht="27.65" customHeight="1" x14ac:dyDescent="0.35">
      <c r="A13" s="58" t="s">
        <v>239</v>
      </c>
      <c r="B13" s="58">
        <v>4557</v>
      </c>
      <c r="C13" s="58">
        <v>135</v>
      </c>
      <c r="D13" s="58">
        <v>4841</v>
      </c>
      <c r="E13" s="58">
        <v>135</v>
      </c>
      <c r="F13" s="58">
        <v>3927</v>
      </c>
      <c r="G13" s="58">
        <v>142</v>
      </c>
      <c r="H13" s="58">
        <v>4692</v>
      </c>
      <c r="I13" s="58">
        <v>139</v>
      </c>
      <c r="J13" s="58">
        <v>4822</v>
      </c>
      <c r="K13" s="58">
        <v>139</v>
      </c>
      <c r="L13" s="58">
        <v>4903</v>
      </c>
      <c r="M13" s="58">
        <v>139</v>
      </c>
      <c r="N13" s="58">
        <v>4934</v>
      </c>
      <c r="O13" s="58">
        <v>139</v>
      </c>
      <c r="P13" s="58">
        <v>5067</v>
      </c>
      <c r="Q13" s="58">
        <v>138</v>
      </c>
      <c r="R13" s="58">
        <v>5110</v>
      </c>
      <c r="S13" s="58">
        <v>138</v>
      </c>
      <c r="T13" s="58">
        <v>5202</v>
      </c>
      <c r="U13" s="58">
        <v>138</v>
      </c>
      <c r="V13" s="58">
        <v>5251</v>
      </c>
      <c r="W13" s="58">
        <v>137</v>
      </c>
    </row>
    <row r="14" spans="1:23" ht="27.65" customHeight="1" x14ac:dyDescent="0.35">
      <c r="A14" s="58" t="s">
        <v>240</v>
      </c>
      <c r="B14" s="58">
        <v>8171</v>
      </c>
      <c r="C14" s="58">
        <v>115</v>
      </c>
      <c r="D14" s="58">
        <v>8816</v>
      </c>
      <c r="E14" s="58">
        <v>115</v>
      </c>
      <c r="F14" s="58">
        <v>5330</v>
      </c>
      <c r="G14" s="58">
        <v>118</v>
      </c>
      <c r="H14" s="58">
        <v>7455</v>
      </c>
      <c r="I14" s="58">
        <v>119</v>
      </c>
      <c r="J14" s="58">
        <v>7839</v>
      </c>
      <c r="K14" s="58">
        <v>119</v>
      </c>
      <c r="L14" s="58">
        <v>8127</v>
      </c>
      <c r="M14" s="58">
        <v>119</v>
      </c>
      <c r="N14" s="58">
        <v>8263</v>
      </c>
      <c r="O14" s="58">
        <v>119</v>
      </c>
      <c r="P14" s="58">
        <v>8742</v>
      </c>
      <c r="Q14" s="58">
        <v>119</v>
      </c>
      <c r="R14" s="58">
        <v>8884</v>
      </c>
      <c r="S14" s="58">
        <v>118</v>
      </c>
      <c r="T14" s="58">
        <v>9146</v>
      </c>
      <c r="U14" s="58">
        <v>118</v>
      </c>
      <c r="V14" s="58">
        <v>9383</v>
      </c>
      <c r="W14" s="58">
        <v>118</v>
      </c>
    </row>
    <row r="15" spans="1:23" ht="27.65" customHeight="1" x14ac:dyDescent="0.35">
      <c r="A15" s="116" t="s">
        <v>31</v>
      </c>
      <c r="B15" s="58">
        <v>43815</v>
      </c>
      <c r="C15" s="58">
        <v>118</v>
      </c>
      <c r="D15" s="58">
        <v>43165</v>
      </c>
      <c r="E15" s="58">
        <v>118</v>
      </c>
      <c r="F15" s="58">
        <v>83900</v>
      </c>
      <c r="G15" s="58">
        <v>151</v>
      </c>
      <c r="H15" s="58">
        <v>61625</v>
      </c>
      <c r="I15" s="58">
        <v>127</v>
      </c>
      <c r="J15" s="58">
        <v>57596</v>
      </c>
      <c r="K15" s="58">
        <v>121</v>
      </c>
      <c r="L15" s="58">
        <v>55234</v>
      </c>
      <c r="M15" s="58">
        <v>117</v>
      </c>
      <c r="N15" s="58">
        <v>54004</v>
      </c>
      <c r="O15" s="58">
        <v>116</v>
      </c>
      <c r="P15" s="58">
        <v>51351</v>
      </c>
      <c r="Q15" s="58">
        <v>114</v>
      </c>
      <c r="R15" s="58">
        <v>50396</v>
      </c>
      <c r="S15" s="58">
        <v>114</v>
      </c>
      <c r="T15" s="58">
        <v>48964</v>
      </c>
      <c r="U15" s="58">
        <v>113</v>
      </c>
      <c r="V15" s="58">
        <v>47791</v>
      </c>
      <c r="W15" s="58">
        <v>113</v>
      </c>
    </row>
    <row r="16" spans="1:23" s="57" customFormat="1" ht="27.65" customHeight="1" thickBot="1" x14ac:dyDescent="0.4">
      <c r="A16" s="113" t="s">
        <v>44</v>
      </c>
      <c r="B16" s="113">
        <v>329742</v>
      </c>
      <c r="C16" s="113">
        <v>242</v>
      </c>
      <c r="D16" s="113">
        <v>333274</v>
      </c>
      <c r="E16" s="113">
        <v>242</v>
      </c>
      <c r="F16" s="113">
        <v>359535</v>
      </c>
      <c r="G16" s="113">
        <v>236</v>
      </c>
      <c r="H16" s="113">
        <v>367857</v>
      </c>
      <c r="I16" s="113">
        <v>240</v>
      </c>
      <c r="J16" s="113">
        <v>367751</v>
      </c>
      <c r="K16" s="113">
        <v>241</v>
      </c>
      <c r="L16" s="113">
        <v>368240</v>
      </c>
      <c r="M16" s="113">
        <v>241</v>
      </c>
      <c r="N16" s="113">
        <v>367847</v>
      </c>
      <c r="O16" s="113">
        <v>241</v>
      </c>
      <c r="P16" s="113">
        <v>370434</v>
      </c>
      <c r="Q16" s="113">
        <v>242</v>
      </c>
      <c r="R16" s="113">
        <v>371354</v>
      </c>
      <c r="S16" s="113">
        <v>242</v>
      </c>
      <c r="T16" s="113">
        <v>372903</v>
      </c>
      <c r="U16" s="113">
        <v>243</v>
      </c>
      <c r="V16" s="113">
        <v>374479</v>
      </c>
      <c r="W16" s="113">
        <v>243</v>
      </c>
    </row>
    <row r="17" spans="1:3" ht="21.75" customHeight="1" thickTop="1" x14ac:dyDescent="0.35">
      <c r="A17" s="2"/>
      <c r="B17" s="2"/>
      <c r="C17" s="2"/>
    </row>
    <row r="18" spans="1:3" ht="21.75" customHeight="1" x14ac:dyDescent="0.35">
      <c r="A18" s="72" t="str">
        <f>+INDICE!B10</f>
        <v xml:space="preserve"> Lettura dati 27 dicembre 2023</v>
      </c>
      <c r="B18" s="2"/>
      <c r="C18" s="2"/>
    </row>
    <row r="19" spans="1:3" ht="13.5" x14ac:dyDescent="0.35">
      <c r="A19" s="2"/>
      <c r="B19" s="2"/>
      <c r="C19" s="2"/>
    </row>
    <row r="20" spans="1:3" ht="13.5" x14ac:dyDescent="0.35">
      <c r="A20" s="2"/>
      <c r="B20" s="2"/>
      <c r="C20" s="2"/>
    </row>
    <row r="21" spans="1:3" ht="13.5" x14ac:dyDescent="0.35">
      <c r="A21" s="2"/>
      <c r="B21" s="2"/>
      <c r="C21" s="2"/>
    </row>
    <row r="22" spans="1:3" ht="13.5" x14ac:dyDescent="0.35">
      <c r="A22" s="2"/>
      <c r="B22" s="2"/>
      <c r="C22" s="2"/>
    </row>
    <row r="23" spans="1:3" ht="13.5" x14ac:dyDescent="0.35">
      <c r="A23" s="2"/>
      <c r="B23" s="2"/>
      <c r="C23" s="2"/>
    </row>
    <row r="24" spans="1:3" ht="13.5" x14ac:dyDescent="0.35">
      <c r="A24" s="2"/>
      <c r="B24" s="2"/>
      <c r="C24" s="2"/>
    </row>
    <row r="25" spans="1:3" ht="13.5" x14ac:dyDescent="0.35">
      <c r="A25" s="2"/>
      <c r="B25" s="2"/>
      <c r="C25" s="2"/>
    </row>
    <row r="26" spans="1:3" x14ac:dyDescent="0.35">
      <c r="B26" s="4"/>
    </row>
    <row r="27" spans="1:3" x14ac:dyDescent="0.35">
      <c r="B27" s="4"/>
    </row>
    <row r="28" spans="1:3" x14ac:dyDescent="0.35">
      <c r="B28" s="4"/>
    </row>
    <row r="29" spans="1:3" x14ac:dyDescent="0.35">
      <c r="B29" s="4"/>
    </row>
    <row r="30" spans="1:3" x14ac:dyDescent="0.35">
      <c r="B30" s="4"/>
    </row>
    <row r="31" spans="1:3" x14ac:dyDescent="0.35">
      <c r="B31" s="4"/>
    </row>
    <row r="32" spans="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3">
    <mergeCell ref="V3:W3"/>
    <mergeCell ref="B2:W2"/>
    <mergeCell ref="A3:A4"/>
    <mergeCell ref="B3:C3"/>
    <mergeCell ref="D3:E3"/>
    <mergeCell ref="L3:M3"/>
    <mergeCell ref="J3:K3"/>
    <mergeCell ref="H3:I3"/>
    <mergeCell ref="F3:G3"/>
    <mergeCell ref="T3:U3"/>
    <mergeCell ref="R3:S3"/>
    <mergeCell ref="P3:Q3"/>
    <mergeCell ref="N3:O3"/>
  </mergeCells>
  <pageMargins left="0.31496062992125984" right="0.31496062992125984" top="0.94488188976377963" bottom="0.74803149606299213" header="0.31496062992125984" footer="0.31496062992125984"/>
  <pageSetup paperSize="9" scale="37" orientation="landscape" r:id="rId1"/>
  <headerFooter>
    <oddHeader>&amp;COSSERVATORIO ASSEGNO UNICO UNIVERSALE</oddHeader>
    <oddFooter>&amp;CINPS - COORDINAMENTO GENERALE STATISTICO ATTUARIALE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B21E-A533-45F6-9490-74B84807ADDD}">
  <sheetPr>
    <pageSetUpPr fitToPage="1"/>
  </sheetPr>
  <dimension ref="A1:V69"/>
  <sheetViews>
    <sheetView showGridLines="0" tabSelected="1" view="pageBreakPreview" zoomScale="54" zoomScaleNormal="65" zoomScaleSheetLayoutView="54" workbookViewId="0">
      <selection activeCell="F1" sqref="F1"/>
    </sheetView>
  </sheetViews>
  <sheetFormatPr defaultColWidth="9.453125" defaultRowHeight="13.5" x14ac:dyDescent="0.25"/>
  <cols>
    <col min="1" max="1" width="29.7265625" style="73" customWidth="1"/>
    <col min="2" max="2" width="16.54296875" style="73" bestFit="1" customWidth="1"/>
    <col min="3" max="3" width="12.81640625" style="73" customWidth="1"/>
    <col min="4" max="4" width="15.453125" style="73" customWidth="1"/>
    <col min="5" max="5" width="13.453125" style="73" customWidth="1"/>
    <col min="6" max="6" width="16.26953125" style="73" customWidth="1"/>
    <col min="7" max="7" width="11.453125" style="73" customWidth="1"/>
    <col min="8" max="8" width="16.54296875" style="73" bestFit="1" customWidth="1"/>
    <col min="9" max="9" width="12.81640625" style="73" customWidth="1"/>
    <col min="10" max="10" width="13.54296875" style="73" customWidth="1"/>
    <col min="11" max="11" width="29" style="73" customWidth="1"/>
    <col min="12" max="12" width="16.54296875" style="73" bestFit="1" customWidth="1"/>
    <col min="13" max="13" width="11.7265625" style="73" customWidth="1"/>
    <col min="14" max="14" width="16.1796875" style="73" customWidth="1"/>
    <col min="15" max="15" width="12.26953125" style="73" customWidth="1"/>
    <col min="16" max="16" width="14.81640625" style="73" customWidth="1"/>
    <col min="17" max="17" width="17.453125" style="73" customWidth="1"/>
    <col min="18" max="18" width="15.453125" style="73" bestFit="1" customWidth="1"/>
    <col min="19" max="19" width="12.453125" style="73" customWidth="1"/>
    <col min="20" max="20" width="9.453125" style="73"/>
    <col min="21" max="21" width="16.1796875" style="73" customWidth="1"/>
    <col min="22" max="16384" width="9.453125" style="73"/>
  </cols>
  <sheetData>
    <row r="1" spans="1:19" ht="44.5" customHeight="1" thickBot="1" x14ac:dyDescent="0.3">
      <c r="A1" s="133" t="s">
        <v>129</v>
      </c>
      <c r="B1" s="34"/>
      <c r="C1" s="34"/>
      <c r="D1" s="34"/>
      <c r="E1" s="34"/>
      <c r="F1" s="34"/>
      <c r="G1" s="34"/>
      <c r="H1" s="34"/>
      <c r="I1" s="34"/>
      <c r="J1" s="91"/>
      <c r="K1" s="34"/>
      <c r="L1" s="117"/>
      <c r="M1" s="117"/>
      <c r="N1" s="117"/>
      <c r="O1" s="117"/>
      <c r="P1" s="117"/>
      <c r="Q1" s="117"/>
      <c r="R1" s="117"/>
      <c r="S1" s="34"/>
    </row>
    <row r="2" spans="1:19" s="57" customFormat="1" ht="24" customHeight="1" thickTop="1" x14ac:dyDescent="0.35">
      <c r="A2" s="120"/>
      <c r="B2" s="405" t="s">
        <v>42</v>
      </c>
      <c r="C2" s="406"/>
      <c r="D2" s="405" t="s">
        <v>43</v>
      </c>
      <c r="E2" s="406"/>
      <c r="F2" s="405" t="s">
        <v>53</v>
      </c>
      <c r="G2" s="406"/>
      <c r="H2" s="405" t="s">
        <v>32</v>
      </c>
      <c r="I2" s="405"/>
      <c r="J2" s="131"/>
      <c r="K2" s="120"/>
      <c r="L2" s="405" t="s">
        <v>42</v>
      </c>
      <c r="M2" s="406"/>
      <c r="N2" s="405" t="s">
        <v>43</v>
      </c>
      <c r="O2" s="406"/>
      <c r="P2" s="405" t="s">
        <v>53</v>
      </c>
      <c r="Q2" s="406"/>
      <c r="R2" s="405" t="s">
        <v>32</v>
      </c>
      <c r="S2" s="405"/>
    </row>
    <row r="3" spans="1:19" s="9" customFormat="1" ht="64" customHeight="1" thickBot="1" x14ac:dyDescent="0.35">
      <c r="A3" s="119" t="s">
        <v>40</v>
      </c>
      <c r="B3" s="132" t="s">
        <v>92</v>
      </c>
      <c r="C3" s="29" t="s">
        <v>94</v>
      </c>
      <c r="D3" s="132" t="s">
        <v>92</v>
      </c>
      <c r="E3" s="29" t="s">
        <v>94</v>
      </c>
      <c r="F3" s="132" t="s">
        <v>92</v>
      </c>
      <c r="G3" s="29" t="s">
        <v>94</v>
      </c>
      <c r="H3" s="132" t="s">
        <v>92</v>
      </c>
      <c r="I3" s="28" t="s">
        <v>94</v>
      </c>
      <c r="J3" s="131"/>
      <c r="K3" s="119" t="s">
        <v>40</v>
      </c>
      <c r="L3" s="132" t="s">
        <v>92</v>
      </c>
      <c r="M3" s="29" t="s">
        <v>94</v>
      </c>
      <c r="N3" s="132" t="s">
        <v>92</v>
      </c>
      <c r="O3" s="29" t="s">
        <v>94</v>
      </c>
      <c r="P3" s="132" t="s">
        <v>92</v>
      </c>
      <c r="Q3" s="29" t="s">
        <v>94</v>
      </c>
      <c r="R3" s="132" t="s">
        <v>92</v>
      </c>
      <c r="S3" s="28" t="s">
        <v>94</v>
      </c>
    </row>
    <row r="4" spans="1:19" ht="24" customHeight="1" thickTop="1" x14ac:dyDescent="0.25">
      <c r="A4" s="408" t="s">
        <v>56</v>
      </c>
      <c r="B4" s="408"/>
      <c r="C4" s="408"/>
      <c r="D4" s="408"/>
      <c r="E4" s="408"/>
      <c r="F4" s="408"/>
      <c r="G4" s="408"/>
      <c r="H4" s="408"/>
      <c r="I4" s="408"/>
      <c r="J4" s="88"/>
      <c r="K4" s="409" t="s">
        <v>78</v>
      </c>
      <c r="L4" s="409"/>
      <c r="M4" s="409"/>
      <c r="N4" s="409"/>
      <c r="O4" s="409"/>
      <c r="P4" s="409"/>
      <c r="Q4" s="409"/>
      <c r="R4" s="409"/>
      <c r="S4" s="409"/>
    </row>
    <row r="5" spans="1:19" s="9" customFormat="1" ht="16.5" customHeight="1" x14ac:dyDescent="0.3">
      <c r="A5" s="9" t="s">
        <v>241</v>
      </c>
      <c r="B5" s="58">
        <v>3496764</v>
      </c>
      <c r="C5" s="126">
        <v>202</v>
      </c>
      <c r="D5" s="58">
        <v>370191</v>
      </c>
      <c r="E5" s="126">
        <v>131</v>
      </c>
      <c r="F5" s="58">
        <v>41445</v>
      </c>
      <c r="G5" s="126">
        <v>185</v>
      </c>
      <c r="H5" s="58">
        <v>3908400</v>
      </c>
      <c r="I5" s="58">
        <v>195</v>
      </c>
      <c r="J5" s="58"/>
      <c r="K5" s="9" t="s">
        <v>241</v>
      </c>
      <c r="L5" s="58">
        <v>3569167</v>
      </c>
      <c r="M5" s="126">
        <v>203</v>
      </c>
      <c r="N5" s="58">
        <v>404244</v>
      </c>
      <c r="O5" s="126">
        <v>133</v>
      </c>
      <c r="P5" s="58">
        <v>43605</v>
      </c>
      <c r="Q5" s="126">
        <v>186</v>
      </c>
      <c r="R5" s="58">
        <v>4017016</v>
      </c>
      <c r="S5" s="58">
        <v>196</v>
      </c>
    </row>
    <row r="6" spans="1:19" s="9" customFormat="1" ht="15" x14ac:dyDescent="0.3">
      <c r="A6" s="127" t="s">
        <v>223</v>
      </c>
      <c r="B6" s="115">
        <v>825653</v>
      </c>
      <c r="C6" s="128">
        <v>200</v>
      </c>
      <c r="D6" s="115">
        <v>81073</v>
      </c>
      <c r="E6" s="128">
        <v>134</v>
      </c>
      <c r="F6" s="115">
        <v>11521</v>
      </c>
      <c r="G6" s="128">
        <v>179</v>
      </c>
      <c r="H6" s="115">
        <v>918247</v>
      </c>
      <c r="I6" s="115">
        <v>194</v>
      </c>
      <c r="J6" s="115"/>
      <c r="K6" s="127" t="s">
        <v>223</v>
      </c>
      <c r="L6" s="115">
        <v>874080</v>
      </c>
      <c r="M6" s="128">
        <v>201</v>
      </c>
      <c r="N6" s="115">
        <v>90246</v>
      </c>
      <c r="O6" s="128">
        <v>136</v>
      </c>
      <c r="P6" s="115">
        <v>12163</v>
      </c>
      <c r="Q6" s="128">
        <v>182</v>
      </c>
      <c r="R6" s="115">
        <v>976489</v>
      </c>
      <c r="S6" s="115">
        <v>195</v>
      </c>
    </row>
    <row r="7" spans="1:19" s="9" customFormat="1" ht="15" x14ac:dyDescent="0.3">
      <c r="A7" s="127" t="s">
        <v>222</v>
      </c>
      <c r="B7" s="115">
        <v>1524354</v>
      </c>
      <c r="C7" s="128">
        <v>203</v>
      </c>
      <c r="D7" s="115">
        <v>160782</v>
      </c>
      <c r="E7" s="128">
        <v>138</v>
      </c>
      <c r="F7" s="115">
        <v>17332</v>
      </c>
      <c r="G7" s="128">
        <v>190</v>
      </c>
      <c r="H7" s="115">
        <v>1702468</v>
      </c>
      <c r="I7" s="115">
        <v>197</v>
      </c>
      <c r="J7" s="115"/>
      <c r="K7" s="127" t="s">
        <v>222</v>
      </c>
      <c r="L7" s="115">
        <v>1540143</v>
      </c>
      <c r="M7" s="128">
        <v>204</v>
      </c>
      <c r="N7" s="115">
        <v>174078</v>
      </c>
      <c r="O7" s="128">
        <v>140</v>
      </c>
      <c r="P7" s="115">
        <v>18205</v>
      </c>
      <c r="Q7" s="128">
        <v>191</v>
      </c>
      <c r="R7" s="115">
        <v>1732426</v>
      </c>
      <c r="S7" s="115">
        <v>197</v>
      </c>
    </row>
    <row r="8" spans="1:19" s="9" customFormat="1" ht="15" x14ac:dyDescent="0.3">
      <c r="A8" s="127" t="s">
        <v>224</v>
      </c>
      <c r="B8" s="115">
        <v>1146757</v>
      </c>
      <c r="C8" s="128">
        <v>203</v>
      </c>
      <c r="D8" s="115">
        <v>128336</v>
      </c>
      <c r="E8" s="128">
        <v>120</v>
      </c>
      <c r="F8" s="115">
        <v>12592</v>
      </c>
      <c r="G8" s="128">
        <v>184</v>
      </c>
      <c r="H8" s="115">
        <v>1287685</v>
      </c>
      <c r="I8" s="115">
        <v>194</v>
      </c>
      <c r="J8" s="115"/>
      <c r="K8" s="127" t="s">
        <v>224</v>
      </c>
      <c r="L8" s="115">
        <v>1154944</v>
      </c>
      <c r="M8" s="128">
        <v>203</v>
      </c>
      <c r="N8" s="115">
        <v>139920</v>
      </c>
      <c r="O8" s="128">
        <v>122</v>
      </c>
      <c r="P8" s="115">
        <v>13237</v>
      </c>
      <c r="Q8" s="128">
        <v>184</v>
      </c>
      <c r="R8" s="115">
        <v>1308101</v>
      </c>
      <c r="S8" s="115">
        <v>194</v>
      </c>
    </row>
    <row r="9" spans="1:19" s="9" customFormat="1" ht="15" x14ac:dyDescent="0.3">
      <c r="A9" s="9" t="s">
        <v>225</v>
      </c>
      <c r="B9" s="58">
        <v>855596</v>
      </c>
      <c r="C9" s="126">
        <v>189</v>
      </c>
      <c r="D9" s="58">
        <v>101092</v>
      </c>
      <c r="E9" s="126">
        <v>106</v>
      </c>
      <c r="F9" s="58">
        <v>8980</v>
      </c>
      <c r="G9" s="126">
        <v>175</v>
      </c>
      <c r="H9" s="58">
        <v>965668</v>
      </c>
      <c r="I9" s="58">
        <v>181</v>
      </c>
      <c r="J9" s="58"/>
      <c r="K9" s="9" t="s">
        <v>225</v>
      </c>
      <c r="L9" s="58">
        <v>862184</v>
      </c>
      <c r="M9" s="126">
        <v>190</v>
      </c>
      <c r="N9" s="58">
        <v>110544</v>
      </c>
      <c r="O9" s="126">
        <v>107</v>
      </c>
      <c r="P9" s="58">
        <v>9473</v>
      </c>
      <c r="Q9" s="126">
        <v>175</v>
      </c>
      <c r="R9" s="58">
        <v>982201</v>
      </c>
      <c r="S9" s="58">
        <v>180</v>
      </c>
    </row>
    <row r="10" spans="1:19" s="9" customFormat="1" ht="15" x14ac:dyDescent="0.3">
      <c r="A10" s="9" t="s">
        <v>226</v>
      </c>
      <c r="B10" s="58">
        <v>590965</v>
      </c>
      <c r="C10" s="126">
        <v>161</v>
      </c>
      <c r="D10" s="58">
        <v>76673</v>
      </c>
      <c r="E10" s="126">
        <v>94</v>
      </c>
      <c r="F10" s="58">
        <v>5987</v>
      </c>
      <c r="G10" s="126">
        <v>158</v>
      </c>
      <c r="H10" s="58">
        <v>673625</v>
      </c>
      <c r="I10" s="58">
        <v>153</v>
      </c>
      <c r="J10" s="58"/>
      <c r="K10" s="9" t="s">
        <v>226</v>
      </c>
      <c r="L10" s="58">
        <v>595587</v>
      </c>
      <c r="M10" s="126">
        <v>161</v>
      </c>
      <c r="N10" s="58">
        <v>84014</v>
      </c>
      <c r="O10" s="126">
        <v>95</v>
      </c>
      <c r="P10" s="58">
        <v>6328</v>
      </c>
      <c r="Q10" s="126">
        <v>157</v>
      </c>
      <c r="R10" s="58">
        <v>685929</v>
      </c>
      <c r="S10" s="58">
        <v>153</v>
      </c>
    </row>
    <row r="11" spans="1:19" s="9" customFormat="1" ht="15" x14ac:dyDescent="0.3">
      <c r="A11" s="9" t="s">
        <v>227</v>
      </c>
      <c r="B11" s="58">
        <v>383772</v>
      </c>
      <c r="C11" s="126">
        <v>130</v>
      </c>
      <c r="D11" s="58">
        <v>54567</v>
      </c>
      <c r="E11" s="126">
        <v>58</v>
      </c>
      <c r="F11" s="58">
        <v>4101</v>
      </c>
      <c r="G11" s="126">
        <v>113</v>
      </c>
      <c r="H11" s="58">
        <v>442440</v>
      </c>
      <c r="I11" s="58">
        <v>121</v>
      </c>
      <c r="J11" s="58"/>
      <c r="K11" s="9" t="s">
        <v>227</v>
      </c>
      <c r="L11" s="58">
        <v>386210</v>
      </c>
      <c r="M11" s="126">
        <v>130</v>
      </c>
      <c r="N11" s="58">
        <v>59970</v>
      </c>
      <c r="O11" s="126">
        <v>58</v>
      </c>
      <c r="P11" s="58">
        <v>4305</v>
      </c>
      <c r="Q11" s="126">
        <v>113</v>
      </c>
      <c r="R11" s="58">
        <v>450485</v>
      </c>
      <c r="S11" s="58">
        <v>120</v>
      </c>
    </row>
    <row r="12" spans="1:19" s="9" customFormat="1" ht="15" x14ac:dyDescent="0.3">
      <c r="A12" s="9" t="s">
        <v>228</v>
      </c>
      <c r="B12" s="58">
        <v>239099</v>
      </c>
      <c r="C12" s="126">
        <v>100</v>
      </c>
      <c r="D12" s="58">
        <v>35857</v>
      </c>
      <c r="E12" s="126">
        <v>46</v>
      </c>
      <c r="F12" s="58">
        <v>2595</v>
      </c>
      <c r="G12" s="126">
        <v>88</v>
      </c>
      <c r="H12" s="58">
        <v>277551</v>
      </c>
      <c r="I12" s="58">
        <v>92</v>
      </c>
      <c r="J12" s="58"/>
      <c r="K12" s="9" t="s">
        <v>228</v>
      </c>
      <c r="L12" s="58">
        <v>244424</v>
      </c>
      <c r="M12" s="126">
        <v>99</v>
      </c>
      <c r="N12" s="58">
        <v>41355</v>
      </c>
      <c r="O12" s="126">
        <v>46</v>
      </c>
      <c r="P12" s="58">
        <v>2699</v>
      </c>
      <c r="Q12" s="126">
        <v>88</v>
      </c>
      <c r="R12" s="58">
        <v>288478</v>
      </c>
      <c r="S12" s="58">
        <v>92</v>
      </c>
    </row>
    <row r="13" spans="1:19" s="9" customFormat="1" ht="14.5" customHeight="1" x14ac:dyDescent="0.3">
      <c r="A13" s="9" t="s">
        <v>229</v>
      </c>
      <c r="B13" s="58">
        <v>147168</v>
      </c>
      <c r="C13" s="126">
        <v>69</v>
      </c>
      <c r="D13" s="58">
        <v>24635</v>
      </c>
      <c r="E13" s="126">
        <v>34</v>
      </c>
      <c r="F13" s="58">
        <v>1808</v>
      </c>
      <c r="G13" s="126">
        <v>63</v>
      </c>
      <c r="H13" s="58">
        <v>173611</v>
      </c>
      <c r="I13" s="58">
        <v>64</v>
      </c>
      <c r="J13" s="58"/>
      <c r="K13" s="9" t="s">
        <v>229</v>
      </c>
      <c r="L13" s="58">
        <v>151230</v>
      </c>
      <c r="M13" s="126">
        <v>69</v>
      </c>
      <c r="N13" s="58">
        <v>28458</v>
      </c>
      <c r="O13" s="126">
        <v>34</v>
      </c>
      <c r="P13" s="58">
        <v>1908</v>
      </c>
      <c r="Q13" s="126">
        <v>63</v>
      </c>
      <c r="R13" s="58">
        <v>181596</v>
      </c>
      <c r="S13" s="58">
        <v>64</v>
      </c>
    </row>
    <row r="14" spans="1:19" s="9" customFormat="1" ht="15" x14ac:dyDescent="0.3">
      <c r="A14" s="9" t="s">
        <v>230</v>
      </c>
      <c r="B14" s="58">
        <v>221556</v>
      </c>
      <c r="C14" s="126">
        <v>53</v>
      </c>
      <c r="D14" s="58">
        <v>48072</v>
      </c>
      <c r="E14" s="126">
        <v>27</v>
      </c>
      <c r="F14" s="58">
        <v>3604</v>
      </c>
      <c r="G14" s="126">
        <v>50</v>
      </c>
      <c r="H14" s="58">
        <v>273232</v>
      </c>
      <c r="I14" s="58">
        <v>49</v>
      </c>
      <c r="J14" s="58"/>
      <c r="K14" s="9" t="s">
        <v>230</v>
      </c>
      <c r="L14" s="58">
        <v>244091</v>
      </c>
      <c r="M14" s="126">
        <v>53</v>
      </c>
      <c r="N14" s="58">
        <v>60147</v>
      </c>
      <c r="O14" s="126">
        <v>27</v>
      </c>
      <c r="P14" s="58">
        <v>3854</v>
      </c>
      <c r="Q14" s="126">
        <v>50</v>
      </c>
      <c r="R14" s="58">
        <v>308092</v>
      </c>
      <c r="S14" s="58">
        <v>48</v>
      </c>
    </row>
    <row r="15" spans="1:19" s="9" customFormat="1" ht="15" x14ac:dyDescent="0.3">
      <c r="A15" s="9" t="s">
        <v>31</v>
      </c>
      <c r="B15" s="58">
        <v>1466233</v>
      </c>
      <c r="C15" s="126">
        <v>54</v>
      </c>
      <c r="D15" s="58">
        <v>235280</v>
      </c>
      <c r="E15" s="126">
        <v>27</v>
      </c>
      <c r="F15" s="58">
        <v>15937</v>
      </c>
      <c r="G15" s="126">
        <v>43</v>
      </c>
      <c r="H15" s="58">
        <v>1717450</v>
      </c>
      <c r="I15" s="58">
        <v>50</v>
      </c>
      <c r="J15" s="58"/>
      <c r="K15" s="9" t="s">
        <v>31</v>
      </c>
      <c r="L15" s="58">
        <v>1391757</v>
      </c>
      <c r="M15" s="126">
        <v>53</v>
      </c>
      <c r="N15" s="58">
        <v>225253</v>
      </c>
      <c r="O15" s="126">
        <v>27</v>
      </c>
      <c r="P15" s="58">
        <v>15741</v>
      </c>
      <c r="Q15" s="126">
        <v>43</v>
      </c>
      <c r="R15" s="58">
        <v>1632751</v>
      </c>
      <c r="S15" s="58">
        <v>49</v>
      </c>
    </row>
    <row r="16" spans="1:19" s="9" customFormat="1" ht="15" x14ac:dyDescent="0.3">
      <c r="A16" s="129" t="s">
        <v>67</v>
      </c>
      <c r="B16" s="129">
        <v>7401153</v>
      </c>
      <c r="C16" s="130">
        <v>154</v>
      </c>
      <c r="D16" s="129">
        <v>946367</v>
      </c>
      <c r="E16" s="130">
        <v>84</v>
      </c>
      <c r="F16" s="129">
        <v>84457</v>
      </c>
      <c r="G16" s="130">
        <v>141</v>
      </c>
      <c r="H16" s="129">
        <v>8431977</v>
      </c>
      <c r="I16" s="129">
        <v>146</v>
      </c>
      <c r="J16" s="79"/>
      <c r="K16" s="129" t="s">
        <v>67</v>
      </c>
      <c r="L16" s="129">
        <v>7444650</v>
      </c>
      <c r="M16" s="130">
        <v>155</v>
      </c>
      <c r="N16" s="129">
        <v>1013985</v>
      </c>
      <c r="O16" s="130">
        <v>86</v>
      </c>
      <c r="P16" s="129">
        <v>87913</v>
      </c>
      <c r="Q16" s="130">
        <v>142</v>
      </c>
      <c r="R16" s="129">
        <v>8546548</v>
      </c>
      <c r="S16" s="129">
        <v>147</v>
      </c>
    </row>
    <row r="17" spans="1:22" ht="27" customHeight="1" x14ac:dyDescent="0.25">
      <c r="A17" s="408" t="s">
        <v>57</v>
      </c>
      <c r="B17" s="408"/>
      <c r="C17" s="408"/>
      <c r="D17" s="408"/>
      <c r="E17" s="408"/>
      <c r="F17" s="408"/>
      <c r="G17" s="408"/>
      <c r="H17" s="408"/>
      <c r="I17" s="408"/>
      <c r="J17" s="88"/>
      <c r="K17" s="407" t="s">
        <v>106</v>
      </c>
      <c r="L17" s="407"/>
      <c r="M17" s="407"/>
      <c r="N17" s="407"/>
      <c r="O17" s="407"/>
      <c r="P17" s="407"/>
      <c r="Q17" s="407"/>
      <c r="R17" s="407"/>
      <c r="S17" s="407"/>
    </row>
    <row r="18" spans="1:22" ht="15" x14ac:dyDescent="0.3">
      <c r="A18" s="9" t="s">
        <v>241</v>
      </c>
      <c r="B18" s="58">
        <v>3495684</v>
      </c>
      <c r="C18" s="126">
        <v>202</v>
      </c>
      <c r="D18" s="58">
        <v>376310</v>
      </c>
      <c r="E18" s="126">
        <v>132</v>
      </c>
      <c r="F18" s="58">
        <v>41425</v>
      </c>
      <c r="G18" s="126">
        <v>186</v>
      </c>
      <c r="H18" s="58">
        <v>3913419</v>
      </c>
      <c r="I18" s="58">
        <v>195</v>
      </c>
      <c r="J18" s="2"/>
      <c r="K18" s="9" t="s">
        <v>241</v>
      </c>
      <c r="L18" s="58">
        <v>3583179</v>
      </c>
      <c r="M18" s="126">
        <v>203</v>
      </c>
      <c r="N18" s="58">
        <v>412827</v>
      </c>
      <c r="O18" s="126">
        <v>133</v>
      </c>
      <c r="P18" s="58">
        <v>44200</v>
      </c>
      <c r="Q18" s="126">
        <v>186</v>
      </c>
      <c r="R18" s="58">
        <v>4040206</v>
      </c>
      <c r="S18" s="58">
        <v>196</v>
      </c>
    </row>
    <row r="19" spans="1:22" ht="15" x14ac:dyDescent="0.3">
      <c r="A19" s="127" t="s">
        <v>223</v>
      </c>
      <c r="B19" s="115">
        <v>826121</v>
      </c>
      <c r="C19" s="128">
        <v>200</v>
      </c>
      <c r="D19" s="115">
        <v>81919</v>
      </c>
      <c r="E19" s="128">
        <v>135</v>
      </c>
      <c r="F19" s="115">
        <v>11432</v>
      </c>
      <c r="G19" s="128">
        <v>180</v>
      </c>
      <c r="H19" s="115">
        <v>919472</v>
      </c>
      <c r="I19" s="115">
        <v>194</v>
      </c>
      <c r="J19" s="31"/>
      <c r="K19" s="127" t="s">
        <v>223</v>
      </c>
      <c r="L19" s="115">
        <v>877183</v>
      </c>
      <c r="M19" s="128">
        <v>201</v>
      </c>
      <c r="N19" s="115">
        <v>91292</v>
      </c>
      <c r="O19" s="128">
        <v>136</v>
      </c>
      <c r="P19" s="115">
        <v>12194</v>
      </c>
      <c r="Q19" s="128">
        <v>181</v>
      </c>
      <c r="R19" s="115">
        <v>980669</v>
      </c>
      <c r="S19" s="115">
        <v>194</v>
      </c>
    </row>
    <row r="20" spans="1:22" ht="15" x14ac:dyDescent="0.3">
      <c r="A20" s="127" t="s">
        <v>222</v>
      </c>
      <c r="B20" s="115">
        <v>1522994</v>
      </c>
      <c r="C20" s="128">
        <v>203</v>
      </c>
      <c r="D20" s="115">
        <v>163457</v>
      </c>
      <c r="E20" s="128">
        <v>139</v>
      </c>
      <c r="F20" s="115">
        <v>17354</v>
      </c>
      <c r="G20" s="128">
        <v>190</v>
      </c>
      <c r="H20" s="115">
        <v>1703805</v>
      </c>
      <c r="I20" s="115">
        <v>197</v>
      </c>
      <c r="J20" s="31"/>
      <c r="K20" s="127" t="s">
        <v>222</v>
      </c>
      <c r="L20" s="115">
        <v>1546491</v>
      </c>
      <c r="M20" s="128">
        <v>204</v>
      </c>
      <c r="N20" s="115">
        <v>177934</v>
      </c>
      <c r="O20" s="128">
        <v>141</v>
      </c>
      <c r="P20" s="115">
        <v>18526</v>
      </c>
      <c r="Q20" s="128">
        <v>191</v>
      </c>
      <c r="R20" s="115">
        <v>1742951</v>
      </c>
      <c r="S20" s="115">
        <v>197</v>
      </c>
    </row>
    <row r="21" spans="1:22" ht="15" x14ac:dyDescent="0.3">
      <c r="A21" s="127" t="s">
        <v>224</v>
      </c>
      <c r="B21" s="115">
        <v>1146569</v>
      </c>
      <c r="C21" s="128">
        <v>203</v>
      </c>
      <c r="D21" s="115">
        <v>130934</v>
      </c>
      <c r="E21" s="128">
        <v>121</v>
      </c>
      <c r="F21" s="115">
        <v>12639</v>
      </c>
      <c r="G21" s="128">
        <v>184</v>
      </c>
      <c r="H21" s="115">
        <v>1290142</v>
      </c>
      <c r="I21" s="115">
        <v>194</v>
      </c>
      <c r="J21" s="31"/>
      <c r="K21" s="127" t="s">
        <v>224</v>
      </c>
      <c r="L21" s="115">
        <v>1159505</v>
      </c>
      <c r="M21" s="128">
        <v>203</v>
      </c>
      <c r="N21" s="115">
        <v>143601</v>
      </c>
      <c r="O21" s="128">
        <v>122</v>
      </c>
      <c r="P21" s="115">
        <v>13480</v>
      </c>
      <c r="Q21" s="128">
        <v>184</v>
      </c>
      <c r="R21" s="115">
        <v>1316586</v>
      </c>
      <c r="S21" s="115">
        <v>194</v>
      </c>
      <c r="U21" s="74"/>
      <c r="V21" s="74"/>
    </row>
    <row r="22" spans="1:22" ht="15" x14ac:dyDescent="0.3">
      <c r="A22" s="9" t="s">
        <v>225</v>
      </c>
      <c r="B22" s="58">
        <v>855359</v>
      </c>
      <c r="C22" s="126">
        <v>189</v>
      </c>
      <c r="D22" s="58">
        <v>103244</v>
      </c>
      <c r="E22" s="126">
        <v>106</v>
      </c>
      <c r="F22" s="58">
        <v>9013</v>
      </c>
      <c r="G22" s="126">
        <v>175</v>
      </c>
      <c r="H22" s="58">
        <v>967616</v>
      </c>
      <c r="I22" s="58">
        <v>180</v>
      </c>
      <c r="J22" s="71"/>
      <c r="K22" s="9" t="s">
        <v>225</v>
      </c>
      <c r="L22" s="58">
        <v>866357</v>
      </c>
      <c r="M22" s="126">
        <v>190</v>
      </c>
      <c r="N22" s="58">
        <v>113696</v>
      </c>
      <c r="O22" s="126">
        <v>107</v>
      </c>
      <c r="P22" s="58">
        <v>9638</v>
      </c>
      <c r="Q22" s="126">
        <v>175</v>
      </c>
      <c r="R22" s="58">
        <v>989691</v>
      </c>
      <c r="S22" s="58">
        <v>180</v>
      </c>
      <c r="U22" s="74"/>
      <c r="V22" s="74"/>
    </row>
    <row r="23" spans="1:22" ht="15" x14ac:dyDescent="0.3">
      <c r="A23" s="9" t="s">
        <v>226</v>
      </c>
      <c r="B23" s="58">
        <v>590331</v>
      </c>
      <c r="C23" s="126">
        <v>161</v>
      </c>
      <c r="D23" s="58">
        <v>78383</v>
      </c>
      <c r="E23" s="126">
        <v>95</v>
      </c>
      <c r="F23" s="58">
        <v>6046</v>
      </c>
      <c r="G23" s="126">
        <v>158</v>
      </c>
      <c r="H23" s="58">
        <v>674760</v>
      </c>
      <c r="I23" s="58">
        <v>153</v>
      </c>
      <c r="J23" s="71"/>
      <c r="K23" s="9" t="s">
        <v>226</v>
      </c>
      <c r="L23" s="58">
        <v>599219</v>
      </c>
      <c r="M23" s="126">
        <v>161</v>
      </c>
      <c r="N23" s="58">
        <v>86793</v>
      </c>
      <c r="O23" s="126">
        <v>95</v>
      </c>
      <c r="P23" s="58">
        <v>6443</v>
      </c>
      <c r="Q23" s="126">
        <v>157</v>
      </c>
      <c r="R23" s="58">
        <v>692455</v>
      </c>
      <c r="S23" s="58">
        <v>153</v>
      </c>
      <c r="U23" s="74"/>
      <c r="V23" s="74"/>
    </row>
    <row r="24" spans="1:22" ht="15" x14ac:dyDescent="0.3">
      <c r="A24" s="9" t="s">
        <v>227</v>
      </c>
      <c r="B24" s="58">
        <v>383182</v>
      </c>
      <c r="C24" s="126">
        <v>130</v>
      </c>
      <c r="D24" s="58">
        <v>55607</v>
      </c>
      <c r="E24" s="126">
        <v>58</v>
      </c>
      <c r="F24" s="58">
        <v>4115</v>
      </c>
      <c r="G24" s="126">
        <v>113</v>
      </c>
      <c r="H24" s="58">
        <v>442904</v>
      </c>
      <c r="I24" s="58">
        <v>120</v>
      </c>
      <c r="J24" s="71"/>
      <c r="K24" s="9" t="s">
        <v>227</v>
      </c>
      <c r="L24" s="58">
        <v>388889</v>
      </c>
      <c r="M24" s="126">
        <v>130</v>
      </c>
      <c r="N24" s="58">
        <v>62239</v>
      </c>
      <c r="O24" s="126">
        <v>58</v>
      </c>
      <c r="P24" s="58">
        <v>4407</v>
      </c>
      <c r="Q24" s="126">
        <v>113</v>
      </c>
      <c r="R24" s="58">
        <v>455535</v>
      </c>
      <c r="S24" s="58">
        <v>120</v>
      </c>
      <c r="U24" s="74"/>
      <c r="V24" s="74"/>
    </row>
    <row r="25" spans="1:22" ht="14.5" customHeight="1" x14ac:dyDescent="0.3">
      <c r="A25" s="9" t="s">
        <v>228</v>
      </c>
      <c r="B25" s="58">
        <v>238196</v>
      </c>
      <c r="C25" s="126">
        <v>100</v>
      </c>
      <c r="D25" s="58">
        <v>36226</v>
      </c>
      <c r="E25" s="126">
        <v>46</v>
      </c>
      <c r="F25" s="58">
        <v>2607</v>
      </c>
      <c r="G25" s="126">
        <v>88</v>
      </c>
      <c r="H25" s="58">
        <v>277029</v>
      </c>
      <c r="I25" s="58">
        <v>92</v>
      </c>
      <c r="J25" s="71"/>
      <c r="K25" s="9" t="s">
        <v>228</v>
      </c>
      <c r="L25" s="58">
        <v>246001</v>
      </c>
      <c r="M25" s="126">
        <v>99</v>
      </c>
      <c r="N25" s="58">
        <v>42397</v>
      </c>
      <c r="O25" s="126">
        <v>46</v>
      </c>
      <c r="P25" s="58">
        <v>2731</v>
      </c>
      <c r="Q25" s="126">
        <v>88</v>
      </c>
      <c r="R25" s="58">
        <v>291129</v>
      </c>
      <c r="S25" s="58">
        <v>91</v>
      </c>
      <c r="U25" s="74"/>
      <c r="V25" s="74"/>
    </row>
    <row r="26" spans="1:22" ht="15" x14ac:dyDescent="0.3">
      <c r="A26" s="9" t="s">
        <v>229</v>
      </c>
      <c r="B26" s="58">
        <v>146266</v>
      </c>
      <c r="C26" s="126">
        <v>69</v>
      </c>
      <c r="D26" s="58">
        <v>24897</v>
      </c>
      <c r="E26" s="126">
        <v>34</v>
      </c>
      <c r="F26" s="58">
        <v>1815</v>
      </c>
      <c r="G26" s="126">
        <v>63</v>
      </c>
      <c r="H26" s="58">
        <v>172978</v>
      </c>
      <c r="I26" s="58">
        <v>64</v>
      </c>
      <c r="J26" s="71"/>
      <c r="K26" s="9" t="s">
        <v>229</v>
      </c>
      <c r="L26" s="58">
        <v>152574</v>
      </c>
      <c r="M26" s="126">
        <v>69</v>
      </c>
      <c r="N26" s="58">
        <v>29408</v>
      </c>
      <c r="O26" s="126">
        <v>34</v>
      </c>
      <c r="P26" s="58">
        <v>1931</v>
      </c>
      <c r="Q26" s="126">
        <v>63</v>
      </c>
      <c r="R26" s="58">
        <v>183913</v>
      </c>
      <c r="S26" s="58">
        <v>63</v>
      </c>
      <c r="U26" s="74"/>
      <c r="V26" s="74"/>
    </row>
    <row r="27" spans="1:22" ht="15" x14ac:dyDescent="0.3">
      <c r="A27" s="9" t="s">
        <v>230</v>
      </c>
      <c r="B27" s="58">
        <v>219731</v>
      </c>
      <c r="C27" s="126">
        <v>53</v>
      </c>
      <c r="D27" s="58">
        <v>49950</v>
      </c>
      <c r="E27" s="126">
        <v>27</v>
      </c>
      <c r="F27" s="58">
        <v>3623</v>
      </c>
      <c r="G27" s="126">
        <v>50</v>
      </c>
      <c r="H27" s="58">
        <v>273304</v>
      </c>
      <c r="I27" s="58">
        <v>49</v>
      </c>
      <c r="J27" s="71"/>
      <c r="K27" s="9" t="s">
        <v>230</v>
      </c>
      <c r="L27" s="58">
        <v>246716</v>
      </c>
      <c r="M27" s="126">
        <v>53</v>
      </c>
      <c r="N27" s="58">
        <v>63514</v>
      </c>
      <c r="O27" s="126">
        <v>27</v>
      </c>
      <c r="P27" s="58">
        <v>3902</v>
      </c>
      <c r="Q27" s="126">
        <v>50</v>
      </c>
      <c r="R27" s="58">
        <v>314132</v>
      </c>
      <c r="S27" s="58">
        <v>48</v>
      </c>
      <c r="U27" s="58"/>
      <c r="V27" s="74"/>
    </row>
    <row r="28" spans="1:22" ht="15" x14ac:dyDescent="0.3">
      <c r="A28" s="9" t="s">
        <v>31</v>
      </c>
      <c r="B28" s="58">
        <v>1457257</v>
      </c>
      <c r="C28" s="126">
        <v>54</v>
      </c>
      <c r="D28" s="58">
        <v>237222</v>
      </c>
      <c r="E28" s="126">
        <v>27</v>
      </c>
      <c r="F28" s="58">
        <v>15871</v>
      </c>
      <c r="G28" s="126">
        <v>43</v>
      </c>
      <c r="H28" s="58">
        <v>1710350</v>
      </c>
      <c r="I28" s="58">
        <v>50</v>
      </c>
      <c r="J28" s="71"/>
      <c r="K28" s="9" t="s">
        <v>31</v>
      </c>
      <c r="L28" s="58">
        <v>1377531</v>
      </c>
      <c r="M28" s="126">
        <v>53</v>
      </c>
      <c r="N28" s="58">
        <v>218257</v>
      </c>
      <c r="O28" s="126">
        <v>27</v>
      </c>
      <c r="P28" s="58">
        <v>15773</v>
      </c>
      <c r="Q28" s="126">
        <v>50</v>
      </c>
      <c r="R28" s="58">
        <v>1611561</v>
      </c>
      <c r="S28" s="58">
        <v>50</v>
      </c>
      <c r="U28" s="58"/>
      <c r="V28" s="74"/>
    </row>
    <row r="29" spans="1:22" ht="15" x14ac:dyDescent="0.25">
      <c r="A29" s="129" t="s">
        <v>67</v>
      </c>
      <c r="B29" s="129">
        <v>7386006</v>
      </c>
      <c r="C29" s="130">
        <v>154</v>
      </c>
      <c r="D29" s="129">
        <v>961839</v>
      </c>
      <c r="E29" s="130">
        <v>85</v>
      </c>
      <c r="F29" s="129">
        <v>84515</v>
      </c>
      <c r="G29" s="130">
        <v>141</v>
      </c>
      <c r="H29" s="129">
        <v>8432360</v>
      </c>
      <c r="I29" s="129">
        <v>146</v>
      </c>
      <c r="J29" s="92"/>
      <c r="K29" s="129" t="s">
        <v>67</v>
      </c>
      <c r="L29" s="129">
        <v>7460466</v>
      </c>
      <c r="M29" s="130">
        <v>155</v>
      </c>
      <c r="N29" s="129">
        <v>1029131</v>
      </c>
      <c r="O29" s="130">
        <v>87</v>
      </c>
      <c r="P29" s="129">
        <v>89025</v>
      </c>
      <c r="Q29" s="130">
        <v>144</v>
      </c>
      <c r="R29" s="129">
        <v>8578622</v>
      </c>
      <c r="S29" s="129">
        <v>147</v>
      </c>
      <c r="U29" s="58"/>
      <c r="V29" s="74"/>
    </row>
    <row r="30" spans="1:22" ht="20.5" customHeight="1" x14ac:dyDescent="0.25">
      <c r="A30" s="408" t="s">
        <v>58</v>
      </c>
      <c r="B30" s="408"/>
      <c r="C30" s="408"/>
      <c r="D30" s="408"/>
      <c r="E30" s="408"/>
      <c r="F30" s="408"/>
      <c r="G30" s="408"/>
      <c r="H30" s="408"/>
      <c r="I30" s="408"/>
      <c r="J30" s="88"/>
      <c r="K30" s="407" t="s">
        <v>110</v>
      </c>
      <c r="L30" s="407"/>
      <c r="M30" s="407"/>
      <c r="N30" s="407"/>
      <c r="O30" s="407"/>
      <c r="P30" s="407"/>
      <c r="Q30" s="407"/>
      <c r="R30" s="407"/>
      <c r="S30" s="407"/>
      <c r="U30" s="58"/>
      <c r="V30" s="74"/>
    </row>
    <row r="31" spans="1:22" ht="15" x14ac:dyDescent="0.3">
      <c r="A31" s="9" t="s">
        <v>241</v>
      </c>
      <c r="B31" s="58">
        <v>3570457</v>
      </c>
      <c r="C31" s="126">
        <v>202</v>
      </c>
      <c r="D31" s="58">
        <v>391056</v>
      </c>
      <c r="E31" s="126">
        <v>132</v>
      </c>
      <c r="F31" s="58">
        <v>42633</v>
      </c>
      <c r="G31" s="126">
        <v>186</v>
      </c>
      <c r="H31" s="58">
        <v>4004146</v>
      </c>
      <c r="I31" s="58">
        <v>195</v>
      </c>
      <c r="J31" s="2"/>
      <c r="K31" s="9" t="s">
        <v>241</v>
      </c>
      <c r="L31" s="58">
        <v>3599434</v>
      </c>
      <c r="M31" s="126">
        <v>203</v>
      </c>
      <c r="N31" s="58">
        <v>423008</v>
      </c>
      <c r="O31" s="126">
        <v>134</v>
      </c>
      <c r="P31" s="58">
        <v>45329</v>
      </c>
      <c r="Q31" s="126">
        <v>188</v>
      </c>
      <c r="R31" s="58">
        <v>4067771</v>
      </c>
      <c r="S31" s="58">
        <v>195</v>
      </c>
      <c r="U31" s="58"/>
      <c r="V31" s="74"/>
    </row>
    <row r="32" spans="1:22" ht="15" x14ac:dyDescent="0.3">
      <c r="A32" s="127" t="s">
        <v>223</v>
      </c>
      <c r="B32" s="115">
        <v>891208</v>
      </c>
      <c r="C32" s="128">
        <v>200</v>
      </c>
      <c r="D32" s="115">
        <v>91694</v>
      </c>
      <c r="E32" s="128">
        <v>134</v>
      </c>
      <c r="F32" s="115">
        <v>12424</v>
      </c>
      <c r="G32" s="128">
        <v>180</v>
      </c>
      <c r="H32" s="115">
        <v>995326</v>
      </c>
      <c r="I32" s="115">
        <v>194</v>
      </c>
      <c r="J32" s="31"/>
      <c r="K32" s="127" t="s">
        <v>223</v>
      </c>
      <c r="L32" s="115">
        <v>882710</v>
      </c>
      <c r="M32" s="128">
        <v>201</v>
      </c>
      <c r="N32" s="115">
        <v>93225</v>
      </c>
      <c r="O32" s="128">
        <v>137</v>
      </c>
      <c r="P32" s="115">
        <v>12471</v>
      </c>
      <c r="Q32" s="128">
        <v>186</v>
      </c>
      <c r="R32" s="115">
        <v>988406</v>
      </c>
      <c r="S32" s="115">
        <v>194</v>
      </c>
      <c r="U32" s="58"/>
      <c r="V32" s="74"/>
    </row>
    <row r="33" spans="1:22" ht="15" x14ac:dyDescent="0.3">
      <c r="A33" s="127" t="s">
        <v>222</v>
      </c>
      <c r="B33" s="115">
        <v>1531999</v>
      </c>
      <c r="C33" s="128">
        <v>204</v>
      </c>
      <c r="D33" s="115">
        <v>166750</v>
      </c>
      <c r="E33" s="128">
        <v>139</v>
      </c>
      <c r="F33" s="115">
        <v>17513</v>
      </c>
      <c r="G33" s="128">
        <v>190</v>
      </c>
      <c r="H33" s="115">
        <v>1716262</v>
      </c>
      <c r="I33" s="115">
        <v>197</v>
      </c>
      <c r="J33" s="31"/>
      <c r="K33" s="127" t="s">
        <v>222</v>
      </c>
      <c r="L33" s="115">
        <v>1552903</v>
      </c>
      <c r="M33" s="128">
        <v>204</v>
      </c>
      <c r="N33" s="115">
        <v>182403</v>
      </c>
      <c r="O33" s="128">
        <v>141</v>
      </c>
      <c r="P33" s="115">
        <v>19022</v>
      </c>
      <c r="Q33" s="128">
        <v>191</v>
      </c>
      <c r="R33" s="115">
        <v>1754328</v>
      </c>
      <c r="S33" s="115">
        <v>197</v>
      </c>
      <c r="U33" s="58"/>
      <c r="V33" s="74"/>
    </row>
    <row r="34" spans="1:22" ht="15" x14ac:dyDescent="0.3">
      <c r="A34" s="127" t="s">
        <v>224</v>
      </c>
      <c r="B34" s="115">
        <v>1147250</v>
      </c>
      <c r="C34" s="128">
        <v>203</v>
      </c>
      <c r="D34" s="115">
        <v>132612</v>
      </c>
      <c r="E34" s="128">
        <v>121</v>
      </c>
      <c r="F34" s="115">
        <v>12696</v>
      </c>
      <c r="G34" s="128">
        <v>184</v>
      </c>
      <c r="H34" s="115">
        <v>1292558</v>
      </c>
      <c r="I34" s="115">
        <v>194</v>
      </c>
      <c r="J34" s="31"/>
      <c r="K34" s="127" t="s">
        <v>224</v>
      </c>
      <c r="L34" s="115">
        <v>1163821</v>
      </c>
      <c r="M34" s="128">
        <v>203</v>
      </c>
      <c r="N34" s="115">
        <v>147380</v>
      </c>
      <c r="O34" s="128">
        <v>122</v>
      </c>
      <c r="P34" s="115">
        <v>13836</v>
      </c>
      <c r="Q34" s="128">
        <v>185</v>
      </c>
      <c r="R34" s="115">
        <v>1325037</v>
      </c>
      <c r="S34" s="115">
        <v>194</v>
      </c>
      <c r="U34" s="58"/>
      <c r="V34" s="74"/>
    </row>
    <row r="35" spans="1:22" ht="15" x14ac:dyDescent="0.3">
      <c r="A35" s="9" t="s">
        <v>225</v>
      </c>
      <c r="B35" s="58">
        <v>855857</v>
      </c>
      <c r="C35" s="126">
        <v>190</v>
      </c>
      <c r="D35" s="58">
        <v>104567</v>
      </c>
      <c r="E35" s="126">
        <v>107</v>
      </c>
      <c r="F35" s="58">
        <v>9075</v>
      </c>
      <c r="G35" s="126">
        <v>175</v>
      </c>
      <c r="H35" s="58">
        <v>969499</v>
      </c>
      <c r="I35" s="58">
        <v>181</v>
      </c>
      <c r="J35" s="71"/>
      <c r="K35" s="9" t="s">
        <v>225</v>
      </c>
      <c r="L35" s="58">
        <v>869732</v>
      </c>
      <c r="M35" s="126">
        <v>190</v>
      </c>
      <c r="N35" s="58">
        <v>116944</v>
      </c>
      <c r="O35" s="126">
        <v>107</v>
      </c>
      <c r="P35" s="58">
        <v>9828</v>
      </c>
      <c r="Q35" s="126">
        <v>175</v>
      </c>
      <c r="R35" s="58">
        <v>996504</v>
      </c>
      <c r="S35" s="58">
        <v>180</v>
      </c>
      <c r="U35" s="58"/>
      <c r="V35" s="74"/>
    </row>
    <row r="36" spans="1:22" ht="15" x14ac:dyDescent="0.3">
      <c r="A36" s="9" t="s">
        <v>226</v>
      </c>
      <c r="B36" s="58">
        <v>590727</v>
      </c>
      <c r="C36" s="126">
        <v>161</v>
      </c>
      <c r="D36" s="58">
        <v>79309</v>
      </c>
      <c r="E36" s="126">
        <v>95</v>
      </c>
      <c r="F36" s="58">
        <v>6064</v>
      </c>
      <c r="G36" s="126">
        <v>158</v>
      </c>
      <c r="H36" s="58">
        <v>676100</v>
      </c>
      <c r="I36" s="58">
        <v>153</v>
      </c>
      <c r="J36" s="71"/>
      <c r="K36" s="9" t="s">
        <v>226</v>
      </c>
      <c r="L36" s="58">
        <v>601937</v>
      </c>
      <c r="M36" s="126">
        <v>161</v>
      </c>
      <c r="N36" s="58">
        <v>89413</v>
      </c>
      <c r="O36" s="126">
        <v>95</v>
      </c>
      <c r="P36" s="58">
        <v>6571</v>
      </c>
      <c r="Q36" s="126">
        <v>157</v>
      </c>
      <c r="R36" s="58">
        <v>697921</v>
      </c>
      <c r="S36" s="58">
        <v>153</v>
      </c>
      <c r="U36" s="58"/>
      <c r="V36" s="74"/>
    </row>
    <row r="37" spans="1:22" ht="15" x14ac:dyDescent="0.3">
      <c r="A37" s="9" t="s">
        <v>227</v>
      </c>
      <c r="B37" s="58">
        <v>383476</v>
      </c>
      <c r="C37" s="126">
        <v>130</v>
      </c>
      <c r="D37" s="58">
        <v>56446</v>
      </c>
      <c r="E37" s="126">
        <v>58</v>
      </c>
      <c r="F37" s="58">
        <v>4131</v>
      </c>
      <c r="G37" s="126">
        <v>113</v>
      </c>
      <c r="H37" s="58">
        <v>444053</v>
      </c>
      <c r="I37" s="58">
        <v>120</v>
      </c>
      <c r="J37" s="71"/>
      <c r="K37" s="9" t="s">
        <v>227</v>
      </c>
      <c r="L37" s="58">
        <v>390944</v>
      </c>
      <c r="M37" s="126">
        <v>130</v>
      </c>
      <c r="N37" s="58">
        <v>64447</v>
      </c>
      <c r="O37" s="126">
        <v>58</v>
      </c>
      <c r="P37" s="58">
        <v>4518</v>
      </c>
      <c r="Q37" s="126">
        <v>113</v>
      </c>
      <c r="R37" s="58">
        <v>459909</v>
      </c>
      <c r="S37" s="58">
        <v>120</v>
      </c>
      <c r="U37" s="74"/>
      <c r="V37" s="74"/>
    </row>
    <row r="38" spans="1:22" ht="14.5" customHeight="1" x14ac:dyDescent="0.3">
      <c r="A38" s="9" t="s">
        <v>228</v>
      </c>
      <c r="B38" s="58">
        <v>240953</v>
      </c>
      <c r="C38" s="126">
        <v>99</v>
      </c>
      <c r="D38" s="58">
        <v>38466</v>
      </c>
      <c r="E38" s="126">
        <v>46</v>
      </c>
      <c r="F38" s="58">
        <v>2615</v>
      </c>
      <c r="G38" s="126">
        <v>88</v>
      </c>
      <c r="H38" s="58">
        <v>282034</v>
      </c>
      <c r="I38" s="58">
        <v>92</v>
      </c>
      <c r="J38" s="71"/>
      <c r="K38" s="9" t="s">
        <v>228</v>
      </c>
      <c r="L38" s="58">
        <v>247647</v>
      </c>
      <c r="M38" s="126">
        <v>99</v>
      </c>
      <c r="N38" s="58">
        <v>44543</v>
      </c>
      <c r="O38" s="126">
        <v>46</v>
      </c>
      <c r="P38" s="58">
        <v>2807</v>
      </c>
      <c r="Q38" s="126">
        <v>88</v>
      </c>
      <c r="R38" s="58">
        <v>294997</v>
      </c>
      <c r="S38" s="58">
        <v>91</v>
      </c>
      <c r="U38" s="74"/>
      <c r="V38" s="74"/>
    </row>
    <row r="39" spans="1:22" ht="15" x14ac:dyDescent="0.3">
      <c r="A39" s="9" t="s">
        <v>229</v>
      </c>
      <c r="B39" s="58">
        <v>148506</v>
      </c>
      <c r="C39" s="126">
        <v>69</v>
      </c>
      <c r="D39" s="58">
        <v>26454</v>
      </c>
      <c r="E39" s="126">
        <v>34</v>
      </c>
      <c r="F39" s="58">
        <v>1821</v>
      </c>
      <c r="G39" s="126">
        <v>63</v>
      </c>
      <c r="H39" s="58">
        <v>176781</v>
      </c>
      <c r="I39" s="58">
        <v>64</v>
      </c>
      <c r="J39" s="71"/>
      <c r="K39" s="9" t="s">
        <v>229</v>
      </c>
      <c r="L39" s="58">
        <v>154192</v>
      </c>
      <c r="M39" s="126">
        <v>69</v>
      </c>
      <c r="N39" s="58">
        <v>31293</v>
      </c>
      <c r="O39" s="126">
        <v>34</v>
      </c>
      <c r="P39" s="58">
        <v>1990</v>
      </c>
      <c r="Q39" s="126">
        <v>63</v>
      </c>
      <c r="R39" s="58">
        <v>187475</v>
      </c>
      <c r="S39" s="58">
        <v>63</v>
      </c>
      <c r="U39" s="74"/>
      <c r="V39" s="74"/>
    </row>
    <row r="40" spans="1:22" ht="15" x14ac:dyDescent="0.3">
      <c r="A40" s="9" t="s">
        <v>230</v>
      </c>
      <c r="B40" s="58">
        <v>232791</v>
      </c>
      <c r="C40" s="126">
        <v>53</v>
      </c>
      <c r="D40" s="58">
        <v>53399</v>
      </c>
      <c r="E40" s="126">
        <v>27</v>
      </c>
      <c r="F40" s="58">
        <v>3624</v>
      </c>
      <c r="G40" s="126">
        <v>50</v>
      </c>
      <c r="H40" s="58">
        <v>289814</v>
      </c>
      <c r="I40" s="58">
        <v>48</v>
      </c>
      <c r="J40" s="71"/>
      <c r="K40" s="9" t="s">
        <v>230</v>
      </c>
      <c r="L40" s="58">
        <v>253573</v>
      </c>
      <c r="M40" s="126">
        <v>53</v>
      </c>
      <c r="N40" s="58">
        <v>71861</v>
      </c>
      <c r="O40" s="126">
        <v>27</v>
      </c>
      <c r="P40" s="58">
        <v>4050</v>
      </c>
      <c r="Q40" s="126">
        <v>50</v>
      </c>
      <c r="R40" s="58">
        <v>329484</v>
      </c>
      <c r="S40" s="58">
        <v>48</v>
      </c>
      <c r="U40" s="74"/>
      <c r="V40" s="74"/>
    </row>
    <row r="41" spans="1:22" s="74" customFormat="1" ht="15" x14ac:dyDescent="0.3">
      <c r="A41" s="9" t="s">
        <v>31</v>
      </c>
      <c r="B41" s="58">
        <v>1429584</v>
      </c>
      <c r="C41" s="126">
        <v>53</v>
      </c>
      <c r="D41" s="58">
        <v>233102</v>
      </c>
      <c r="E41" s="126">
        <v>27</v>
      </c>
      <c r="F41" s="58">
        <v>15867</v>
      </c>
      <c r="G41" s="126">
        <v>43</v>
      </c>
      <c r="H41" s="58">
        <v>1678553</v>
      </c>
      <c r="I41" s="58">
        <v>50</v>
      </c>
      <c r="J41" s="71"/>
      <c r="K41" s="9" t="s">
        <v>31</v>
      </c>
      <c r="L41" s="58">
        <v>1369509</v>
      </c>
      <c r="M41" s="126">
        <v>53</v>
      </c>
      <c r="N41" s="58">
        <v>207928</v>
      </c>
      <c r="O41" s="126">
        <v>27</v>
      </c>
      <c r="P41" s="58">
        <v>16004</v>
      </c>
      <c r="Q41" s="126">
        <v>50</v>
      </c>
      <c r="R41" s="58">
        <v>1593441</v>
      </c>
      <c r="S41" s="58">
        <v>50</v>
      </c>
    </row>
    <row r="42" spans="1:22" ht="15" x14ac:dyDescent="0.25">
      <c r="A42" s="129" t="s">
        <v>67</v>
      </c>
      <c r="B42" s="129">
        <v>7452351</v>
      </c>
      <c r="C42" s="130">
        <v>155</v>
      </c>
      <c r="D42" s="129">
        <v>982799</v>
      </c>
      <c r="E42" s="130">
        <v>85</v>
      </c>
      <c r="F42" s="129">
        <v>85830</v>
      </c>
      <c r="G42" s="130">
        <v>141</v>
      </c>
      <c r="H42" s="129">
        <v>8520980</v>
      </c>
      <c r="I42" s="129">
        <v>147</v>
      </c>
      <c r="J42" s="92"/>
      <c r="K42" s="129" t="s">
        <v>67</v>
      </c>
      <c r="L42" s="129">
        <v>7486968</v>
      </c>
      <c r="M42" s="130">
        <v>156</v>
      </c>
      <c r="N42" s="129">
        <v>1049437</v>
      </c>
      <c r="O42" s="130">
        <v>88</v>
      </c>
      <c r="P42" s="129">
        <v>91097</v>
      </c>
      <c r="Q42" s="130">
        <v>144</v>
      </c>
      <c r="R42" s="129">
        <v>8627502</v>
      </c>
      <c r="S42" s="129">
        <v>147</v>
      </c>
    </row>
    <row r="43" spans="1:22" ht="19.5" customHeight="1" x14ac:dyDescent="0.25">
      <c r="A43" s="408" t="s">
        <v>62</v>
      </c>
      <c r="B43" s="408"/>
      <c r="C43" s="408"/>
      <c r="D43" s="408"/>
      <c r="E43" s="408"/>
      <c r="F43" s="408"/>
      <c r="G43" s="408"/>
      <c r="H43" s="408"/>
      <c r="I43" s="408"/>
      <c r="J43" s="88"/>
      <c r="K43" s="407" t="s">
        <v>111</v>
      </c>
      <c r="L43" s="407"/>
      <c r="M43" s="407"/>
      <c r="N43" s="407"/>
      <c r="O43" s="407"/>
      <c r="P43" s="407"/>
      <c r="Q43" s="407"/>
      <c r="R43" s="407"/>
      <c r="S43" s="407"/>
    </row>
    <row r="44" spans="1:22" ht="15" x14ac:dyDescent="0.3">
      <c r="A44" s="9" t="s">
        <v>241</v>
      </c>
      <c r="B44" s="58">
        <v>3569255</v>
      </c>
      <c r="C44" s="126">
        <v>203</v>
      </c>
      <c r="D44" s="58">
        <v>393668</v>
      </c>
      <c r="E44" s="126">
        <v>132</v>
      </c>
      <c r="F44" s="58">
        <v>42645</v>
      </c>
      <c r="G44" s="126">
        <v>186</v>
      </c>
      <c r="H44" s="58">
        <v>4005568</v>
      </c>
      <c r="I44" s="58">
        <v>196</v>
      </c>
      <c r="J44" s="2"/>
      <c r="K44" s="9" t="s">
        <v>241</v>
      </c>
      <c r="L44" s="58">
        <v>3623235</v>
      </c>
      <c r="M44" s="126">
        <v>203</v>
      </c>
      <c r="N44" s="58">
        <v>432237</v>
      </c>
      <c r="O44" s="126">
        <v>134</v>
      </c>
      <c r="P44" s="58">
        <v>46228</v>
      </c>
      <c r="Q44" s="126">
        <v>188</v>
      </c>
      <c r="R44" s="58">
        <v>4101700</v>
      </c>
      <c r="S44" s="58">
        <v>195</v>
      </c>
    </row>
    <row r="45" spans="1:22" ht="15" x14ac:dyDescent="0.3">
      <c r="A45" s="127" t="s">
        <v>223</v>
      </c>
      <c r="B45" s="115">
        <v>891363</v>
      </c>
      <c r="C45" s="128">
        <v>200</v>
      </c>
      <c r="D45" s="115">
        <v>91525</v>
      </c>
      <c r="E45" s="128">
        <v>134</v>
      </c>
      <c r="F45" s="115">
        <v>12282</v>
      </c>
      <c r="G45" s="128">
        <v>180</v>
      </c>
      <c r="H45" s="115">
        <v>995170</v>
      </c>
      <c r="I45" s="115">
        <v>194</v>
      </c>
      <c r="J45" s="31"/>
      <c r="K45" s="127" t="s">
        <v>223</v>
      </c>
      <c r="L45" s="115">
        <v>897913</v>
      </c>
      <c r="M45" s="128">
        <v>201</v>
      </c>
      <c r="N45" s="115">
        <v>95819</v>
      </c>
      <c r="O45" s="128">
        <v>137</v>
      </c>
      <c r="P45" s="115">
        <v>12807</v>
      </c>
      <c r="Q45" s="128">
        <v>186</v>
      </c>
      <c r="R45" s="115">
        <v>1006539</v>
      </c>
      <c r="S45" s="115">
        <v>194</v>
      </c>
    </row>
    <row r="46" spans="1:22" ht="15" x14ac:dyDescent="0.3">
      <c r="A46" s="127" t="s">
        <v>222</v>
      </c>
      <c r="B46" s="115">
        <v>1531425</v>
      </c>
      <c r="C46" s="128">
        <v>204</v>
      </c>
      <c r="D46" s="115">
        <v>168235</v>
      </c>
      <c r="E46" s="128">
        <v>140</v>
      </c>
      <c r="F46" s="115">
        <v>17605</v>
      </c>
      <c r="G46" s="128">
        <v>190</v>
      </c>
      <c r="H46" s="115">
        <v>1717265</v>
      </c>
      <c r="I46" s="115">
        <v>197</v>
      </c>
      <c r="J46" s="31"/>
      <c r="K46" s="127" t="s">
        <v>222</v>
      </c>
      <c r="L46" s="115">
        <v>1558172</v>
      </c>
      <c r="M46" s="128">
        <v>204</v>
      </c>
      <c r="N46" s="115">
        <v>186207</v>
      </c>
      <c r="O46" s="128">
        <v>141</v>
      </c>
      <c r="P46" s="115">
        <v>19355</v>
      </c>
      <c r="Q46" s="128">
        <v>191</v>
      </c>
      <c r="R46" s="115">
        <v>1763734</v>
      </c>
      <c r="S46" s="115">
        <v>197</v>
      </c>
    </row>
    <row r="47" spans="1:22" ht="15" x14ac:dyDescent="0.3">
      <c r="A47" s="127" t="s">
        <v>224</v>
      </c>
      <c r="B47" s="115">
        <v>1146467</v>
      </c>
      <c r="C47" s="128">
        <v>203</v>
      </c>
      <c r="D47" s="115">
        <v>133908</v>
      </c>
      <c r="E47" s="128">
        <v>122</v>
      </c>
      <c r="F47" s="115">
        <v>12758</v>
      </c>
      <c r="G47" s="128">
        <v>184</v>
      </c>
      <c r="H47" s="115">
        <v>1293133</v>
      </c>
      <c r="I47" s="115">
        <v>194</v>
      </c>
      <c r="J47" s="31"/>
      <c r="K47" s="127" t="s">
        <v>224</v>
      </c>
      <c r="L47" s="115">
        <v>1167150</v>
      </c>
      <c r="M47" s="128">
        <v>203</v>
      </c>
      <c r="N47" s="115">
        <v>150211</v>
      </c>
      <c r="O47" s="128">
        <v>123</v>
      </c>
      <c r="P47" s="115">
        <v>14066</v>
      </c>
      <c r="Q47" s="128">
        <v>185</v>
      </c>
      <c r="R47" s="115">
        <v>1331427</v>
      </c>
      <c r="S47" s="115">
        <v>194</v>
      </c>
    </row>
    <row r="48" spans="1:22" ht="15" x14ac:dyDescent="0.3">
      <c r="A48" s="9" t="s">
        <v>225</v>
      </c>
      <c r="B48" s="58">
        <v>855173</v>
      </c>
      <c r="C48" s="126">
        <v>190</v>
      </c>
      <c r="D48" s="58">
        <v>105749</v>
      </c>
      <c r="E48" s="126">
        <v>107</v>
      </c>
      <c r="F48" s="58">
        <v>9090</v>
      </c>
      <c r="G48" s="126">
        <v>175</v>
      </c>
      <c r="H48" s="58">
        <v>970012</v>
      </c>
      <c r="I48" s="58">
        <v>181</v>
      </c>
      <c r="J48" s="71"/>
      <c r="K48" s="9" t="s">
        <v>225</v>
      </c>
      <c r="L48" s="58">
        <v>872023</v>
      </c>
      <c r="M48" s="126">
        <v>190</v>
      </c>
      <c r="N48" s="58">
        <v>119078</v>
      </c>
      <c r="O48" s="126">
        <v>108</v>
      </c>
      <c r="P48" s="58">
        <v>9980</v>
      </c>
      <c r="Q48" s="126">
        <v>176</v>
      </c>
      <c r="R48" s="58">
        <v>1001081</v>
      </c>
      <c r="S48" s="58">
        <v>180</v>
      </c>
    </row>
    <row r="49" spans="1:19" ht="15" x14ac:dyDescent="0.3">
      <c r="A49" s="9" t="s">
        <v>226</v>
      </c>
      <c r="B49" s="58">
        <v>589934</v>
      </c>
      <c r="C49" s="126">
        <v>161</v>
      </c>
      <c r="D49" s="58">
        <v>80001</v>
      </c>
      <c r="E49" s="126">
        <v>95</v>
      </c>
      <c r="F49" s="58">
        <v>6100</v>
      </c>
      <c r="G49" s="126">
        <v>158</v>
      </c>
      <c r="H49" s="58">
        <v>676035</v>
      </c>
      <c r="I49" s="58">
        <v>153</v>
      </c>
      <c r="J49" s="71"/>
      <c r="K49" s="9" t="s">
        <v>226</v>
      </c>
      <c r="L49" s="58">
        <v>603622</v>
      </c>
      <c r="M49" s="126">
        <v>161</v>
      </c>
      <c r="N49" s="58">
        <v>90961</v>
      </c>
      <c r="O49" s="126">
        <v>96</v>
      </c>
      <c r="P49" s="58">
        <v>6686</v>
      </c>
      <c r="Q49" s="126">
        <v>158</v>
      </c>
      <c r="R49" s="58">
        <v>701269</v>
      </c>
      <c r="S49" s="58">
        <v>153</v>
      </c>
    </row>
    <row r="50" spans="1:19" ht="15" x14ac:dyDescent="0.3">
      <c r="A50" s="9" t="s">
        <v>227</v>
      </c>
      <c r="B50" s="58">
        <v>382790</v>
      </c>
      <c r="C50" s="126">
        <v>130</v>
      </c>
      <c r="D50" s="58">
        <v>57018</v>
      </c>
      <c r="E50" s="126">
        <v>58</v>
      </c>
      <c r="F50" s="58">
        <v>4142</v>
      </c>
      <c r="G50" s="126">
        <v>113</v>
      </c>
      <c r="H50" s="58">
        <v>443950</v>
      </c>
      <c r="I50" s="58">
        <v>120</v>
      </c>
      <c r="J50" s="71"/>
      <c r="K50" s="9" t="s">
        <v>227</v>
      </c>
      <c r="L50" s="58">
        <v>392129</v>
      </c>
      <c r="M50" s="126">
        <v>130</v>
      </c>
      <c r="N50" s="58">
        <v>65736</v>
      </c>
      <c r="O50" s="126">
        <v>58</v>
      </c>
      <c r="P50" s="58">
        <v>4593</v>
      </c>
      <c r="Q50" s="126">
        <v>113</v>
      </c>
      <c r="R50" s="58">
        <v>462458</v>
      </c>
      <c r="S50" s="58">
        <v>119</v>
      </c>
    </row>
    <row r="51" spans="1:19" ht="15" x14ac:dyDescent="0.3">
      <c r="A51" s="9" t="s">
        <v>228</v>
      </c>
      <c r="B51" s="58">
        <v>241200</v>
      </c>
      <c r="C51" s="126">
        <v>99</v>
      </c>
      <c r="D51" s="58">
        <v>39220</v>
      </c>
      <c r="E51" s="126">
        <v>46</v>
      </c>
      <c r="F51" s="58">
        <v>2621</v>
      </c>
      <c r="G51" s="126">
        <v>88</v>
      </c>
      <c r="H51" s="58">
        <v>283041</v>
      </c>
      <c r="I51" s="58">
        <v>92</v>
      </c>
      <c r="J51" s="71"/>
      <c r="K51" s="9" t="s">
        <v>228</v>
      </c>
      <c r="L51" s="58">
        <v>248838</v>
      </c>
      <c r="M51" s="126">
        <v>99</v>
      </c>
      <c r="N51" s="58">
        <v>46276</v>
      </c>
      <c r="O51" s="126">
        <v>46</v>
      </c>
      <c r="P51" s="58">
        <v>2869</v>
      </c>
      <c r="Q51" s="126">
        <v>88</v>
      </c>
      <c r="R51" s="58">
        <v>297983</v>
      </c>
      <c r="S51" s="58">
        <v>91</v>
      </c>
    </row>
    <row r="52" spans="1:19" ht="15" x14ac:dyDescent="0.3">
      <c r="A52" s="9" t="s">
        <v>229</v>
      </c>
      <c r="B52" s="58">
        <v>148855</v>
      </c>
      <c r="C52" s="126">
        <v>69</v>
      </c>
      <c r="D52" s="58">
        <v>27037</v>
      </c>
      <c r="E52" s="126">
        <v>34</v>
      </c>
      <c r="F52" s="58">
        <v>1828</v>
      </c>
      <c r="G52" s="126">
        <v>63</v>
      </c>
      <c r="H52" s="58">
        <v>177720</v>
      </c>
      <c r="I52" s="58">
        <v>64</v>
      </c>
      <c r="J52" s="71"/>
      <c r="K52" s="9" t="s">
        <v>229</v>
      </c>
      <c r="L52" s="58">
        <v>155372</v>
      </c>
      <c r="M52" s="126">
        <v>69</v>
      </c>
      <c r="N52" s="58">
        <v>32698</v>
      </c>
      <c r="O52" s="126">
        <v>34</v>
      </c>
      <c r="P52" s="58">
        <v>2042</v>
      </c>
      <c r="Q52" s="126">
        <v>63</v>
      </c>
      <c r="R52" s="58">
        <v>190112</v>
      </c>
      <c r="S52" s="58">
        <v>63</v>
      </c>
    </row>
    <row r="53" spans="1:19" ht="15" x14ac:dyDescent="0.3">
      <c r="A53" s="9" t="s">
        <v>230</v>
      </c>
      <c r="B53" s="58">
        <v>236269</v>
      </c>
      <c r="C53" s="126">
        <v>53</v>
      </c>
      <c r="D53" s="58">
        <v>55058</v>
      </c>
      <c r="E53" s="126">
        <v>27</v>
      </c>
      <c r="F53" s="58">
        <v>3648</v>
      </c>
      <c r="G53" s="126">
        <v>50</v>
      </c>
      <c r="H53" s="58">
        <v>294975</v>
      </c>
      <c r="I53" s="58">
        <v>48</v>
      </c>
      <c r="J53" s="71"/>
      <c r="K53" s="9" t="s">
        <v>230</v>
      </c>
      <c r="L53" s="58">
        <v>259753</v>
      </c>
      <c r="M53" s="126">
        <v>53</v>
      </c>
      <c r="N53" s="58">
        <v>79067</v>
      </c>
      <c r="O53" s="126">
        <v>27</v>
      </c>
      <c r="P53" s="58">
        <v>4185</v>
      </c>
      <c r="Q53" s="126">
        <v>50</v>
      </c>
      <c r="R53" s="58">
        <v>343005</v>
      </c>
      <c r="S53" s="58">
        <v>47</v>
      </c>
    </row>
    <row r="54" spans="1:19" ht="15" x14ac:dyDescent="0.3">
      <c r="A54" s="9" t="s">
        <v>31</v>
      </c>
      <c r="B54" s="58">
        <v>1417166</v>
      </c>
      <c r="C54" s="126">
        <v>53</v>
      </c>
      <c r="D54" s="58">
        <v>232845</v>
      </c>
      <c r="E54" s="126">
        <v>27</v>
      </c>
      <c r="F54" s="58">
        <v>15879</v>
      </c>
      <c r="G54" s="126">
        <v>44</v>
      </c>
      <c r="H54" s="58">
        <v>1665890</v>
      </c>
      <c r="I54" s="58">
        <v>49</v>
      </c>
      <c r="J54" s="71"/>
      <c r="K54" s="9" t="s">
        <v>31</v>
      </c>
      <c r="L54" s="58">
        <v>1362807</v>
      </c>
      <c r="M54" s="126">
        <v>53</v>
      </c>
      <c r="N54" s="58">
        <v>200302</v>
      </c>
      <c r="O54" s="126">
        <v>27</v>
      </c>
      <c r="P54" s="58">
        <v>16293</v>
      </c>
      <c r="Q54" s="126">
        <v>50</v>
      </c>
      <c r="R54" s="58">
        <v>1579402</v>
      </c>
      <c r="S54" s="58">
        <v>50</v>
      </c>
    </row>
    <row r="55" spans="1:19" ht="15" x14ac:dyDescent="0.25">
      <c r="A55" s="129" t="s">
        <v>67</v>
      </c>
      <c r="B55" s="129">
        <v>7440642</v>
      </c>
      <c r="C55" s="130">
        <v>155</v>
      </c>
      <c r="D55" s="129">
        <v>990596</v>
      </c>
      <c r="E55" s="130">
        <v>86</v>
      </c>
      <c r="F55" s="129">
        <v>85953</v>
      </c>
      <c r="G55" s="130">
        <v>141</v>
      </c>
      <c r="H55" s="129">
        <v>8517191</v>
      </c>
      <c r="I55" s="129">
        <v>147</v>
      </c>
      <c r="J55" s="92"/>
      <c r="K55" s="129" t="s">
        <v>67</v>
      </c>
      <c r="L55" s="129">
        <v>7517779</v>
      </c>
      <c r="M55" s="130">
        <v>156</v>
      </c>
      <c r="N55" s="129">
        <v>1066355</v>
      </c>
      <c r="O55" s="130">
        <v>88</v>
      </c>
      <c r="P55" s="129">
        <v>92876</v>
      </c>
      <c r="Q55" s="130">
        <v>145</v>
      </c>
      <c r="R55" s="129">
        <v>8677010</v>
      </c>
      <c r="S55" s="129">
        <v>147</v>
      </c>
    </row>
    <row r="56" spans="1:19" ht="23.5" customHeight="1" x14ac:dyDescent="0.25">
      <c r="A56" s="408" t="s">
        <v>76</v>
      </c>
      <c r="B56" s="408"/>
      <c r="C56" s="408"/>
      <c r="D56" s="408"/>
      <c r="E56" s="408"/>
      <c r="F56" s="408"/>
      <c r="G56" s="408"/>
      <c r="H56" s="408"/>
      <c r="I56" s="408"/>
      <c r="J56" s="92"/>
      <c r="K56" s="407" t="s">
        <v>113</v>
      </c>
      <c r="L56" s="407"/>
      <c r="M56" s="407"/>
      <c r="N56" s="407"/>
      <c r="O56" s="407"/>
      <c r="P56" s="407"/>
      <c r="Q56" s="407"/>
      <c r="R56" s="407"/>
      <c r="S56" s="407"/>
    </row>
    <row r="57" spans="1:19" ht="15" x14ac:dyDescent="0.3">
      <c r="A57" s="9" t="s">
        <v>241</v>
      </c>
      <c r="B57" s="58">
        <v>3532832</v>
      </c>
      <c r="C57" s="126">
        <v>203</v>
      </c>
      <c r="D57" s="58">
        <v>393753</v>
      </c>
      <c r="E57" s="126">
        <v>133</v>
      </c>
      <c r="F57" s="58">
        <v>42332</v>
      </c>
      <c r="G57" s="126">
        <v>186</v>
      </c>
      <c r="H57" s="58">
        <v>3968917</v>
      </c>
      <c r="I57" s="58">
        <v>196</v>
      </c>
      <c r="J57" s="92"/>
      <c r="K57" s="9" t="s">
        <v>241</v>
      </c>
      <c r="L57" s="58">
        <v>3645675</v>
      </c>
      <c r="M57" s="126">
        <v>203</v>
      </c>
      <c r="N57" s="58">
        <v>440090</v>
      </c>
      <c r="O57" s="126">
        <v>134</v>
      </c>
      <c r="P57" s="58">
        <v>47072</v>
      </c>
      <c r="Q57" s="126">
        <v>188</v>
      </c>
      <c r="R57" s="58">
        <v>4132837</v>
      </c>
      <c r="S57" s="58">
        <v>195</v>
      </c>
    </row>
    <row r="58" spans="1:19" ht="15" x14ac:dyDescent="0.3">
      <c r="A58" s="127" t="s">
        <v>223</v>
      </c>
      <c r="B58" s="115">
        <v>853182</v>
      </c>
      <c r="C58" s="128">
        <v>201</v>
      </c>
      <c r="D58" s="115">
        <v>87198</v>
      </c>
      <c r="E58" s="128">
        <v>136</v>
      </c>
      <c r="F58" s="115">
        <v>11797</v>
      </c>
      <c r="G58" s="128">
        <v>181</v>
      </c>
      <c r="H58" s="115">
        <v>952177</v>
      </c>
      <c r="I58" s="115">
        <v>194</v>
      </c>
      <c r="J58" s="92"/>
      <c r="K58" s="127" t="s">
        <v>223</v>
      </c>
      <c r="L58" s="115">
        <v>912599</v>
      </c>
      <c r="M58" s="128">
        <v>200</v>
      </c>
      <c r="N58" s="115">
        <v>98170</v>
      </c>
      <c r="O58" s="128">
        <v>137</v>
      </c>
      <c r="P58" s="115">
        <v>13137</v>
      </c>
      <c r="Q58" s="128">
        <v>186</v>
      </c>
      <c r="R58" s="115">
        <v>1023906</v>
      </c>
      <c r="S58" s="115">
        <v>194</v>
      </c>
    </row>
    <row r="59" spans="1:19" ht="15" x14ac:dyDescent="0.3">
      <c r="A59" s="127" t="s">
        <v>222</v>
      </c>
      <c r="B59" s="115">
        <v>1530258</v>
      </c>
      <c r="C59" s="128">
        <v>204</v>
      </c>
      <c r="D59" s="115">
        <v>170143</v>
      </c>
      <c r="E59" s="128">
        <v>140</v>
      </c>
      <c r="F59" s="115">
        <v>17696</v>
      </c>
      <c r="G59" s="128">
        <v>191</v>
      </c>
      <c r="H59" s="115">
        <v>1718097</v>
      </c>
      <c r="I59" s="115">
        <v>197</v>
      </c>
      <c r="J59" s="92"/>
      <c r="K59" s="127" t="s">
        <v>222</v>
      </c>
      <c r="L59" s="115">
        <v>1563541</v>
      </c>
      <c r="M59" s="128">
        <v>204</v>
      </c>
      <c r="N59" s="115">
        <v>189404</v>
      </c>
      <c r="O59" s="128">
        <v>142</v>
      </c>
      <c r="P59" s="115">
        <v>19636</v>
      </c>
      <c r="Q59" s="128">
        <v>191</v>
      </c>
      <c r="R59" s="115">
        <v>1772581</v>
      </c>
      <c r="S59" s="115">
        <v>197</v>
      </c>
    </row>
    <row r="60" spans="1:19" ht="15" x14ac:dyDescent="0.3">
      <c r="A60" s="127" t="s">
        <v>224</v>
      </c>
      <c r="B60" s="115">
        <v>1149392</v>
      </c>
      <c r="C60" s="128">
        <v>203</v>
      </c>
      <c r="D60" s="115">
        <v>136412</v>
      </c>
      <c r="E60" s="128">
        <v>122</v>
      </c>
      <c r="F60" s="115">
        <v>12839</v>
      </c>
      <c r="G60" s="128">
        <v>184</v>
      </c>
      <c r="H60" s="115">
        <v>1298643</v>
      </c>
      <c r="I60" s="115">
        <v>194</v>
      </c>
      <c r="J60" s="92"/>
      <c r="K60" s="127" t="s">
        <v>224</v>
      </c>
      <c r="L60" s="115">
        <v>1169535</v>
      </c>
      <c r="M60" s="128">
        <v>203</v>
      </c>
      <c r="N60" s="115">
        <v>152516</v>
      </c>
      <c r="O60" s="128">
        <v>123</v>
      </c>
      <c r="P60" s="115">
        <v>14299</v>
      </c>
      <c r="Q60" s="128">
        <v>185</v>
      </c>
      <c r="R60" s="115">
        <v>1336350</v>
      </c>
      <c r="S60" s="115">
        <v>194</v>
      </c>
    </row>
    <row r="61" spans="1:19" ht="15" x14ac:dyDescent="0.3">
      <c r="A61" s="9" t="s">
        <v>225</v>
      </c>
      <c r="B61" s="58">
        <v>857965</v>
      </c>
      <c r="C61" s="126">
        <v>190</v>
      </c>
      <c r="D61" s="58">
        <v>107800</v>
      </c>
      <c r="E61" s="126">
        <v>107</v>
      </c>
      <c r="F61" s="58">
        <v>9199</v>
      </c>
      <c r="G61" s="126">
        <v>175</v>
      </c>
      <c r="H61" s="58">
        <v>974964</v>
      </c>
      <c r="I61" s="58">
        <v>181</v>
      </c>
      <c r="J61" s="92"/>
      <c r="K61" s="9" t="s">
        <v>225</v>
      </c>
      <c r="L61" s="58">
        <v>873713</v>
      </c>
      <c r="M61" s="126">
        <v>190</v>
      </c>
      <c r="N61" s="58">
        <v>120799</v>
      </c>
      <c r="O61" s="126">
        <v>108</v>
      </c>
      <c r="P61" s="58">
        <v>10130</v>
      </c>
      <c r="Q61" s="126">
        <v>176</v>
      </c>
      <c r="R61" s="58">
        <v>1004642</v>
      </c>
      <c r="S61" s="58">
        <v>180</v>
      </c>
    </row>
    <row r="62" spans="1:19" ht="15" x14ac:dyDescent="0.3">
      <c r="A62" s="9" t="s">
        <v>226</v>
      </c>
      <c r="B62" s="58">
        <v>592370</v>
      </c>
      <c r="C62" s="126">
        <v>161</v>
      </c>
      <c r="D62" s="58">
        <v>81656</v>
      </c>
      <c r="E62" s="126">
        <v>95</v>
      </c>
      <c r="F62" s="58">
        <v>6161</v>
      </c>
      <c r="G62" s="126">
        <v>158</v>
      </c>
      <c r="H62" s="58">
        <v>680187</v>
      </c>
      <c r="I62" s="58">
        <v>153</v>
      </c>
      <c r="J62" s="92"/>
      <c r="K62" s="9" t="s">
        <v>226</v>
      </c>
      <c r="L62" s="58">
        <v>604671</v>
      </c>
      <c r="M62" s="126">
        <v>161</v>
      </c>
      <c r="N62" s="58">
        <v>92042</v>
      </c>
      <c r="O62" s="126">
        <v>96</v>
      </c>
      <c r="P62" s="58">
        <v>6799</v>
      </c>
      <c r="Q62" s="126">
        <v>158</v>
      </c>
      <c r="R62" s="58">
        <v>703512</v>
      </c>
      <c r="S62" s="58">
        <v>153</v>
      </c>
    </row>
    <row r="63" spans="1:19" ht="15" x14ac:dyDescent="0.3">
      <c r="A63" s="9" t="s">
        <v>227</v>
      </c>
      <c r="B63" s="58">
        <v>384139</v>
      </c>
      <c r="C63" s="126">
        <v>130</v>
      </c>
      <c r="D63" s="58">
        <v>58456</v>
      </c>
      <c r="E63" s="126">
        <v>58</v>
      </c>
      <c r="F63" s="58">
        <v>4198</v>
      </c>
      <c r="G63" s="126">
        <v>113</v>
      </c>
      <c r="H63" s="58">
        <v>446793</v>
      </c>
      <c r="I63" s="58">
        <v>120</v>
      </c>
      <c r="J63" s="92"/>
      <c r="K63" s="9" t="s">
        <v>227</v>
      </c>
      <c r="L63" s="58">
        <v>392792</v>
      </c>
      <c r="M63" s="126">
        <v>130</v>
      </c>
      <c r="N63" s="58">
        <v>66580</v>
      </c>
      <c r="O63" s="126">
        <v>58</v>
      </c>
      <c r="P63" s="58">
        <v>4653</v>
      </c>
      <c r="Q63" s="126">
        <v>113</v>
      </c>
      <c r="R63" s="58">
        <v>464025</v>
      </c>
      <c r="S63" s="58">
        <v>120</v>
      </c>
    </row>
    <row r="64" spans="1:19" ht="15" x14ac:dyDescent="0.3">
      <c r="A64" s="9" t="s">
        <v>228</v>
      </c>
      <c r="B64" s="58">
        <v>242922</v>
      </c>
      <c r="C64" s="126">
        <v>99</v>
      </c>
      <c r="D64" s="58">
        <v>40186</v>
      </c>
      <c r="E64" s="126">
        <v>46</v>
      </c>
      <c r="F64" s="58">
        <v>2647</v>
      </c>
      <c r="G64" s="126">
        <v>88</v>
      </c>
      <c r="H64" s="58">
        <v>285755</v>
      </c>
      <c r="I64" s="58">
        <v>92</v>
      </c>
      <c r="J64" s="92"/>
      <c r="K64" s="9" t="s">
        <v>228</v>
      </c>
      <c r="L64" s="58">
        <v>249439</v>
      </c>
      <c r="M64" s="126">
        <v>99</v>
      </c>
      <c r="N64" s="58">
        <v>47110</v>
      </c>
      <c r="O64" s="126">
        <v>46</v>
      </c>
      <c r="P64" s="58">
        <v>2910</v>
      </c>
      <c r="Q64" s="126">
        <v>88</v>
      </c>
      <c r="R64" s="58">
        <v>299459</v>
      </c>
      <c r="S64" s="58">
        <v>91</v>
      </c>
    </row>
    <row r="65" spans="1:19" ht="15" x14ac:dyDescent="0.3">
      <c r="A65" s="9" t="s">
        <v>229</v>
      </c>
      <c r="B65" s="58">
        <v>150144</v>
      </c>
      <c r="C65" s="126">
        <v>69</v>
      </c>
      <c r="D65" s="58">
        <v>27691</v>
      </c>
      <c r="E65" s="126">
        <v>34</v>
      </c>
      <c r="F65" s="58">
        <v>1854</v>
      </c>
      <c r="G65" s="126">
        <v>63</v>
      </c>
      <c r="H65" s="58">
        <v>179689</v>
      </c>
      <c r="I65" s="58">
        <v>64</v>
      </c>
      <c r="J65" s="92"/>
      <c r="K65" s="9" t="s">
        <v>229</v>
      </c>
      <c r="L65" s="58">
        <v>155865</v>
      </c>
      <c r="M65" s="126">
        <v>69</v>
      </c>
      <c r="N65" s="58">
        <v>33339</v>
      </c>
      <c r="O65" s="126">
        <v>34</v>
      </c>
      <c r="P65" s="58">
        <v>2077</v>
      </c>
      <c r="Q65" s="126">
        <v>63</v>
      </c>
      <c r="R65" s="58">
        <v>191281</v>
      </c>
      <c r="S65" s="58">
        <v>63</v>
      </c>
    </row>
    <row r="66" spans="1:19" ht="15" x14ac:dyDescent="0.3">
      <c r="A66" s="9" t="s">
        <v>230</v>
      </c>
      <c r="B66" s="58">
        <v>240690</v>
      </c>
      <c r="C66" s="126">
        <v>53</v>
      </c>
      <c r="D66" s="58">
        <v>57177</v>
      </c>
      <c r="E66" s="126">
        <v>27</v>
      </c>
      <c r="F66" s="58">
        <v>3748</v>
      </c>
      <c r="G66" s="126">
        <v>50</v>
      </c>
      <c r="H66" s="58">
        <v>301615</v>
      </c>
      <c r="I66" s="58">
        <v>48</v>
      </c>
      <c r="J66" s="92"/>
      <c r="K66" s="9" t="s">
        <v>230</v>
      </c>
      <c r="L66" s="58">
        <v>262561</v>
      </c>
      <c r="M66" s="126">
        <v>53</v>
      </c>
      <c r="N66" s="58">
        <v>81388</v>
      </c>
      <c r="O66" s="126">
        <v>27</v>
      </c>
      <c r="P66" s="58">
        <v>4271</v>
      </c>
      <c r="Q66" s="126">
        <v>50</v>
      </c>
      <c r="R66" s="58">
        <v>348220</v>
      </c>
      <c r="S66" s="58">
        <v>47</v>
      </c>
    </row>
    <row r="67" spans="1:19" ht="15" x14ac:dyDescent="0.3">
      <c r="A67" s="9" t="s">
        <v>31</v>
      </c>
      <c r="B67" s="58">
        <v>1385081</v>
      </c>
      <c r="C67" s="126">
        <v>53</v>
      </c>
      <c r="D67" s="58">
        <v>226410</v>
      </c>
      <c r="E67" s="126">
        <v>27</v>
      </c>
      <c r="F67" s="58">
        <v>15252</v>
      </c>
      <c r="G67" s="126">
        <v>43</v>
      </c>
      <c r="H67" s="58">
        <v>1626743</v>
      </c>
      <c r="I67" s="58">
        <v>49</v>
      </c>
      <c r="J67" s="92"/>
      <c r="K67" s="9" t="s">
        <v>31</v>
      </c>
      <c r="L67" s="58">
        <v>1363638</v>
      </c>
      <c r="M67" s="126">
        <v>53</v>
      </c>
      <c r="N67" s="58">
        <v>199959</v>
      </c>
      <c r="O67" s="126">
        <v>27</v>
      </c>
      <c r="P67" s="58">
        <v>16571</v>
      </c>
      <c r="Q67" s="126">
        <v>50</v>
      </c>
      <c r="R67" s="58">
        <v>1580168</v>
      </c>
      <c r="S67" s="58">
        <v>50</v>
      </c>
    </row>
    <row r="68" spans="1:19" ht="15" x14ac:dyDescent="0.25">
      <c r="A68" s="129" t="s">
        <v>67</v>
      </c>
      <c r="B68" s="129">
        <v>7386143</v>
      </c>
      <c r="C68" s="130">
        <v>155</v>
      </c>
      <c r="D68" s="129">
        <v>993129</v>
      </c>
      <c r="E68" s="130">
        <v>86</v>
      </c>
      <c r="F68" s="129">
        <v>85391</v>
      </c>
      <c r="G68" s="130">
        <v>142</v>
      </c>
      <c r="H68" s="129">
        <v>8464663</v>
      </c>
      <c r="I68" s="129">
        <v>147</v>
      </c>
      <c r="J68" s="92"/>
      <c r="K68" s="129" t="s">
        <v>67</v>
      </c>
      <c r="L68" s="129">
        <v>7548354</v>
      </c>
      <c r="M68" s="130">
        <v>156</v>
      </c>
      <c r="N68" s="129">
        <v>1081307</v>
      </c>
      <c r="O68" s="130">
        <v>88</v>
      </c>
      <c r="P68" s="129">
        <v>94483</v>
      </c>
      <c r="Q68" s="130">
        <v>145</v>
      </c>
      <c r="R68" s="129">
        <v>8724144</v>
      </c>
      <c r="S68" s="129">
        <v>147</v>
      </c>
    </row>
    <row r="69" spans="1:19" ht="25.5" customHeight="1" x14ac:dyDescent="0.3">
      <c r="A69" s="134" t="str">
        <f>+INDICE!B10</f>
        <v xml:space="preserve"> Lettura dati 27 dicembre 2023</v>
      </c>
    </row>
  </sheetData>
  <mergeCells count="18">
    <mergeCell ref="K56:S56"/>
    <mergeCell ref="K4:S4"/>
    <mergeCell ref="A56:I56"/>
    <mergeCell ref="A43:I43"/>
    <mergeCell ref="A30:I30"/>
    <mergeCell ref="A17:I17"/>
    <mergeCell ref="K43:S43"/>
    <mergeCell ref="K30:S30"/>
    <mergeCell ref="B2:C2"/>
    <mergeCell ref="D2:E2"/>
    <mergeCell ref="F2:G2"/>
    <mergeCell ref="H2:I2"/>
    <mergeCell ref="A4:I4"/>
    <mergeCell ref="L2:M2"/>
    <mergeCell ref="N2:O2"/>
    <mergeCell ref="P2:Q2"/>
    <mergeCell ref="R2:S2"/>
    <mergeCell ref="K17:S17"/>
  </mergeCells>
  <pageMargins left="0.70866141732283472" right="0.70866141732283472" top="0.94488188976377963" bottom="0.74803149606299213" header="0.31496062992125984" footer="0.31496062992125984"/>
  <pageSetup paperSize="9" scale="40" orientation="landscape" r:id="rId1"/>
  <headerFooter>
    <oddHeader>&amp;COSSERVATORIO ASSEGNO UNICO UNIVERSALE</oddHeader>
    <oddFooter>&amp;CINPS - COORDINAMENTO GENERALE STATISTICO ATTUARIALE</oddFooter>
  </headerFooter>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69E77-12FF-4954-ABDE-22C668BAA800}">
  <sheetPr>
    <pageSetUpPr fitToPage="1"/>
  </sheetPr>
  <dimension ref="A1:U83"/>
  <sheetViews>
    <sheetView showGridLines="0" tabSelected="1" view="pageBreakPreview" topLeftCell="A48" zoomScale="62" zoomScaleNormal="65" zoomScaleSheetLayoutView="62" workbookViewId="0">
      <selection activeCell="F1" sqref="F1"/>
    </sheetView>
  </sheetViews>
  <sheetFormatPr defaultColWidth="9.453125" defaultRowHeight="13.5" x14ac:dyDescent="0.25"/>
  <cols>
    <col min="1" max="1" width="29.7265625" style="73" customWidth="1"/>
    <col min="2" max="2" width="16.7265625" style="73" bestFit="1" customWidth="1"/>
    <col min="3" max="3" width="12.81640625" style="73" customWidth="1"/>
    <col min="4" max="4" width="17.1796875" style="73" customWidth="1"/>
    <col min="5" max="5" width="13.453125" style="73" customWidth="1"/>
    <col min="6" max="6" width="16.26953125" style="73" customWidth="1"/>
    <col min="7" max="7" width="11.453125" style="73" customWidth="1"/>
    <col min="8" max="8" width="16.7265625" style="73" bestFit="1" customWidth="1"/>
    <col min="9" max="9" width="12.81640625" style="73" customWidth="1"/>
    <col min="10" max="10" width="7.81640625" style="73" customWidth="1"/>
    <col min="11" max="11" width="32.7265625" style="73" customWidth="1"/>
    <col min="12" max="12" width="19" style="73" customWidth="1"/>
    <col min="13" max="13" width="16.81640625" style="73" customWidth="1"/>
    <col min="14" max="14" width="17.7265625" style="73" customWidth="1"/>
    <col min="15" max="15" width="13.1796875" style="73" customWidth="1"/>
    <col min="16" max="16" width="15.1796875" style="73" customWidth="1"/>
    <col min="17" max="17" width="12.26953125" style="73" customWidth="1"/>
    <col min="18" max="18" width="16.453125" style="73" customWidth="1"/>
    <col min="19" max="19" width="12.81640625" style="73" customWidth="1"/>
    <col min="20" max="16384" width="9.453125" style="73"/>
  </cols>
  <sheetData>
    <row r="1" spans="1:19" ht="56.5" customHeight="1" thickBot="1" x14ac:dyDescent="0.3">
      <c r="A1" s="331" t="s">
        <v>130</v>
      </c>
      <c r="B1" s="331"/>
      <c r="C1" s="331"/>
      <c r="D1" s="331"/>
      <c r="E1" s="331"/>
      <c r="F1" s="331"/>
      <c r="G1" s="331"/>
      <c r="H1" s="331"/>
      <c r="I1" s="331"/>
      <c r="J1" s="330"/>
      <c r="K1" s="331"/>
      <c r="L1" s="331"/>
      <c r="M1" s="331"/>
      <c r="N1" s="331"/>
      <c r="O1" s="331"/>
      <c r="P1" s="331"/>
      <c r="Q1" s="331"/>
      <c r="R1" s="331"/>
      <c r="S1" s="331"/>
    </row>
    <row r="2" spans="1:19" s="57" customFormat="1" ht="24" customHeight="1" thickTop="1" x14ac:dyDescent="0.35">
      <c r="A2" s="156"/>
      <c r="B2" s="405" t="s">
        <v>42</v>
      </c>
      <c r="C2" s="406"/>
      <c r="D2" s="405" t="s">
        <v>43</v>
      </c>
      <c r="E2" s="406"/>
      <c r="F2" s="405" t="s">
        <v>53</v>
      </c>
      <c r="G2" s="406"/>
      <c r="H2" s="405" t="s">
        <v>32</v>
      </c>
      <c r="I2" s="405"/>
      <c r="J2" s="131"/>
      <c r="K2" s="323"/>
      <c r="L2" s="405" t="s">
        <v>42</v>
      </c>
      <c r="M2" s="406"/>
      <c r="N2" s="405" t="s">
        <v>43</v>
      </c>
      <c r="O2" s="406"/>
      <c r="P2" s="405" t="s">
        <v>53</v>
      </c>
      <c r="Q2" s="406"/>
      <c r="R2" s="405" t="s">
        <v>32</v>
      </c>
      <c r="S2" s="405"/>
    </row>
    <row r="3" spans="1:19" s="9" customFormat="1" ht="64" customHeight="1" thickBot="1" x14ac:dyDescent="0.35">
      <c r="A3" s="155" t="s">
        <v>40</v>
      </c>
      <c r="B3" s="132" t="s">
        <v>92</v>
      </c>
      <c r="C3" s="29" t="s">
        <v>94</v>
      </c>
      <c r="D3" s="132" t="s">
        <v>92</v>
      </c>
      <c r="E3" s="29" t="s">
        <v>94</v>
      </c>
      <c r="F3" s="132" t="s">
        <v>92</v>
      </c>
      <c r="G3" s="29" t="s">
        <v>94</v>
      </c>
      <c r="H3" s="132" t="s">
        <v>92</v>
      </c>
      <c r="I3" s="28" t="s">
        <v>94</v>
      </c>
      <c r="J3" s="131"/>
      <c r="K3" s="322" t="s">
        <v>40</v>
      </c>
      <c r="L3" s="132" t="s">
        <v>92</v>
      </c>
      <c r="M3" s="29" t="s">
        <v>94</v>
      </c>
      <c r="N3" s="132" t="s">
        <v>92</v>
      </c>
      <c r="O3" s="29" t="s">
        <v>94</v>
      </c>
      <c r="P3" s="132" t="s">
        <v>92</v>
      </c>
      <c r="Q3" s="29" t="s">
        <v>94</v>
      </c>
      <c r="R3" s="132" t="s">
        <v>92</v>
      </c>
      <c r="S3" s="28" t="s">
        <v>94</v>
      </c>
    </row>
    <row r="4" spans="1:19" ht="24" customHeight="1" thickTop="1" x14ac:dyDescent="0.25">
      <c r="A4" s="408" t="s">
        <v>121</v>
      </c>
      <c r="B4" s="408"/>
      <c r="C4" s="408"/>
      <c r="D4" s="408"/>
      <c r="E4" s="408"/>
      <c r="F4" s="408"/>
      <c r="G4" s="408"/>
      <c r="H4" s="408"/>
      <c r="I4" s="408"/>
      <c r="J4" s="131"/>
      <c r="K4" s="408" t="s">
        <v>200</v>
      </c>
      <c r="L4" s="408"/>
      <c r="M4" s="408"/>
      <c r="N4" s="408"/>
      <c r="O4" s="408"/>
      <c r="P4" s="408"/>
      <c r="Q4" s="408"/>
      <c r="R4" s="408"/>
      <c r="S4" s="408"/>
    </row>
    <row r="5" spans="1:19" s="9" customFormat="1" ht="16.5" customHeight="1" x14ac:dyDescent="0.3">
      <c r="A5" s="58" t="s">
        <v>231</v>
      </c>
      <c r="B5" s="58">
        <v>3900167</v>
      </c>
      <c r="C5" s="126">
        <v>226</v>
      </c>
      <c r="D5" s="58">
        <v>478560</v>
      </c>
      <c r="E5" s="126">
        <v>136</v>
      </c>
      <c r="F5" s="58">
        <v>50694</v>
      </c>
      <c r="G5" s="126">
        <v>194</v>
      </c>
      <c r="H5" s="58">
        <v>4429421</v>
      </c>
      <c r="I5" s="58">
        <v>216</v>
      </c>
      <c r="J5" s="131"/>
      <c r="K5" s="58" t="s">
        <v>231</v>
      </c>
      <c r="L5" s="58">
        <v>3686208</v>
      </c>
      <c r="M5" s="126">
        <v>226</v>
      </c>
      <c r="N5" s="58">
        <v>447097</v>
      </c>
      <c r="O5" s="126">
        <v>123</v>
      </c>
      <c r="P5" s="58">
        <v>52831</v>
      </c>
      <c r="Q5" s="126">
        <v>192</v>
      </c>
      <c r="R5" s="58">
        <v>4186136</v>
      </c>
      <c r="S5" s="58">
        <v>215</v>
      </c>
    </row>
    <row r="6" spans="1:19" s="9" customFormat="1" ht="20.25" customHeight="1" x14ac:dyDescent="0.3">
      <c r="A6" s="114" t="s">
        <v>232</v>
      </c>
      <c r="B6" s="115">
        <v>1044323</v>
      </c>
      <c r="C6" s="128">
        <v>226</v>
      </c>
      <c r="D6" s="115">
        <v>113532</v>
      </c>
      <c r="E6" s="128">
        <v>142</v>
      </c>
      <c r="F6" s="115">
        <v>15094</v>
      </c>
      <c r="G6" s="128">
        <v>194</v>
      </c>
      <c r="H6" s="115">
        <v>1172949</v>
      </c>
      <c r="I6" s="115">
        <v>217</v>
      </c>
      <c r="J6" s="131"/>
      <c r="K6" s="114" t="s">
        <v>232</v>
      </c>
      <c r="L6" s="115">
        <v>828908</v>
      </c>
      <c r="M6" s="128">
        <v>226</v>
      </c>
      <c r="N6" s="115">
        <v>91541</v>
      </c>
      <c r="O6" s="128">
        <v>128</v>
      </c>
      <c r="P6" s="115">
        <v>15124</v>
      </c>
      <c r="Q6" s="128">
        <v>192</v>
      </c>
      <c r="R6" s="115">
        <v>935573</v>
      </c>
      <c r="S6" s="115">
        <v>216</v>
      </c>
    </row>
    <row r="7" spans="1:19" s="9" customFormat="1" ht="15" x14ac:dyDescent="0.3">
      <c r="A7" s="114" t="s">
        <v>233</v>
      </c>
      <c r="B7" s="115">
        <v>1658202</v>
      </c>
      <c r="C7" s="128">
        <v>226</v>
      </c>
      <c r="D7" s="115">
        <v>205149</v>
      </c>
      <c r="E7" s="128">
        <v>142</v>
      </c>
      <c r="F7" s="115">
        <v>20906</v>
      </c>
      <c r="G7" s="128">
        <v>196</v>
      </c>
      <c r="H7" s="115">
        <v>1884257</v>
      </c>
      <c r="I7" s="115">
        <v>217</v>
      </c>
      <c r="J7" s="131"/>
      <c r="K7" s="114" t="s">
        <v>233</v>
      </c>
      <c r="L7" s="115">
        <v>1627244</v>
      </c>
      <c r="M7" s="128">
        <v>228</v>
      </c>
      <c r="N7" s="115">
        <v>196087</v>
      </c>
      <c r="O7" s="128">
        <v>128</v>
      </c>
      <c r="P7" s="115">
        <v>22023</v>
      </c>
      <c r="Q7" s="128">
        <v>194</v>
      </c>
      <c r="R7" s="115">
        <v>1845354</v>
      </c>
      <c r="S7" s="115">
        <v>217</v>
      </c>
    </row>
    <row r="8" spans="1:19" s="9" customFormat="1" ht="15" x14ac:dyDescent="0.3">
      <c r="A8" s="114" t="s">
        <v>234</v>
      </c>
      <c r="B8" s="115">
        <v>1197642</v>
      </c>
      <c r="C8" s="128">
        <v>225</v>
      </c>
      <c r="D8" s="115">
        <v>159879</v>
      </c>
      <c r="E8" s="128">
        <v>123</v>
      </c>
      <c r="F8" s="115">
        <v>14694</v>
      </c>
      <c r="G8" s="128">
        <v>193</v>
      </c>
      <c r="H8" s="115">
        <v>1372215</v>
      </c>
      <c r="I8" s="115">
        <v>213</v>
      </c>
      <c r="J8" s="131"/>
      <c r="K8" s="114" t="s">
        <v>234</v>
      </c>
      <c r="L8" s="115">
        <v>1230056</v>
      </c>
      <c r="M8" s="128">
        <v>225</v>
      </c>
      <c r="N8" s="115">
        <v>159469</v>
      </c>
      <c r="O8" s="128">
        <v>114</v>
      </c>
      <c r="P8" s="115">
        <v>15684</v>
      </c>
      <c r="Q8" s="128">
        <v>191</v>
      </c>
      <c r="R8" s="115">
        <v>1405209</v>
      </c>
      <c r="S8" s="115">
        <v>212</v>
      </c>
    </row>
    <row r="9" spans="1:19" s="9" customFormat="1" ht="15" x14ac:dyDescent="0.3">
      <c r="A9" s="58" t="s">
        <v>235</v>
      </c>
      <c r="B9" s="58">
        <v>860485</v>
      </c>
      <c r="C9" s="126">
        <v>210</v>
      </c>
      <c r="D9" s="58">
        <v>122827</v>
      </c>
      <c r="E9" s="126">
        <v>109</v>
      </c>
      <c r="F9" s="58">
        <v>9924</v>
      </c>
      <c r="G9" s="126">
        <v>182</v>
      </c>
      <c r="H9" s="58">
        <v>993236</v>
      </c>
      <c r="I9" s="58">
        <v>197</v>
      </c>
      <c r="J9" s="131"/>
      <c r="K9" s="58" t="s">
        <v>235</v>
      </c>
      <c r="L9" s="58">
        <v>887860</v>
      </c>
      <c r="M9" s="126">
        <v>211</v>
      </c>
      <c r="N9" s="58">
        <v>118881</v>
      </c>
      <c r="O9" s="126">
        <v>103</v>
      </c>
      <c r="P9" s="58">
        <v>10330</v>
      </c>
      <c r="Q9" s="126">
        <v>180</v>
      </c>
      <c r="R9" s="58">
        <v>1017071</v>
      </c>
      <c r="S9" s="58">
        <v>198</v>
      </c>
    </row>
    <row r="10" spans="1:19" s="9" customFormat="1" ht="15" x14ac:dyDescent="0.3">
      <c r="A10" s="58" t="s">
        <v>236</v>
      </c>
      <c r="B10" s="58">
        <v>564173</v>
      </c>
      <c r="C10" s="126">
        <v>177</v>
      </c>
      <c r="D10" s="58">
        <v>89322</v>
      </c>
      <c r="E10" s="126">
        <v>89</v>
      </c>
      <c r="F10" s="58">
        <v>6628</v>
      </c>
      <c r="G10" s="126">
        <v>157</v>
      </c>
      <c r="H10" s="58">
        <v>660123</v>
      </c>
      <c r="I10" s="58">
        <v>165</v>
      </c>
      <c r="J10" s="131"/>
      <c r="K10" s="58" t="s">
        <v>236</v>
      </c>
      <c r="L10" s="58">
        <v>593358</v>
      </c>
      <c r="M10" s="126">
        <v>178</v>
      </c>
      <c r="N10" s="58">
        <v>85458</v>
      </c>
      <c r="O10" s="126">
        <v>86</v>
      </c>
      <c r="P10" s="58">
        <v>6868</v>
      </c>
      <c r="Q10" s="126">
        <v>154</v>
      </c>
      <c r="R10" s="58">
        <v>685684</v>
      </c>
      <c r="S10" s="58">
        <v>166</v>
      </c>
    </row>
    <row r="11" spans="1:19" s="9" customFormat="1" ht="15" x14ac:dyDescent="0.3">
      <c r="A11" s="165" t="s">
        <v>237</v>
      </c>
      <c r="B11" s="58">
        <v>350539</v>
      </c>
      <c r="C11" s="126">
        <v>143</v>
      </c>
      <c r="D11" s="58">
        <v>62709</v>
      </c>
      <c r="E11" s="126">
        <v>63</v>
      </c>
      <c r="F11" s="58">
        <v>4089</v>
      </c>
      <c r="G11" s="126">
        <v>122</v>
      </c>
      <c r="H11" s="58">
        <v>417337</v>
      </c>
      <c r="I11" s="58">
        <v>131</v>
      </c>
      <c r="J11" s="131"/>
      <c r="K11" s="165" t="s">
        <v>237</v>
      </c>
      <c r="L11" s="58">
        <v>371805</v>
      </c>
      <c r="M11" s="126">
        <v>144</v>
      </c>
      <c r="N11" s="58">
        <v>58261</v>
      </c>
      <c r="O11" s="126">
        <v>64</v>
      </c>
      <c r="P11" s="58">
        <v>4418</v>
      </c>
      <c r="Q11" s="126">
        <v>123</v>
      </c>
      <c r="R11" s="58">
        <v>434484</v>
      </c>
      <c r="S11" s="58">
        <v>133</v>
      </c>
    </row>
    <row r="12" spans="1:19" s="9" customFormat="1" ht="15" x14ac:dyDescent="0.3">
      <c r="A12" s="58" t="s">
        <v>238</v>
      </c>
      <c r="B12" s="58">
        <v>211975</v>
      </c>
      <c r="C12" s="126">
        <v>109</v>
      </c>
      <c r="D12" s="58">
        <v>42817</v>
      </c>
      <c r="E12" s="126">
        <v>50</v>
      </c>
      <c r="F12" s="58">
        <v>2636</v>
      </c>
      <c r="G12" s="126">
        <v>95</v>
      </c>
      <c r="H12" s="58">
        <v>257428</v>
      </c>
      <c r="I12" s="58">
        <v>99</v>
      </c>
      <c r="J12" s="131"/>
      <c r="K12" s="58" t="s">
        <v>238</v>
      </c>
      <c r="L12" s="58">
        <v>224719</v>
      </c>
      <c r="M12" s="126">
        <v>110</v>
      </c>
      <c r="N12" s="58">
        <v>37878</v>
      </c>
      <c r="O12" s="126">
        <v>51</v>
      </c>
      <c r="P12" s="58">
        <v>2706</v>
      </c>
      <c r="Q12" s="126">
        <v>95</v>
      </c>
      <c r="R12" s="58">
        <v>265303</v>
      </c>
      <c r="S12" s="58">
        <v>102</v>
      </c>
    </row>
    <row r="13" spans="1:19" s="9" customFormat="1" ht="14.5" customHeight="1" x14ac:dyDescent="0.3">
      <c r="A13" s="58" t="s">
        <v>239</v>
      </c>
      <c r="B13" s="58">
        <v>125187</v>
      </c>
      <c r="C13" s="126">
        <v>76</v>
      </c>
      <c r="D13" s="58">
        <v>28726</v>
      </c>
      <c r="E13" s="126">
        <v>37</v>
      </c>
      <c r="F13" s="58">
        <v>1718</v>
      </c>
      <c r="G13" s="126">
        <v>69</v>
      </c>
      <c r="H13" s="58">
        <v>155631</v>
      </c>
      <c r="I13" s="58">
        <v>69</v>
      </c>
      <c r="J13" s="131"/>
      <c r="K13" s="58" t="s">
        <v>239</v>
      </c>
      <c r="L13" s="58">
        <v>122900</v>
      </c>
      <c r="M13" s="126">
        <v>78</v>
      </c>
      <c r="N13" s="58">
        <v>23424</v>
      </c>
      <c r="O13" s="126">
        <v>38</v>
      </c>
      <c r="P13" s="58">
        <v>1666</v>
      </c>
      <c r="Q13" s="126">
        <v>69</v>
      </c>
      <c r="R13" s="58">
        <v>147990</v>
      </c>
      <c r="S13" s="58">
        <v>71</v>
      </c>
    </row>
    <row r="14" spans="1:19" s="9" customFormat="1" ht="15" x14ac:dyDescent="0.3">
      <c r="A14" s="58" t="s">
        <v>240</v>
      </c>
      <c r="B14" s="58">
        <v>198248</v>
      </c>
      <c r="C14" s="126">
        <v>59</v>
      </c>
      <c r="D14" s="58">
        <v>66635</v>
      </c>
      <c r="E14" s="126">
        <v>29</v>
      </c>
      <c r="F14" s="58">
        <v>3441</v>
      </c>
      <c r="G14" s="126">
        <v>54</v>
      </c>
      <c r="H14" s="58">
        <v>268324</v>
      </c>
      <c r="I14" s="58">
        <v>51</v>
      </c>
      <c r="J14" s="131"/>
      <c r="K14" s="58" t="s">
        <v>240</v>
      </c>
      <c r="L14" s="58">
        <v>151012</v>
      </c>
      <c r="M14" s="126">
        <v>61</v>
      </c>
      <c r="N14" s="58">
        <v>44422</v>
      </c>
      <c r="O14" s="126">
        <v>30</v>
      </c>
      <c r="P14" s="58">
        <v>3124</v>
      </c>
      <c r="Q14" s="126">
        <v>54</v>
      </c>
      <c r="R14" s="58">
        <v>198558</v>
      </c>
      <c r="S14" s="58">
        <v>54</v>
      </c>
    </row>
    <row r="15" spans="1:19" s="9" customFormat="1" ht="15" x14ac:dyDescent="0.3">
      <c r="A15" s="58" t="s">
        <v>31</v>
      </c>
      <c r="B15" s="58">
        <v>1353053</v>
      </c>
      <c r="C15" s="126">
        <v>59</v>
      </c>
      <c r="D15" s="58">
        <v>199920</v>
      </c>
      <c r="E15" s="126">
        <v>30</v>
      </c>
      <c r="F15" s="58">
        <v>16488</v>
      </c>
      <c r="G15" s="126">
        <v>54</v>
      </c>
      <c r="H15" s="58">
        <v>1569461</v>
      </c>
      <c r="I15" s="58">
        <v>55</v>
      </c>
      <c r="J15" s="131"/>
      <c r="K15" s="58" t="s">
        <v>31</v>
      </c>
      <c r="L15" s="58">
        <v>1676130</v>
      </c>
      <c r="M15" s="126">
        <v>58</v>
      </c>
      <c r="N15" s="58">
        <v>305543</v>
      </c>
      <c r="O15" s="126">
        <v>29</v>
      </c>
      <c r="P15" s="58">
        <v>21438</v>
      </c>
      <c r="Q15" s="126">
        <v>54</v>
      </c>
      <c r="R15" s="58">
        <v>2003111</v>
      </c>
      <c r="S15" s="58">
        <v>54</v>
      </c>
    </row>
    <row r="16" spans="1:19" s="9" customFormat="1" ht="26.5" customHeight="1" x14ac:dyDescent="0.3">
      <c r="A16" s="129" t="s">
        <v>67</v>
      </c>
      <c r="B16" s="129">
        <v>7563827</v>
      </c>
      <c r="C16" s="130">
        <v>176</v>
      </c>
      <c r="D16" s="129">
        <v>1091516</v>
      </c>
      <c r="E16" s="130">
        <v>93</v>
      </c>
      <c r="F16" s="129">
        <v>95618</v>
      </c>
      <c r="G16" s="130">
        <v>153</v>
      </c>
      <c r="H16" s="129">
        <v>8750961</v>
      </c>
      <c r="I16" s="129">
        <v>166</v>
      </c>
      <c r="J16" s="131"/>
      <c r="K16" s="129" t="s">
        <v>67</v>
      </c>
      <c r="L16" s="129">
        <v>7713992</v>
      </c>
      <c r="M16" s="130">
        <v>171</v>
      </c>
      <c r="N16" s="129">
        <v>1120964</v>
      </c>
      <c r="O16" s="130">
        <v>82</v>
      </c>
      <c r="P16" s="129">
        <v>103381</v>
      </c>
      <c r="Q16" s="130">
        <v>148</v>
      </c>
      <c r="R16" s="129">
        <v>8938337</v>
      </c>
      <c r="S16" s="129">
        <v>160</v>
      </c>
    </row>
    <row r="17" spans="1:21" ht="25.5" customHeight="1" x14ac:dyDescent="0.25">
      <c r="A17" s="408" t="s">
        <v>176</v>
      </c>
      <c r="B17" s="408"/>
      <c r="C17" s="408"/>
      <c r="D17" s="408"/>
      <c r="E17" s="408"/>
      <c r="F17" s="408"/>
      <c r="G17" s="408"/>
      <c r="H17" s="408"/>
      <c r="I17" s="408"/>
      <c r="J17" s="131"/>
      <c r="K17" s="408" t="s">
        <v>203</v>
      </c>
      <c r="L17" s="408"/>
      <c r="M17" s="408"/>
      <c r="N17" s="408"/>
      <c r="O17" s="408"/>
      <c r="P17" s="408"/>
      <c r="Q17" s="408"/>
      <c r="R17" s="408"/>
      <c r="S17" s="408"/>
    </row>
    <row r="18" spans="1:21" s="9" customFormat="1" ht="16.5" customHeight="1" x14ac:dyDescent="0.3">
      <c r="A18" s="58" t="s">
        <v>231</v>
      </c>
      <c r="B18" s="58">
        <v>3824530</v>
      </c>
      <c r="C18" s="126">
        <v>226</v>
      </c>
      <c r="D18" s="58">
        <v>470504</v>
      </c>
      <c r="E18" s="126">
        <v>135</v>
      </c>
      <c r="F18" s="58">
        <v>50571</v>
      </c>
      <c r="G18" s="126">
        <v>194</v>
      </c>
      <c r="H18" s="58">
        <v>4345605</v>
      </c>
      <c r="I18" s="58">
        <v>215</v>
      </c>
      <c r="J18" s="131"/>
      <c r="K18" s="58" t="s">
        <v>231</v>
      </c>
      <c r="L18" s="58">
        <v>3703561</v>
      </c>
      <c r="M18" s="126">
        <v>226</v>
      </c>
      <c r="N18" s="58">
        <v>455548</v>
      </c>
      <c r="O18" s="126">
        <v>123</v>
      </c>
      <c r="P18" s="58">
        <v>53862</v>
      </c>
      <c r="Q18" s="126">
        <v>192</v>
      </c>
      <c r="R18" s="58">
        <v>4212971</v>
      </c>
      <c r="S18" s="58">
        <v>215</v>
      </c>
    </row>
    <row r="19" spans="1:21" s="9" customFormat="1" ht="20.25" customHeight="1" x14ac:dyDescent="0.3">
      <c r="A19" s="114" t="s">
        <v>232</v>
      </c>
      <c r="B19" s="115">
        <v>894740</v>
      </c>
      <c r="C19" s="128">
        <v>225</v>
      </c>
      <c r="D19" s="115">
        <v>100821</v>
      </c>
      <c r="E19" s="128">
        <v>141</v>
      </c>
      <c r="F19" s="115">
        <v>14359</v>
      </c>
      <c r="G19" s="128">
        <v>193</v>
      </c>
      <c r="H19" s="115">
        <v>1009920</v>
      </c>
      <c r="I19" s="115">
        <v>216</v>
      </c>
      <c r="J19" s="131"/>
      <c r="K19" s="114" t="s">
        <v>232</v>
      </c>
      <c r="L19" s="115">
        <v>837997</v>
      </c>
      <c r="M19" s="128">
        <v>226</v>
      </c>
      <c r="N19" s="115">
        <v>94781</v>
      </c>
      <c r="O19" s="128">
        <v>128</v>
      </c>
      <c r="P19" s="115">
        <v>15490</v>
      </c>
      <c r="Q19" s="128">
        <v>192</v>
      </c>
      <c r="R19" s="115">
        <v>948268</v>
      </c>
      <c r="S19" s="115">
        <v>216</v>
      </c>
    </row>
    <row r="20" spans="1:21" s="9" customFormat="1" ht="15" x14ac:dyDescent="0.3">
      <c r="A20" s="114" t="s">
        <v>233</v>
      </c>
      <c r="B20" s="115">
        <v>1686841</v>
      </c>
      <c r="C20" s="128">
        <v>227</v>
      </c>
      <c r="D20" s="115">
        <v>204745</v>
      </c>
      <c r="E20" s="128">
        <v>141</v>
      </c>
      <c r="F20" s="115">
        <v>21131</v>
      </c>
      <c r="G20" s="128">
        <v>196</v>
      </c>
      <c r="H20" s="115">
        <v>1912717</v>
      </c>
      <c r="I20" s="115">
        <v>217</v>
      </c>
      <c r="J20" s="131"/>
      <c r="K20" s="114" t="s">
        <v>233</v>
      </c>
      <c r="L20" s="115">
        <v>1631206</v>
      </c>
      <c r="M20" s="128">
        <v>228</v>
      </c>
      <c r="N20" s="115">
        <v>198617</v>
      </c>
      <c r="O20" s="128">
        <v>129</v>
      </c>
      <c r="P20" s="115">
        <v>22425</v>
      </c>
      <c r="Q20" s="128">
        <v>194</v>
      </c>
      <c r="R20" s="115">
        <v>1852248</v>
      </c>
      <c r="S20" s="115">
        <v>217</v>
      </c>
    </row>
    <row r="21" spans="1:21" s="9" customFormat="1" ht="15" x14ac:dyDescent="0.3">
      <c r="A21" s="114" t="s">
        <v>234</v>
      </c>
      <c r="B21" s="115">
        <v>1242949</v>
      </c>
      <c r="C21" s="128">
        <v>225</v>
      </c>
      <c r="D21" s="115">
        <v>164938</v>
      </c>
      <c r="E21" s="128">
        <v>122</v>
      </c>
      <c r="F21" s="115">
        <v>15081</v>
      </c>
      <c r="G21" s="128">
        <v>193</v>
      </c>
      <c r="H21" s="115">
        <v>1422968</v>
      </c>
      <c r="I21" s="115">
        <v>213</v>
      </c>
      <c r="J21" s="131"/>
      <c r="K21" s="114" t="s">
        <v>234</v>
      </c>
      <c r="L21" s="115">
        <v>1234358</v>
      </c>
      <c r="M21" s="128">
        <v>225</v>
      </c>
      <c r="N21" s="115">
        <v>162150</v>
      </c>
      <c r="O21" s="128">
        <v>115</v>
      </c>
      <c r="P21" s="115">
        <v>15947</v>
      </c>
      <c r="Q21" s="128">
        <v>191</v>
      </c>
      <c r="R21" s="115">
        <v>1412455</v>
      </c>
      <c r="S21" s="115">
        <v>212</v>
      </c>
    </row>
    <row r="22" spans="1:21" s="9" customFormat="1" ht="15" x14ac:dyDescent="0.3">
      <c r="A22" s="58" t="s">
        <v>235</v>
      </c>
      <c r="B22" s="58">
        <v>889836</v>
      </c>
      <c r="C22" s="126">
        <v>210</v>
      </c>
      <c r="D22" s="58">
        <v>125721</v>
      </c>
      <c r="E22" s="126">
        <v>108</v>
      </c>
      <c r="F22" s="58">
        <v>10263</v>
      </c>
      <c r="G22" s="126">
        <v>182</v>
      </c>
      <c r="H22" s="58">
        <v>1025820</v>
      </c>
      <c r="I22" s="58">
        <v>197</v>
      </c>
      <c r="J22" s="131"/>
      <c r="K22" s="58" t="s">
        <v>235</v>
      </c>
      <c r="L22" s="58">
        <v>891649</v>
      </c>
      <c r="M22" s="126">
        <v>210</v>
      </c>
      <c r="N22" s="58">
        <v>121121</v>
      </c>
      <c r="O22" s="126">
        <v>103</v>
      </c>
      <c r="P22" s="58">
        <v>10503</v>
      </c>
      <c r="Q22" s="126">
        <v>180</v>
      </c>
      <c r="R22" s="58">
        <v>1023273</v>
      </c>
      <c r="S22" s="58">
        <v>197</v>
      </c>
    </row>
    <row r="23" spans="1:21" s="9" customFormat="1" ht="15" x14ac:dyDescent="0.3">
      <c r="A23" s="58" t="s">
        <v>236</v>
      </c>
      <c r="B23" s="58">
        <v>588544</v>
      </c>
      <c r="C23" s="126">
        <v>177</v>
      </c>
      <c r="D23" s="58">
        <v>91891</v>
      </c>
      <c r="E23" s="126">
        <v>89</v>
      </c>
      <c r="F23" s="58">
        <v>6832</v>
      </c>
      <c r="G23" s="126">
        <v>156</v>
      </c>
      <c r="H23" s="58">
        <v>687267</v>
      </c>
      <c r="I23" s="58">
        <v>165</v>
      </c>
      <c r="J23" s="131"/>
      <c r="K23" s="58" t="s">
        <v>236</v>
      </c>
      <c r="L23" s="58">
        <v>596781</v>
      </c>
      <c r="M23" s="126">
        <v>178</v>
      </c>
      <c r="N23" s="58">
        <v>87485</v>
      </c>
      <c r="O23" s="126">
        <v>86</v>
      </c>
      <c r="P23" s="58">
        <v>6950</v>
      </c>
      <c r="Q23" s="126">
        <v>154</v>
      </c>
      <c r="R23" s="58">
        <v>691216</v>
      </c>
      <c r="S23" s="58">
        <v>166</v>
      </c>
    </row>
    <row r="24" spans="1:21" s="9" customFormat="1" ht="15" x14ac:dyDescent="0.3">
      <c r="A24" s="165" t="s">
        <v>237</v>
      </c>
      <c r="B24" s="58">
        <v>368780</v>
      </c>
      <c r="C24" s="126">
        <v>143</v>
      </c>
      <c r="D24" s="58">
        <v>64744</v>
      </c>
      <c r="E24" s="126">
        <v>63</v>
      </c>
      <c r="F24" s="58">
        <v>4321</v>
      </c>
      <c r="G24" s="126">
        <v>123</v>
      </c>
      <c r="H24" s="58">
        <v>437845</v>
      </c>
      <c r="I24" s="58">
        <v>131</v>
      </c>
      <c r="J24" s="131"/>
      <c r="K24" s="165" t="s">
        <v>237</v>
      </c>
      <c r="L24" s="58">
        <v>374416</v>
      </c>
      <c r="M24" s="126">
        <v>144</v>
      </c>
      <c r="N24" s="58">
        <v>60060</v>
      </c>
      <c r="O24" s="126">
        <v>64</v>
      </c>
      <c r="P24" s="58">
        <v>4474</v>
      </c>
      <c r="Q24" s="126">
        <v>123</v>
      </c>
      <c r="R24" s="58">
        <v>438950</v>
      </c>
      <c r="S24" s="58">
        <v>133</v>
      </c>
    </row>
    <row r="25" spans="1:21" s="9" customFormat="1" ht="15" x14ac:dyDescent="0.3">
      <c r="A25" s="58" t="s">
        <v>238</v>
      </c>
      <c r="B25" s="58">
        <v>225663</v>
      </c>
      <c r="C25" s="126">
        <v>110</v>
      </c>
      <c r="D25" s="58">
        <v>44310</v>
      </c>
      <c r="E25" s="126">
        <v>50</v>
      </c>
      <c r="F25" s="58">
        <v>2749</v>
      </c>
      <c r="G25" s="126">
        <v>95</v>
      </c>
      <c r="H25" s="58">
        <v>272722</v>
      </c>
      <c r="I25" s="58">
        <v>100</v>
      </c>
      <c r="J25" s="131"/>
      <c r="K25" s="58" t="s">
        <v>238</v>
      </c>
      <c r="L25" s="58">
        <v>228273</v>
      </c>
      <c r="M25" s="126">
        <v>110</v>
      </c>
      <c r="N25" s="58">
        <v>40092</v>
      </c>
      <c r="O25" s="126">
        <v>50</v>
      </c>
      <c r="P25" s="58">
        <v>2793</v>
      </c>
      <c r="Q25" s="126">
        <v>95</v>
      </c>
      <c r="R25" s="58">
        <v>271158</v>
      </c>
      <c r="S25" s="58">
        <v>101</v>
      </c>
    </row>
    <row r="26" spans="1:21" s="9" customFormat="1" ht="14.5" customHeight="1" x14ac:dyDescent="0.3">
      <c r="A26" s="58" t="s">
        <v>239</v>
      </c>
      <c r="B26" s="58">
        <v>138122</v>
      </c>
      <c r="C26" s="126">
        <v>76</v>
      </c>
      <c r="D26" s="58">
        <v>30207</v>
      </c>
      <c r="E26" s="126">
        <v>37</v>
      </c>
      <c r="F26" s="58">
        <v>1821</v>
      </c>
      <c r="G26" s="126">
        <v>69</v>
      </c>
      <c r="H26" s="58">
        <v>170150</v>
      </c>
      <c r="I26" s="58">
        <v>69</v>
      </c>
      <c r="J26" s="131"/>
      <c r="K26" s="58" t="s">
        <v>239</v>
      </c>
      <c r="L26" s="58">
        <v>125988</v>
      </c>
      <c r="M26" s="126">
        <v>78</v>
      </c>
      <c r="N26" s="58">
        <v>25157</v>
      </c>
      <c r="O26" s="126">
        <v>37</v>
      </c>
      <c r="P26" s="58">
        <v>1731</v>
      </c>
      <c r="Q26" s="126">
        <v>69</v>
      </c>
      <c r="R26" s="58">
        <v>152876</v>
      </c>
      <c r="S26" s="58">
        <v>71</v>
      </c>
    </row>
    <row r="27" spans="1:21" s="9" customFormat="1" ht="15" x14ac:dyDescent="0.3">
      <c r="A27" s="58" t="s">
        <v>240</v>
      </c>
      <c r="B27" s="58">
        <v>215937</v>
      </c>
      <c r="C27" s="126">
        <v>59</v>
      </c>
      <c r="D27" s="58">
        <v>69380</v>
      </c>
      <c r="E27" s="126">
        <v>29</v>
      </c>
      <c r="F27" s="58">
        <v>3637</v>
      </c>
      <c r="G27" s="126">
        <v>54</v>
      </c>
      <c r="H27" s="58">
        <v>288954</v>
      </c>
      <c r="I27" s="58">
        <v>52</v>
      </c>
      <c r="J27" s="131"/>
      <c r="K27" s="58" t="s">
        <v>240</v>
      </c>
      <c r="L27" s="58">
        <v>161412</v>
      </c>
      <c r="M27" s="126">
        <v>61</v>
      </c>
      <c r="N27" s="58">
        <v>49846</v>
      </c>
      <c r="O27" s="126">
        <v>30</v>
      </c>
      <c r="P27" s="58">
        <v>3327</v>
      </c>
      <c r="Q27" s="126">
        <v>54</v>
      </c>
      <c r="R27" s="58">
        <v>214585</v>
      </c>
      <c r="S27" s="58">
        <v>53</v>
      </c>
    </row>
    <row r="28" spans="1:21" s="9" customFormat="1" ht="15" x14ac:dyDescent="0.3">
      <c r="A28" s="58" t="s">
        <v>31</v>
      </c>
      <c r="B28" s="58">
        <v>1325480</v>
      </c>
      <c r="C28" s="126">
        <v>59</v>
      </c>
      <c r="D28" s="58">
        <v>197354</v>
      </c>
      <c r="E28" s="126">
        <v>30</v>
      </c>
      <c r="F28" s="58">
        <v>16198</v>
      </c>
      <c r="G28" s="126">
        <v>54</v>
      </c>
      <c r="H28" s="58">
        <v>1539032</v>
      </c>
      <c r="I28" s="58">
        <v>55</v>
      </c>
      <c r="J28" s="131"/>
      <c r="K28" s="58" t="s">
        <v>31</v>
      </c>
      <c r="L28" s="58">
        <v>1627786</v>
      </c>
      <c r="M28" s="126">
        <v>58</v>
      </c>
      <c r="N28" s="58">
        <v>284674</v>
      </c>
      <c r="O28" s="126">
        <v>29</v>
      </c>
      <c r="P28" s="58">
        <v>20762</v>
      </c>
      <c r="Q28" s="126">
        <v>54</v>
      </c>
      <c r="R28" s="58">
        <v>1933222</v>
      </c>
      <c r="S28" s="58">
        <v>54</v>
      </c>
    </row>
    <row r="29" spans="1:21" s="9" customFormat="1" ht="26.5" customHeight="1" x14ac:dyDescent="0.3">
      <c r="A29" s="129" t="s">
        <v>67</v>
      </c>
      <c r="B29" s="129">
        <v>7576892</v>
      </c>
      <c r="C29" s="130">
        <v>176</v>
      </c>
      <c r="D29" s="129">
        <v>1094111</v>
      </c>
      <c r="E29" s="130">
        <v>92</v>
      </c>
      <c r="F29" s="129">
        <v>96392</v>
      </c>
      <c r="G29" s="130">
        <v>153</v>
      </c>
      <c r="H29" s="129">
        <v>8767395</v>
      </c>
      <c r="I29" s="129">
        <v>165</v>
      </c>
      <c r="J29" s="131"/>
      <c r="K29" s="129" t="s">
        <v>67</v>
      </c>
      <c r="L29" s="129">
        <v>7709866</v>
      </c>
      <c r="M29" s="130">
        <v>172</v>
      </c>
      <c r="N29" s="129">
        <v>1123983</v>
      </c>
      <c r="O29" s="130">
        <v>83</v>
      </c>
      <c r="P29" s="129">
        <v>104402</v>
      </c>
      <c r="Q29" s="130">
        <v>149</v>
      </c>
      <c r="R29" s="129">
        <v>8938251</v>
      </c>
      <c r="S29" s="129">
        <v>160</v>
      </c>
    </row>
    <row r="30" spans="1:21" ht="25.5" customHeight="1" x14ac:dyDescent="0.25">
      <c r="A30" s="408" t="s">
        <v>184</v>
      </c>
      <c r="B30" s="408"/>
      <c r="C30" s="408"/>
      <c r="D30" s="408"/>
      <c r="E30" s="408"/>
      <c r="F30" s="408"/>
      <c r="G30" s="408"/>
      <c r="H30" s="408"/>
      <c r="I30" s="408"/>
      <c r="J30" s="131"/>
      <c r="K30" s="408" t="s">
        <v>211</v>
      </c>
      <c r="L30" s="408"/>
      <c r="M30" s="408"/>
      <c r="N30" s="408"/>
      <c r="O30" s="408"/>
      <c r="P30" s="408"/>
      <c r="Q30" s="408"/>
      <c r="R30" s="408"/>
      <c r="S30" s="408"/>
    </row>
    <row r="31" spans="1:21" s="9" customFormat="1" ht="16.5" customHeight="1" x14ac:dyDescent="0.3">
      <c r="A31" s="58" t="s">
        <v>231</v>
      </c>
      <c r="B31" s="58">
        <v>3666766</v>
      </c>
      <c r="C31" s="126">
        <v>226</v>
      </c>
      <c r="D31" s="58">
        <v>435380</v>
      </c>
      <c r="E31" s="126">
        <v>122</v>
      </c>
      <c r="F31" s="58">
        <v>52537</v>
      </c>
      <c r="G31" s="126">
        <v>192</v>
      </c>
      <c r="H31" s="58">
        <v>4154683</v>
      </c>
      <c r="I31" s="58">
        <v>214</v>
      </c>
      <c r="J31" s="131"/>
      <c r="K31" s="58" t="s">
        <v>231</v>
      </c>
      <c r="L31" s="58">
        <v>3707813</v>
      </c>
      <c r="M31" s="126">
        <v>226</v>
      </c>
      <c r="N31" s="58">
        <v>463245</v>
      </c>
      <c r="O31" s="126">
        <v>124</v>
      </c>
      <c r="P31" s="58">
        <v>54469</v>
      </c>
      <c r="Q31" s="126">
        <v>192</v>
      </c>
      <c r="R31" s="58">
        <v>4225527</v>
      </c>
      <c r="S31" s="58">
        <v>215</v>
      </c>
      <c r="T31" s="159"/>
      <c r="U31" s="159"/>
    </row>
    <row r="32" spans="1:21" s="9" customFormat="1" ht="20.25" customHeight="1" x14ac:dyDescent="0.3">
      <c r="A32" s="114" t="s">
        <v>232</v>
      </c>
      <c r="B32" s="115">
        <v>815042</v>
      </c>
      <c r="C32" s="128">
        <v>224</v>
      </c>
      <c r="D32" s="115">
        <v>89091</v>
      </c>
      <c r="E32" s="128">
        <v>126</v>
      </c>
      <c r="F32" s="115">
        <v>15048</v>
      </c>
      <c r="G32" s="128">
        <v>192</v>
      </c>
      <c r="H32" s="115">
        <v>919181</v>
      </c>
      <c r="I32" s="115">
        <v>214</v>
      </c>
      <c r="J32" s="131"/>
      <c r="K32" s="114" t="s">
        <v>232</v>
      </c>
      <c r="L32" s="115">
        <v>837867</v>
      </c>
      <c r="M32" s="128">
        <v>226</v>
      </c>
      <c r="N32" s="115">
        <v>97983</v>
      </c>
      <c r="O32" s="128">
        <v>128</v>
      </c>
      <c r="P32" s="115">
        <v>15695</v>
      </c>
      <c r="Q32" s="128">
        <v>192</v>
      </c>
      <c r="R32" s="115">
        <v>951545</v>
      </c>
      <c r="S32" s="115">
        <v>216</v>
      </c>
      <c r="T32" s="159"/>
      <c r="U32" s="159"/>
    </row>
    <row r="33" spans="1:21" s="9" customFormat="1" ht="15" x14ac:dyDescent="0.3">
      <c r="A33" s="114" t="s">
        <v>233</v>
      </c>
      <c r="B33" s="115">
        <v>1621080</v>
      </c>
      <c r="C33" s="128">
        <v>227</v>
      </c>
      <c r="D33" s="115">
        <v>191444</v>
      </c>
      <c r="E33" s="128">
        <v>127</v>
      </c>
      <c r="F33" s="115">
        <v>21965</v>
      </c>
      <c r="G33" s="128">
        <v>194</v>
      </c>
      <c r="H33" s="115">
        <v>1834489</v>
      </c>
      <c r="I33" s="115">
        <v>216</v>
      </c>
      <c r="J33" s="131"/>
      <c r="K33" s="114" t="s">
        <v>233</v>
      </c>
      <c r="L33" s="115">
        <v>1633947</v>
      </c>
      <c r="M33" s="128">
        <v>227</v>
      </c>
      <c r="N33" s="115">
        <v>201214</v>
      </c>
      <c r="O33" s="128">
        <v>129</v>
      </c>
      <c r="P33" s="115">
        <v>22663</v>
      </c>
      <c r="Q33" s="128">
        <v>194</v>
      </c>
      <c r="R33" s="115">
        <v>1857824</v>
      </c>
      <c r="S33" s="115">
        <v>216</v>
      </c>
      <c r="T33" s="159"/>
      <c r="U33" s="159"/>
    </row>
    <row r="34" spans="1:21" s="9" customFormat="1" ht="15" x14ac:dyDescent="0.3">
      <c r="A34" s="114" t="s">
        <v>234</v>
      </c>
      <c r="B34" s="115">
        <v>1230644</v>
      </c>
      <c r="C34" s="128">
        <v>225</v>
      </c>
      <c r="D34" s="115">
        <v>154845</v>
      </c>
      <c r="E34" s="128">
        <v>113</v>
      </c>
      <c r="F34" s="115">
        <v>15524</v>
      </c>
      <c r="G34" s="128">
        <v>191</v>
      </c>
      <c r="H34" s="115">
        <v>1401013</v>
      </c>
      <c r="I34" s="115">
        <v>212</v>
      </c>
      <c r="J34" s="131"/>
      <c r="K34" s="114" t="s">
        <v>234</v>
      </c>
      <c r="L34" s="115">
        <v>1235999</v>
      </c>
      <c r="M34" s="128">
        <v>225</v>
      </c>
      <c r="N34" s="115">
        <v>164048</v>
      </c>
      <c r="O34" s="128">
        <v>115</v>
      </c>
      <c r="P34" s="115">
        <v>16111</v>
      </c>
      <c r="Q34" s="128">
        <v>191</v>
      </c>
      <c r="R34" s="115">
        <v>1416158</v>
      </c>
      <c r="S34" s="115">
        <v>212</v>
      </c>
      <c r="T34" s="159"/>
      <c r="U34" s="159"/>
    </row>
    <row r="35" spans="1:21" s="9" customFormat="1" ht="15" x14ac:dyDescent="0.3">
      <c r="A35" s="58" t="s">
        <v>235</v>
      </c>
      <c r="B35" s="58">
        <v>889917</v>
      </c>
      <c r="C35" s="126">
        <v>210</v>
      </c>
      <c r="D35" s="58">
        <v>115545</v>
      </c>
      <c r="E35" s="126">
        <v>101</v>
      </c>
      <c r="F35" s="58">
        <v>10168</v>
      </c>
      <c r="G35" s="126">
        <v>179</v>
      </c>
      <c r="H35" s="58">
        <v>1015630</v>
      </c>
      <c r="I35" s="58">
        <v>198</v>
      </c>
      <c r="J35" s="131"/>
      <c r="K35" s="58" t="s">
        <v>235</v>
      </c>
      <c r="L35" s="58">
        <v>893151</v>
      </c>
      <c r="M35" s="126">
        <v>210</v>
      </c>
      <c r="N35" s="58">
        <v>123097</v>
      </c>
      <c r="O35" s="126">
        <v>103</v>
      </c>
      <c r="P35" s="58">
        <v>10634</v>
      </c>
      <c r="Q35" s="126">
        <v>180</v>
      </c>
      <c r="R35" s="58">
        <v>1026882</v>
      </c>
      <c r="S35" s="58">
        <v>197</v>
      </c>
      <c r="T35" s="159"/>
      <c r="U35" s="159"/>
    </row>
    <row r="36" spans="1:21" s="9" customFormat="1" ht="15" x14ac:dyDescent="0.3">
      <c r="A36" s="58" t="s">
        <v>236</v>
      </c>
      <c r="B36" s="58">
        <v>595375</v>
      </c>
      <c r="C36" s="126">
        <v>178</v>
      </c>
      <c r="D36" s="58">
        <v>83454</v>
      </c>
      <c r="E36" s="126">
        <v>84</v>
      </c>
      <c r="F36" s="58">
        <v>6793</v>
      </c>
      <c r="G36" s="126">
        <v>154</v>
      </c>
      <c r="H36" s="58">
        <v>685622</v>
      </c>
      <c r="I36" s="58">
        <v>166</v>
      </c>
      <c r="J36" s="131"/>
      <c r="K36" s="58" t="s">
        <v>236</v>
      </c>
      <c r="L36" s="58">
        <v>598380</v>
      </c>
      <c r="M36" s="126">
        <v>177</v>
      </c>
      <c r="N36" s="58">
        <v>89014</v>
      </c>
      <c r="O36" s="126">
        <v>86</v>
      </c>
      <c r="P36" s="58">
        <v>7027</v>
      </c>
      <c r="Q36" s="126">
        <v>154</v>
      </c>
      <c r="R36" s="58">
        <v>694421</v>
      </c>
      <c r="S36" s="58">
        <v>165</v>
      </c>
      <c r="T36" s="159"/>
      <c r="U36" s="159"/>
    </row>
    <row r="37" spans="1:21" s="9" customFormat="1" ht="15" x14ac:dyDescent="0.3">
      <c r="A37" s="165" t="s">
        <v>237</v>
      </c>
      <c r="B37" s="58">
        <v>373349</v>
      </c>
      <c r="C37" s="126">
        <v>144</v>
      </c>
      <c r="D37" s="58">
        <v>55820</v>
      </c>
      <c r="E37" s="126">
        <v>63</v>
      </c>
      <c r="F37" s="58">
        <v>4315</v>
      </c>
      <c r="G37" s="126">
        <v>123</v>
      </c>
      <c r="H37" s="58">
        <v>433484</v>
      </c>
      <c r="I37" s="58">
        <v>133</v>
      </c>
      <c r="J37" s="131"/>
      <c r="K37" s="165" t="s">
        <v>237</v>
      </c>
      <c r="L37" s="58">
        <v>375816</v>
      </c>
      <c r="M37" s="126">
        <v>144</v>
      </c>
      <c r="N37" s="58">
        <v>61376</v>
      </c>
      <c r="O37" s="126">
        <v>64</v>
      </c>
      <c r="P37" s="58">
        <v>4531</v>
      </c>
      <c r="Q37" s="126">
        <v>123</v>
      </c>
      <c r="R37" s="58">
        <v>441723</v>
      </c>
      <c r="S37" s="58">
        <v>132</v>
      </c>
      <c r="T37" s="159"/>
      <c r="U37" s="159"/>
    </row>
    <row r="38" spans="1:21" s="9" customFormat="1" ht="15" x14ac:dyDescent="0.3">
      <c r="A38" s="58" t="s">
        <v>238</v>
      </c>
      <c r="B38" s="58">
        <v>207350</v>
      </c>
      <c r="C38" s="126">
        <v>111</v>
      </c>
      <c r="D38" s="58">
        <v>26271</v>
      </c>
      <c r="E38" s="126">
        <v>51</v>
      </c>
      <c r="F38" s="58">
        <v>1984</v>
      </c>
      <c r="G38" s="126">
        <v>95</v>
      </c>
      <c r="H38" s="58">
        <v>235605</v>
      </c>
      <c r="I38" s="58">
        <v>104</v>
      </c>
      <c r="J38" s="131"/>
      <c r="K38" s="58" t="s">
        <v>238</v>
      </c>
      <c r="L38" s="58">
        <v>229355</v>
      </c>
      <c r="M38" s="126">
        <v>110</v>
      </c>
      <c r="N38" s="58">
        <v>41249</v>
      </c>
      <c r="O38" s="126">
        <v>50</v>
      </c>
      <c r="P38" s="58">
        <v>2829</v>
      </c>
      <c r="Q38" s="126">
        <v>95</v>
      </c>
      <c r="R38" s="58">
        <v>273433</v>
      </c>
      <c r="S38" s="58">
        <v>101</v>
      </c>
      <c r="T38" s="159"/>
      <c r="U38" s="159"/>
    </row>
    <row r="39" spans="1:21" s="9" customFormat="1" ht="14.5" customHeight="1" x14ac:dyDescent="0.3">
      <c r="A39" s="58" t="s">
        <v>239</v>
      </c>
      <c r="B39" s="58">
        <v>110814</v>
      </c>
      <c r="C39" s="126">
        <v>78</v>
      </c>
      <c r="D39" s="58">
        <v>16015</v>
      </c>
      <c r="E39" s="126">
        <v>37</v>
      </c>
      <c r="F39" s="58">
        <v>1197</v>
      </c>
      <c r="G39" s="126">
        <v>69</v>
      </c>
      <c r="H39" s="58">
        <v>128026</v>
      </c>
      <c r="I39" s="58">
        <v>73</v>
      </c>
      <c r="J39" s="131"/>
      <c r="K39" s="58" t="s">
        <v>239</v>
      </c>
      <c r="L39" s="58">
        <v>127013</v>
      </c>
      <c r="M39" s="126">
        <v>77</v>
      </c>
      <c r="N39" s="58">
        <v>26071</v>
      </c>
      <c r="O39" s="126">
        <v>37</v>
      </c>
      <c r="P39" s="58">
        <v>1768</v>
      </c>
      <c r="Q39" s="126">
        <v>69</v>
      </c>
      <c r="R39" s="58">
        <v>154852</v>
      </c>
      <c r="S39" s="58">
        <v>71</v>
      </c>
      <c r="T39" s="159"/>
      <c r="U39" s="159"/>
    </row>
    <row r="40" spans="1:21" s="9" customFormat="1" ht="15" x14ac:dyDescent="0.3">
      <c r="A40" s="58" t="s">
        <v>240</v>
      </c>
      <c r="B40" s="58">
        <v>98485</v>
      </c>
      <c r="C40" s="126">
        <v>61</v>
      </c>
      <c r="D40" s="58">
        <v>28209</v>
      </c>
      <c r="E40" s="126">
        <v>30</v>
      </c>
      <c r="F40" s="58">
        <v>2075</v>
      </c>
      <c r="G40" s="126">
        <v>54</v>
      </c>
      <c r="H40" s="58">
        <v>128769</v>
      </c>
      <c r="I40" s="58">
        <v>54</v>
      </c>
      <c r="J40" s="131"/>
      <c r="K40" s="58" t="s">
        <v>240</v>
      </c>
      <c r="L40" s="58">
        <v>165121</v>
      </c>
      <c r="M40" s="126">
        <v>60</v>
      </c>
      <c r="N40" s="58">
        <v>53287</v>
      </c>
      <c r="O40" s="126">
        <v>30</v>
      </c>
      <c r="P40" s="58">
        <v>3398</v>
      </c>
      <c r="Q40" s="126">
        <v>54</v>
      </c>
      <c r="R40" s="58">
        <v>221806</v>
      </c>
      <c r="S40" s="58">
        <v>53</v>
      </c>
      <c r="T40" s="159"/>
      <c r="U40" s="159"/>
    </row>
    <row r="41" spans="1:21" s="9" customFormat="1" ht="15" x14ac:dyDescent="0.3">
      <c r="A41" s="58" t="s">
        <v>31</v>
      </c>
      <c r="B41" s="58">
        <v>1839547</v>
      </c>
      <c r="C41" s="126">
        <v>64</v>
      </c>
      <c r="D41" s="58">
        <v>363947</v>
      </c>
      <c r="E41" s="126">
        <v>33</v>
      </c>
      <c r="F41" s="58">
        <v>26492</v>
      </c>
      <c r="G41" s="126">
        <v>55</v>
      </c>
      <c r="H41" s="58">
        <v>2229986</v>
      </c>
      <c r="I41" s="58">
        <v>59</v>
      </c>
      <c r="J41" s="131"/>
      <c r="K41" s="58" t="s">
        <v>31</v>
      </c>
      <c r="L41" s="58">
        <v>1602319</v>
      </c>
      <c r="M41" s="126">
        <v>58</v>
      </c>
      <c r="N41" s="58">
        <v>271177</v>
      </c>
      <c r="O41" s="126">
        <v>29</v>
      </c>
      <c r="P41" s="58">
        <v>20422</v>
      </c>
      <c r="Q41" s="126">
        <v>54</v>
      </c>
      <c r="R41" s="58">
        <v>1893918</v>
      </c>
      <c r="S41" s="58">
        <v>54</v>
      </c>
      <c r="T41" s="159"/>
      <c r="U41" s="159"/>
    </row>
    <row r="42" spans="1:21" s="9" customFormat="1" ht="26.5" customHeight="1" x14ac:dyDescent="0.3">
      <c r="A42" s="129" t="s">
        <v>67</v>
      </c>
      <c r="B42" s="129">
        <v>7781603</v>
      </c>
      <c r="C42" s="130">
        <v>171</v>
      </c>
      <c r="D42" s="129">
        <v>1124641</v>
      </c>
      <c r="E42" s="130">
        <v>80</v>
      </c>
      <c r="F42" s="129">
        <v>105561</v>
      </c>
      <c r="G42" s="130">
        <v>145</v>
      </c>
      <c r="H42" s="129">
        <v>9011805</v>
      </c>
      <c r="I42" s="129">
        <v>159</v>
      </c>
      <c r="J42" s="131"/>
      <c r="K42" s="129" t="s">
        <v>67</v>
      </c>
      <c r="L42" s="129">
        <v>7698968</v>
      </c>
      <c r="M42" s="130">
        <v>172</v>
      </c>
      <c r="N42" s="129">
        <v>1128516</v>
      </c>
      <c r="O42" s="130">
        <v>83</v>
      </c>
      <c r="P42" s="129">
        <v>105078</v>
      </c>
      <c r="Q42" s="130">
        <v>149</v>
      </c>
      <c r="R42" s="129">
        <v>8932562</v>
      </c>
      <c r="S42" s="129">
        <v>161</v>
      </c>
      <c r="T42" s="159"/>
      <c r="U42" s="159"/>
    </row>
    <row r="43" spans="1:21" ht="25.5" customHeight="1" x14ac:dyDescent="0.25">
      <c r="A43" s="408" t="s">
        <v>190</v>
      </c>
      <c r="B43" s="408"/>
      <c r="C43" s="408"/>
      <c r="D43" s="408"/>
      <c r="E43" s="408"/>
      <c r="F43" s="408"/>
      <c r="G43" s="408"/>
      <c r="H43" s="408"/>
      <c r="I43" s="408"/>
      <c r="J43" s="131"/>
      <c r="K43" s="408" t="s">
        <v>213</v>
      </c>
      <c r="L43" s="408"/>
      <c r="M43" s="408"/>
      <c r="N43" s="408"/>
      <c r="O43" s="408"/>
      <c r="P43" s="408"/>
      <c r="Q43" s="408"/>
      <c r="R43" s="408"/>
      <c r="S43" s="408"/>
    </row>
    <row r="44" spans="1:21" s="9" customFormat="1" ht="16.5" customHeight="1" x14ac:dyDescent="0.3">
      <c r="A44" s="58" t="s">
        <v>231</v>
      </c>
      <c r="B44" s="58">
        <v>3704604</v>
      </c>
      <c r="C44" s="126">
        <v>226</v>
      </c>
      <c r="D44" s="58">
        <v>441743</v>
      </c>
      <c r="E44" s="126">
        <v>122</v>
      </c>
      <c r="F44" s="58">
        <v>52602</v>
      </c>
      <c r="G44" s="126">
        <v>192</v>
      </c>
      <c r="H44" s="58">
        <v>4198949</v>
      </c>
      <c r="I44" s="58">
        <v>215</v>
      </c>
      <c r="J44" s="131"/>
      <c r="K44" s="58" t="s">
        <v>231</v>
      </c>
      <c r="L44" s="58">
        <v>3713353</v>
      </c>
      <c r="M44" s="126">
        <v>227</v>
      </c>
      <c r="N44" s="58">
        <v>471687</v>
      </c>
      <c r="O44" s="126">
        <v>124</v>
      </c>
      <c r="P44" s="58">
        <v>55264</v>
      </c>
      <c r="Q44" s="126">
        <v>193</v>
      </c>
      <c r="R44" s="58">
        <v>4240304</v>
      </c>
      <c r="S44" s="58">
        <v>215</v>
      </c>
      <c r="T44" s="159"/>
      <c r="U44" s="159"/>
    </row>
    <row r="45" spans="1:21" s="9" customFormat="1" ht="20.25" customHeight="1" x14ac:dyDescent="0.3">
      <c r="A45" s="114" t="s">
        <v>232</v>
      </c>
      <c r="B45" s="115">
        <v>836660</v>
      </c>
      <c r="C45" s="128">
        <v>225</v>
      </c>
      <c r="D45" s="115">
        <v>91310</v>
      </c>
      <c r="E45" s="128">
        <v>127</v>
      </c>
      <c r="F45" s="115">
        <v>15069</v>
      </c>
      <c r="G45" s="128">
        <v>192</v>
      </c>
      <c r="H45" s="115">
        <v>943039</v>
      </c>
      <c r="I45" s="115">
        <v>215</v>
      </c>
      <c r="J45" s="131"/>
      <c r="K45" s="114" t="s">
        <v>232</v>
      </c>
      <c r="L45" s="115">
        <v>838661</v>
      </c>
      <c r="M45" s="128">
        <v>228</v>
      </c>
      <c r="N45" s="115">
        <v>102056</v>
      </c>
      <c r="O45" s="128">
        <v>128</v>
      </c>
      <c r="P45" s="115">
        <v>15967</v>
      </c>
      <c r="Q45" s="128">
        <v>192</v>
      </c>
      <c r="R45" s="115">
        <v>956684</v>
      </c>
      <c r="S45" s="115">
        <v>217</v>
      </c>
      <c r="T45" s="159"/>
      <c r="U45" s="159"/>
    </row>
    <row r="46" spans="1:21" s="9" customFormat="1" ht="15" x14ac:dyDescent="0.3">
      <c r="A46" s="114" t="s">
        <v>233</v>
      </c>
      <c r="B46" s="115">
        <v>1633786</v>
      </c>
      <c r="C46" s="128">
        <v>227</v>
      </c>
      <c r="D46" s="115">
        <v>193648</v>
      </c>
      <c r="E46" s="128">
        <v>127</v>
      </c>
      <c r="F46" s="115">
        <v>21968</v>
      </c>
      <c r="G46" s="128">
        <v>194</v>
      </c>
      <c r="H46" s="115">
        <v>1849402</v>
      </c>
      <c r="I46" s="115">
        <v>216</v>
      </c>
      <c r="J46" s="131"/>
      <c r="K46" s="114" t="s">
        <v>233</v>
      </c>
      <c r="L46" s="115">
        <v>1636699</v>
      </c>
      <c r="M46" s="128">
        <v>227</v>
      </c>
      <c r="N46" s="115">
        <v>203605</v>
      </c>
      <c r="O46" s="128">
        <v>129</v>
      </c>
      <c r="P46" s="115">
        <v>22994</v>
      </c>
      <c r="Q46" s="128">
        <v>194</v>
      </c>
      <c r="R46" s="115">
        <v>1863298</v>
      </c>
      <c r="S46" s="115">
        <v>216</v>
      </c>
      <c r="T46" s="159"/>
      <c r="U46" s="159"/>
    </row>
    <row r="47" spans="1:21" s="9" customFormat="1" ht="15" x14ac:dyDescent="0.3">
      <c r="A47" s="114" t="s">
        <v>234</v>
      </c>
      <c r="B47" s="115">
        <v>1234158</v>
      </c>
      <c r="C47" s="128">
        <v>225</v>
      </c>
      <c r="D47" s="115">
        <v>156785</v>
      </c>
      <c r="E47" s="128">
        <v>114</v>
      </c>
      <c r="F47" s="115">
        <v>15565</v>
      </c>
      <c r="G47" s="128">
        <v>191</v>
      </c>
      <c r="H47" s="115">
        <v>1406508</v>
      </c>
      <c r="I47" s="115">
        <v>212</v>
      </c>
      <c r="J47" s="131"/>
      <c r="K47" s="114" t="s">
        <v>234</v>
      </c>
      <c r="L47" s="115">
        <v>1237993</v>
      </c>
      <c r="M47" s="128">
        <v>225</v>
      </c>
      <c r="N47" s="115">
        <v>166026</v>
      </c>
      <c r="O47" s="128">
        <v>115</v>
      </c>
      <c r="P47" s="115">
        <v>16303</v>
      </c>
      <c r="Q47" s="128">
        <v>191</v>
      </c>
      <c r="R47" s="115">
        <v>1420322</v>
      </c>
      <c r="S47" s="115">
        <v>212</v>
      </c>
      <c r="T47" s="159"/>
      <c r="U47" s="159"/>
    </row>
    <row r="48" spans="1:21" s="9" customFormat="1" ht="15" x14ac:dyDescent="0.3">
      <c r="A48" s="58" t="s">
        <v>235</v>
      </c>
      <c r="B48" s="58">
        <v>891654</v>
      </c>
      <c r="C48" s="126">
        <v>210</v>
      </c>
      <c r="D48" s="58">
        <v>116959</v>
      </c>
      <c r="E48" s="126">
        <v>102</v>
      </c>
      <c r="F48" s="58">
        <v>10226</v>
      </c>
      <c r="G48" s="126">
        <v>180</v>
      </c>
      <c r="H48" s="58">
        <v>1018839</v>
      </c>
      <c r="I48" s="58">
        <v>198</v>
      </c>
      <c r="J48" s="131"/>
      <c r="K48" s="58" t="s">
        <v>235</v>
      </c>
      <c r="L48" s="58">
        <v>895624</v>
      </c>
      <c r="M48" s="126">
        <v>210</v>
      </c>
      <c r="N48" s="58">
        <v>125131</v>
      </c>
      <c r="O48" s="126">
        <v>103</v>
      </c>
      <c r="P48" s="58">
        <v>10790</v>
      </c>
      <c r="Q48" s="126">
        <v>180</v>
      </c>
      <c r="R48" s="58">
        <v>1031545</v>
      </c>
      <c r="S48" s="58">
        <v>197</v>
      </c>
      <c r="T48" s="159"/>
      <c r="U48" s="159"/>
    </row>
    <row r="49" spans="1:21" s="9" customFormat="1" ht="15" x14ac:dyDescent="0.3">
      <c r="A49" s="58" t="s">
        <v>236</v>
      </c>
      <c r="B49" s="58">
        <v>596417</v>
      </c>
      <c r="C49" s="126">
        <v>178</v>
      </c>
      <c r="D49" s="58">
        <v>84271</v>
      </c>
      <c r="E49" s="126">
        <v>85</v>
      </c>
      <c r="F49" s="58">
        <v>6798</v>
      </c>
      <c r="G49" s="126">
        <v>154</v>
      </c>
      <c r="H49" s="58">
        <v>687486</v>
      </c>
      <c r="I49" s="58">
        <v>166</v>
      </c>
      <c r="J49" s="131"/>
      <c r="K49" s="58" t="s">
        <v>236</v>
      </c>
      <c r="L49" s="58">
        <v>601129</v>
      </c>
      <c r="M49" s="126">
        <v>177</v>
      </c>
      <c r="N49" s="58">
        <v>91173</v>
      </c>
      <c r="O49" s="126">
        <v>86</v>
      </c>
      <c r="P49" s="58">
        <v>7171</v>
      </c>
      <c r="Q49" s="126">
        <v>154</v>
      </c>
      <c r="R49" s="58">
        <v>699473</v>
      </c>
      <c r="S49" s="58">
        <v>165</v>
      </c>
      <c r="T49" s="159"/>
      <c r="U49" s="159"/>
    </row>
    <row r="50" spans="1:21" s="9" customFormat="1" ht="15" x14ac:dyDescent="0.3">
      <c r="A50" s="165" t="s">
        <v>237</v>
      </c>
      <c r="B50" s="58">
        <v>374087</v>
      </c>
      <c r="C50" s="126">
        <v>144</v>
      </c>
      <c r="D50" s="58">
        <v>57204</v>
      </c>
      <c r="E50" s="126">
        <v>64</v>
      </c>
      <c r="F50" s="58">
        <v>4363</v>
      </c>
      <c r="G50" s="126">
        <v>123</v>
      </c>
      <c r="H50" s="58">
        <v>435654</v>
      </c>
      <c r="I50" s="58">
        <v>133</v>
      </c>
      <c r="J50" s="131"/>
      <c r="K50" s="165" t="s">
        <v>237</v>
      </c>
      <c r="L50" s="58">
        <v>378419</v>
      </c>
      <c r="M50" s="126">
        <v>143</v>
      </c>
      <c r="N50" s="58">
        <v>63692</v>
      </c>
      <c r="O50" s="126">
        <v>64</v>
      </c>
      <c r="P50" s="58">
        <v>4615</v>
      </c>
      <c r="Q50" s="126">
        <v>123</v>
      </c>
      <c r="R50" s="58">
        <v>446726</v>
      </c>
      <c r="S50" s="58">
        <v>132</v>
      </c>
      <c r="T50" s="159"/>
      <c r="U50" s="159"/>
    </row>
    <row r="51" spans="1:21" s="9" customFormat="1" ht="15" x14ac:dyDescent="0.3">
      <c r="A51" s="58" t="s">
        <v>238</v>
      </c>
      <c r="B51" s="58">
        <v>219964</v>
      </c>
      <c r="C51" s="126">
        <v>111</v>
      </c>
      <c r="D51" s="58">
        <v>33688</v>
      </c>
      <c r="E51" s="126">
        <v>51</v>
      </c>
      <c r="F51" s="58">
        <v>2523</v>
      </c>
      <c r="G51" s="126">
        <v>95</v>
      </c>
      <c r="H51" s="58">
        <v>256175</v>
      </c>
      <c r="I51" s="58">
        <v>103</v>
      </c>
      <c r="J51" s="131"/>
      <c r="K51" s="58" t="s">
        <v>238</v>
      </c>
      <c r="L51" s="58">
        <v>231730</v>
      </c>
      <c r="M51" s="126">
        <v>110</v>
      </c>
      <c r="N51" s="58">
        <v>43334</v>
      </c>
      <c r="O51" s="126">
        <v>50</v>
      </c>
      <c r="P51" s="58">
        <v>2874</v>
      </c>
      <c r="Q51" s="126">
        <v>95</v>
      </c>
      <c r="R51" s="58">
        <v>277938</v>
      </c>
      <c r="S51" s="58">
        <v>100</v>
      </c>
      <c r="T51" s="159"/>
      <c r="U51" s="159"/>
    </row>
    <row r="52" spans="1:21" s="9" customFormat="1" ht="14.5" customHeight="1" x14ac:dyDescent="0.3">
      <c r="A52" s="58" t="s">
        <v>239</v>
      </c>
      <c r="B52" s="58">
        <v>119659</v>
      </c>
      <c r="C52" s="126">
        <v>78</v>
      </c>
      <c r="D52" s="58">
        <v>20942</v>
      </c>
      <c r="E52" s="126">
        <v>38</v>
      </c>
      <c r="F52" s="58">
        <v>1553</v>
      </c>
      <c r="G52" s="126">
        <v>69</v>
      </c>
      <c r="H52" s="58">
        <v>142154</v>
      </c>
      <c r="I52" s="58">
        <v>72</v>
      </c>
      <c r="J52" s="131"/>
      <c r="K52" s="58" t="s">
        <v>239</v>
      </c>
      <c r="L52" s="58">
        <v>129457</v>
      </c>
      <c r="M52" s="126">
        <v>77</v>
      </c>
      <c r="N52" s="58">
        <v>28079</v>
      </c>
      <c r="O52" s="126">
        <v>37</v>
      </c>
      <c r="P52" s="58">
        <v>1807</v>
      </c>
      <c r="Q52" s="126">
        <v>69</v>
      </c>
      <c r="R52" s="58">
        <v>159343</v>
      </c>
      <c r="S52" s="58">
        <v>70</v>
      </c>
      <c r="T52" s="159"/>
      <c r="U52" s="159"/>
    </row>
    <row r="53" spans="1:21" s="9" customFormat="1" ht="15" x14ac:dyDescent="0.3">
      <c r="A53" s="58" t="s">
        <v>240</v>
      </c>
      <c r="B53" s="58">
        <v>133870</v>
      </c>
      <c r="C53" s="126">
        <v>61</v>
      </c>
      <c r="D53" s="58">
        <v>38792</v>
      </c>
      <c r="E53" s="126">
        <v>30</v>
      </c>
      <c r="F53" s="58">
        <v>2840</v>
      </c>
      <c r="G53" s="126">
        <v>54</v>
      </c>
      <c r="H53" s="58">
        <v>175502</v>
      </c>
      <c r="I53" s="58">
        <v>54</v>
      </c>
      <c r="J53" s="131"/>
      <c r="K53" s="58" t="s">
        <v>240</v>
      </c>
      <c r="L53" s="58">
        <v>173885</v>
      </c>
      <c r="M53" s="126">
        <v>60</v>
      </c>
      <c r="N53" s="58">
        <v>62316</v>
      </c>
      <c r="O53" s="126">
        <v>30</v>
      </c>
      <c r="P53" s="58">
        <v>3523</v>
      </c>
      <c r="Q53" s="126">
        <v>54</v>
      </c>
      <c r="R53" s="58">
        <v>239724</v>
      </c>
      <c r="S53" s="58">
        <v>52</v>
      </c>
      <c r="T53" s="159"/>
      <c r="U53" s="159"/>
    </row>
    <row r="54" spans="1:21" s="9" customFormat="1" ht="15" x14ac:dyDescent="0.3">
      <c r="A54" s="58" t="s">
        <v>31</v>
      </c>
      <c r="B54" s="58">
        <v>1736597</v>
      </c>
      <c r="C54" s="126">
        <v>59</v>
      </c>
      <c r="D54" s="58">
        <v>331516</v>
      </c>
      <c r="E54" s="126">
        <v>30</v>
      </c>
      <c r="F54" s="58">
        <v>22603</v>
      </c>
      <c r="G54" s="126">
        <v>54</v>
      </c>
      <c r="H54" s="58">
        <v>2090716</v>
      </c>
      <c r="I54" s="58">
        <v>55</v>
      </c>
      <c r="J54" s="131"/>
      <c r="K54" s="58" t="s">
        <v>31</v>
      </c>
      <c r="L54" s="58">
        <v>1561734</v>
      </c>
      <c r="M54" s="126">
        <v>58</v>
      </c>
      <c r="N54" s="58">
        <v>246124</v>
      </c>
      <c r="O54" s="126">
        <v>29</v>
      </c>
      <c r="P54" s="58">
        <v>19981</v>
      </c>
      <c r="Q54" s="126">
        <v>54</v>
      </c>
      <c r="R54" s="58">
        <v>1827839</v>
      </c>
      <c r="S54" s="58">
        <v>54</v>
      </c>
      <c r="T54" s="159"/>
      <c r="U54" s="159"/>
    </row>
    <row r="55" spans="1:21" s="9" customFormat="1" ht="26.5" customHeight="1" x14ac:dyDescent="0.3">
      <c r="A55" s="129" t="s">
        <v>67</v>
      </c>
      <c r="B55" s="129">
        <v>7776852</v>
      </c>
      <c r="C55" s="130">
        <v>171</v>
      </c>
      <c r="D55" s="129">
        <v>1125115</v>
      </c>
      <c r="E55" s="130">
        <v>80</v>
      </c>
      <c r="F55" s="129">
        <v>103508</v>
      </c>
      <c r="G55" s="130">
        <v>148</v>
      </c>
      <c r="H55" s="129">
        <v>9005475</v>
      </c>
      <c r="I55" s="129">
        <v>159</v>
      </c>
      <c r="J55" s="131"/>
      <c r="K55" s="129" t="s">
        <v>67</v>
      </c>
      <c r="L55" s="129">
        <v>7685331</v>
      </c>
      <c r="M55" s="130">
        <v>173</v>
      </c>
      <c r="N55" s="129">
        <v>1131536</v>
      </c>
      <c r="O55" s="130">
        <v>84</v>
      </c>
      <c r="P55" s="129">
        <v>106025</v>
      </c>
      <c r="Q55" s="130">
        <v>150</v>
      </c>
      <c r="R55" s="129">
        <v>8922892</v>
      </c>
      <c r="S55" s="129">
        <v>161</v>
      </c>
      <c r="T55" s="159"/>
      <c r="U55" s="159"/>
    </row>
    <row r="56" spans="1:21" ht="25.5" customHeight="1" x14ac:dyDescent="0.25">
      <c r="A56" s="408" t="s">
        <v>193</v>
      </c>
      <c r="B56" s="408"/>
      <c r="C56" s="408"/>
      <c r="D56" s="408"/>
      <c r="E56" s="408"/>
      <c r="F56" s="408"/>
      <c r="G56" s="408"/>
      <c r="H56" s="408"/>
      <c r="I56" s="408"/>
      <c r="J56" s="131"/>
      <c r="K56" s="408" t="s">
        <v>218</v>
      </c>
      <c r="L56" s="408"/>
      <c r="M56" s="408"/>
      <c r="N56" s="408"/>
      <c r="O56" s="408"/>
      <c r="P56" s="408"/>
      <c r="Q56" s="408"/>
      <c r="R56" s="408"/>
      <c r="S56" s="408"/>
    </row>
    <row r="57" spans="1:21" s="9" customFormat="1" ht="16.5" customHeight="1" x14ac:dyDescent="0.3">
      <c r="A57" s="58" t="s">
        <v>231</v>
      </c>
      <c r="B57" s="58">
        <v>3703794</v>
      </c>
      <c r="C57" s="126">
        <v>226</v>
      </c>
      <c r="D57" s="58">
        <v>444140</v>
      </c>
      <c r="E57" s="126">
        <v>123</v>
      </c>
      <c r="F57" s="58">
        <v>52648</v>
      </c>
      <c r="G57" s="126">
        <v>192</v>
      </c>
      <c r="H57" s="58">
        <v>4200582</v>
      </c>
      <c r="I57" s="58">
        <v>215</v>
      </c>
      <c r="J57" s="131"/>
      <c r="K57" s="58" t="s">
        <v>231</v>
      </c>
      <c r="L57" s="58">
        <v>3709831</v>
      </c>
      <c r="M57" s="126">
        <v>226</v>
      </c>
      <c r="N57" s="58">
        <v>474981</v>
      </c>
      <c r="O57" s="126">
        <v>124</v>
      </c>
      <c r="P57" s="58">
        <v>56035</v>
      </c>
      <c r="Q57" s="126">
        <v>193</v>
      </c>
      <c r="R57" s="58">
        <v>4240847</v>
      </c>
      <c r="S57" s="58">
        <v>214</v>
      </c>
      <c r="T57" s="159"/>
      <c r="U57" s="159"/>
    </row>
    <row r="58" spans="1:21" s="9" customFormat="1" ht="20.25" customHeight="1" x14ac:dyDescent="0.3">
      <c r="A58" s="114" t="s">
        <v>232</v>
      </c>
      <c r="B58" s="115">
        <v>837830</v>
      </c>
      <c r="C58" s="128">
        <v>225</v>
      </c>
      <c r="D58" s="115">
        <v>91837</v>
      </c>
      <c r="E58" s="128">
        <v>127</v>
      </c>
      <c r="F58" s="115">
        <v>15111</v>
      </c>
      <c r="G58" s="128">
        <v>192</v>
      </c>
      <c r="H58" s="115">
        <v>944778</v>
      </c>
      <c r="I58" s="115">
        <v>215</v>
      </c>
      <c r="J58" s="131"/>
      <c r="K58" s="114" t="s">
        <v>232</v>
      </c>
      <c r="L58" s="115">
        <v>841075</v>
      </c>
      <c r="M58" s="128">
        <v>227</v>
      </c>
      <c r="N58" s="115">
        <v>104281</v>
      </c>
      <c r="O58" s="128">
        <v>128</v>
      </c>
      <c r="P58" s="115">
        <v>16261</v>
      </c>
      <c r="Q58" s="128">
        <v>193</v>
      </c>
      <c r="R58" s="115">
        <v>961617</v>
      </c>
      <c r="S58" s="115">
        <v>216</v>
      </c>
      <c r="T58" s="159"/>
      <c r="U58" s="159"/>
    </row>
    <row r="59" spans="1:21" s="9" customFormat="1" ht="15" x14ac:dyDescent="0.3">
      <c r="A59" s="114" t="s">
        <v>233</v>
      </c>
      <c r="B59" s="115">
        <v>1632385</v>
      </c>
      <c r="C59" s="128">
        <v>227</v>
      </c>
      <c r="D59" s="115">
        <v>194543</v>
      </c>
      <c r="E59" s="128">
        <v>128</v>
      </c>
      <c r="F59" s="115">
        <v>21946</v>
      </c>
      <c r="G59" s="128">
        <v>194</v>
      </c>
      <c r="H59" s="115">
        <v>1848874</v>
      </c>
      <c r="I59" s="115">
        <v>217</v>
      </c>
      <c r="J59" s="131"/>
      <c r="K59" s="114" t="s">
        <v>233</v>
      </c>
      <c r="L59" s="115">
        <v>1633013</v>
      </c>
      <c r="M59" s="128">
        <v>227</v>
      </c>
      <c r="N59" s="115">
        <v>204119</v>
      </c>
      <c r="O59" s="128">
        <v>129</v>
      </c>
      <c r="P59" s="115">
        <v>23288</v>
      </c>
      <c r="Q59" s="128">
        <v>194</v>
      </c>
      <c r="R59" s="115">
        <v>1860420</v>
      </c>
      <c r="S59" s="115">
        <v>215</v>
      </c>
      <c r="T59" s="159"/>
      <c r="U59" s="159"/>
    </row>
    <row r="60" spans="1:21" s="9" customFormat="1" ht="15" x14ac:dyDescent="0.3">
      <c r="A60" s="114" t="s">
        <v>234</v>
      </c>
      <c r="B60" s="115">
        <v>1233579</v>
      </c>
      <c r="C60" s="128">
        <v>225</v>
      </c>
      <c r="D60" s="115">
        <v>157760</v>
      </c>
      <c r="E60" s="128">
        <v>114</v>
      </c>
      <c r="F60" s="115">
        <v>15591</v>
      </c>
      <c r="G60" s="128">
        <v>191</v>
      </c>
      <c r="H60" s="115">
        <v>1406930</v>
      </c>
      <c r="I60" s="115">
        <v>213</v>
      </c>
      <c r="J60" s="131"/>
      <c r="K60" s="114" t="s">
        <v>234</v>
      </c>
      <c r="L60" s="115">
        <v>1235743</v>
      </c>
      <c r="M60" s="128">
        <v>224</v>
      </c>
      <c r="N60" s="115">
        <v>166581</v>
      </c>
      <c r="O60" s="128">
        <v>115</v>
      </c>
      <c r="P60" s="115">
        <v>16486</v>
      </c>
      <c r="Q60" s="128">
        <v>191</v>
      </c>
      <c r="R60" s="115">
        <v>1418810</v>
      </c>
      <c r="S60" s="115">
        <v>211</v>
      </c>
      <c r="T60" s="159"/>
      <c r="U60" s="159"/>
    </row>
    <row r="61" spans="1:21" s="9" customFormat="1" ht="15" x14ac:dyDescent="0.3">
      <c r="A61" s="58" t="s">
        <v>235</v>
      </c>
      <c r="B61" s="58">
        <v>890823</v>
      </c>
      <c r="C61" s="126">
        <v>211</v>
      </c>
      <c r="D61" s="58">
        <v>117722</v>
      </c>
      <c r="E61" s="126">
        <v>102</v>
      </c>
      <c r="F61" s="58">
        <v>10247</v>
      </c>
      <c r="G61" s="126">
        <v>180</v>
      </c>
      <c r="H61" s="58">
        <v>1018792</v>
      </c>
      <c r="I61" s="58">
        <v>198</v>
      </c>
      <c r="J61" s="131"/>
      <c r="K61" s="58" t="s">
        <v>235</v>
      </c>
      <c r="L61" s="58">
        <v>894392</v>
      </c>
      <c r="M61" s="126">
        <v>209</v>
      </c>
      <c r="N61" s="58">
        <v>125915</v>
      </c>
      <c r="O61" s="126">
        <v>103</v>
      </c>
      <c r="P61" s="58">
        <v>10917</v>
      </c>
      <c r="Q61" s="126">
        <v>180</v>
      </c>
      <c r="R61" s="58">
        <v>1031224</v>
      </c>
      <c r="S61" s="58">
        <v>196</v>
      </c>
      <c r="T61" s="159"/>
      <c r="U61" s="159"/>
    </row>
    <row r="62" spans="1:21" s="9" customFormat="1" ht="15" x14ac:dyDescent="0.3">
      <c r="A62" s="58" t="s">
        <v>236</v>
      </c>
      <c r="B62" s="58">
        <v>595546</v>
      </c>
      <c r="C62" s="126">
        <v>178</v>
      </c>
      <c r="D62" s="58">
        <v>84762</v>
      </c>
      <c r="E62" s="126">
        <v>85</v>
      </c>
      <c r="F62" s="58">
        <v>6807</v>
      </c>
      <c r="G62" s="126">
        <v>154</v>
      </c>
      <c r="H62" s="58">
        <v>687115</v>
      </c>
      <c r="I62" s="58">
        <v>166</v>
      </c>
      <c r="J62" s="131"/>
      <c r="K62" s="58" t="s">
        <v>236</v>
      </c>
      <c r="L62" s="58">
        <v>600778</v>
      </c>
      <c r="M62" s="126">
        <v>176</v>
      </c>
      <c r="N62" s="58">
        <v>92122</v>
      </c>
      <c r="O62" s="126">
        <v>86</v>
      </c>
      <c r="P62" s="58">
        <v>7261</v>
      </c>
      <c r="Q62" s="126">
        <v>154</v>
      </c>
      <c r="R62" s="58">
        <v>700161</v>
      </c>
      <c r="S62" s="58">
        <v>164</v>
      </c>
      <c r="T62" s="159"/>
      <c r="U62" s="159"/>
    </row>
    <row r="63" spans="1:21" s="9" customFormat="1" ht="15" x14ac:dyDescent="0.3">
      <c r="A63" s="165" t="s">
        <v>237</v>
      </c>
      <c r="B63" s="58">
        <v>373298</v>
      </c>
      <c r="C63" s="126">
        <v>144</v>
      </c>
      <c r="D63" s="58">
        <v>57619</v>
      </c>
      <c r="E63" s="126">
        <v>64</v>
      </c>
      <c r="F63" s="58">
        <v>4374</v>
      </c>
      <c r="G63" s="126">
        <v>123</v>
      </c>
      <c r="H63" s="58">
        <v>435291</v>
      </c>
      <c r="I63" s="58">
        <v>133</v>
      </c>
      <c r="J63" s="131"/>
      <c r="K63" s="165" t="s">
        <v>237</v>
      </c>
      <c r="L63" s="58">
        <v>378926</v>
      </c>
      <c r="M63" s="126">
        <v>143</v>
      </c>
      <c r="N63" s="58">
        <v>64702</v>
      </c>
      <c r="O63" s="126">
        <v>64</v>
      </c>
      <c r="P63" s="58">
        <v>4669</v>
      </c>
      <c r="Q63" s="126">
        <v>123</v>
      </c>
      <c r="R63" s="58">
        <v>448297</v>
      </c>
      <c r="S63" s="58">
        <v>131</v>
      </c>
      <c r="T63" s="159"/>
      <c r="U63" s="159"/>
    </row>
    <row r="64" spans="1:21" s="9" customFormat="1" ht="15" x14ac:dyDescent="0.3">
      <c r="A64" s="58" t="s">
        <v>238</v>
      </c>
      <c r="B64" s="58">
        <v>222227</v>
      </c>
      <c r="C64" s="126">
        <v>111</v>
      </c>
      <c r="D64" s="58">
        <v>35545</v>
      </c>
      <c r="E64" s="126">
        <v>51</v>
      </c>
      <c r="F64" s="58">
        <v>2600</v>
      </c>
      <c r="G64" s="126">
        <v>95</v>
      </c>
      <c r="H64" s="58">
        <v>260372</v>
      </c>
      <c r="I64" s="58">
        <v>102</v>
      </c>
      <c r="J64" s="131"/>
      <c r="K64" s="58" t="s">
        <v>238</v>
      </c>
      <c r="L64" s="58">
        <v>232358</v>
      </c>
      <c r="M64" s="126">
        <v>109</v>
      </c>
      <c r="N64" s="58">
        <v>44484</v>
      </c>
      <c r="O64" s="126">
        <v>50</v>
      </c>
      <c r="P64" s="58">
        <v>2914</v>
      </c>
      <c r="Q64" s="126">
        <v>95</v>
      </c>
      <c r="R64" s="58">
        <v>279756</v>
      </c>
      <c r="S64" s="58">
        <v>100</v>
      </c>
      <c r="T64" s="159"/>
      <c r="U64" s="159"/>
    </row>
    <row r="65" spans="1:21" s="9" customFormat="1" ht="14.5" customHeight="1" x14ac:dyDescent="0.3">
      <c r="A65" s="58" t="s">
        <v>239</v>
      </c>
      <c r="B65" s="58">
        <v>121326</v>
      </c>
      <c r="C65" s="126">
        <v>78</v>
      </c>
      <c r="D65" s="58">
        <v>22070</v>
      </c>
      <c r="E65" s="126">
        <v>38</v>
      </c>
      <c r="F65" s="58">
        <v>1597</v>
      </c>
      <c r="G65" s="126">
        <v>69</v>
      </c>
      <c r="H65" s="58">
        <v>144993</v>
      </c>
      <c r="I65" s="58">
        <v>72</v>
      </c>
      <c r="J65" s="131"/>
      <c r="K65" s="58" t="s">
        <v>239</v>
      </c>
      <c r="L65" s="58">
        <v>130505</v>
      </c>
      <c r="M65" s="126">
        <v>77</v>
      </c>
      <c r="N65" s="58">
        <v>29232</v>
      </c>
      <c r="O65" s="126">
        <v>37</v>
      </c>
      <c r="P65" s="58">
        <v>1845</v>
      </c>
      <c r="Q65" s="126">
        <v>69</v>
      </c>
      <c r="R65" s="58">
        <v>161582</v>
      </c>
      <c r="S65" s="58">
        <v>70</v>
      </c>
      <c r="T65" s="159"/>
      <c r="U65" s="159"/>
    </row>
    <row r="66" spans="1:21" s="9" customFormat="1" ht="15" x14ac:dyDescent="0.3">
      <c r="A66" s="58" t="s">
        <v>240</v>
      </c>
      <c r="B66" s="58">
        <v>141656</v>
      </c>
      <c r="C66" s="126">
        <v>61</v>
      </c>
      <c r="D66" s="58">
        <v>41103</v>
      </c>
      <c r="E66" s="126">
        <v>30</v>
      </c>
      <c r="F66" s="58">
        <v>2963</v>
      </c>
      <c r="G66" s="126">
        <v>54</v>
      </c>
      <c r="H66" s="58">
        <v>185722</v>
      </c>
      <c r="I66" s="58">
        <v>54</v>
      </c>
      <c r="J66" s="131"/>
      <c r="K66" s="58" t="s">
        <v>240</v>
      </c>
      <c r="L66" s="58">
        <v>179978</v>
      </c>
      <c r="M66" s="126">
        <v>60</v>
      </c>
      <c r="N66" s="58">
        <v>68737</v>
      </c>
      <c r="O66" s="126">
        <v>30</v>
      </c>
      <c r="P66" s="58">
        <v>3629</v>
      </c>
      <c r="Q66" s="126">
        <v>54</v>
      </c>
      <c r="R66" s="58">
        <v>252344</v>
      </c>
      <c r="S66" s="58">
        <v>51</v>
      </c>
      <c r="T66" s="159"/>
      <c r="U66" s="159"/>
    </row>
    <row r="67" spans="1:21" s="9" customFormat="1" ht="15" x14ac:dyDescent="0.3">
      <c r="A67" s="58" t="s">
        <v>31</v>
      </c>
      <c r="B67" s="58">
        <v>1710752</v>
      </c>
      <c r="C67" s="126">
        <v>59</v>
      </c>
      <c r="D67" s="58">
        <v>322165</v>
      </c>
      <c r="E67" s="126">
        <v>30</v>
      </c>
      <c r="F67" s="58">
        <v>22267</v>
      </c>
      <c r="G67" s="126">
        <v>54</v>
      </c>
      <c r="H67" s="58">
        <v>2055184</v>
      </c>
      <c r="I67" s="58">
        <v>54</v>
      </c>
      <c r="J67" s="131"/>
      <c r="K67" s="58" t="s">
        <v>31</v>
      </c>
      <c r="L67" s="58">
        <v>1529343</v>
      </c>
      <c r="M67" s="126">
        <v>58</v>
      </c>
      <c r="N67" s="58">
        <v>226970</v>
      </c>
      <c r="O67" s="126">
        <v>30</v>
      </c>
      <c r="P67" s="58">
        <v>19617</v>
      </c>
      <c r="Q67" s="126">
        <v>54</v>
      </c>
      <c r="R67" s="58">
        <v>1775930</v>
      </c>
      <c r="S67" s="58">
        <v>54</v>
      </c>
      <c r="T67" s="159"/>
      <c r="U67" s="159"/>
    </row>
    <row r="68" spans="1:21" s="9" customFormat="1" ht="26.5" customHeight="1" x14ac:dyDescent="0.3">
      <c r="A68" s="129" t="s">
        <v>67</v>
      </c>
      <c r="B68" s="129">
        <v>7759422</v>
      </c>
      <c r="C68" s="130">
        <v>171</v>
      </c>
      <c r="D68" s="129">
        <v>1125126</v>
      </c>
      <c r="E68" s="130">
        <v>81</v>
      </c>
      <c r="F68" s="129">
        <v>103503</v>
      </c>
      <c r="G68" s="130">
        <v>148</v>
      </c>
      <c r="H68" s="129">
        <v>8988051</v>
      </c>
      <c r="I68" s="129">
        <v>160</v>
      </c>
      <c r="J68" s="131"/>
      <c r="K68" s="129" t="s">
        <v>67</v>
      </c>
      <c r="L68" s="129">
        <v>7656111</v>
      </c>
      <c r="M68" s="130">
        <v>172</v>
      </c>
      <c r="N68" s="129">
        <v>1127143</v>
      </c>
      <c r="O68" s="130">
        <v>85</v>
      </c>
      <c r="P68" s="129">
        <v>106887</v>
      </c>
      <c r="Q68" s="130">
        <v>151</v>
      </c>
      <c r="R68" s="129">
        <v>8890141</v>
      </c>
      <c r="S68" s="129">
        <v>161</v>
      </c>
      <c r="T68" s="159"/>
      <c r="U68" s="159"/>
    </row>
    <row r="69" spans="1:21" ht="25.5" customHeight="1" x14ac:dyDescent="0.3">
      <c r="A69" s="408" t="s">
        <v>197</v>
      </c>
      <c r="B69" s="408"/>
      <c r="C69" s="408"/>
      <c r="D69" s="408"/>
      <c r="E69" s="408"/>
      <c r="F69" s="408"/>
      <c r="G69" s="408"/>
      <c r="H69" s="408"/>
      <c r="I69" s="408"/>
      <c r="J69" s="131"/>
      <c r="K69" s="9"/>
    </row>
    <row r="70" spans="1:21" s="9" customFormat="1" ht="16.5" customHeight="1" x14ac:dyDescent="0.3">
      <c r="A70" s="58" t="s">
        <v>231</v>
      </c>
      <c r="B70" s="58">
        <v>3697650</v>
      </c>
      <c r="C70" s="126">
        <v>226</v>
      </c>
      <c r="D70" s="58">
        <v>446173</v>
      </c>
      <c r="E70" s="126">
        <v>123</v>
      </c>
      <c r="F70" s="58">
        <v>52701</v>
      </c>
      <c r="G70" s="126">
        <v>192</v>
      </c>
      <c r="H70" s="58">
        <v>4196524</v>
      </c>
      <c r="I70" s="58">
        <v>215</v>
      </c>
      <c r="J70" s="131"/>
      <c r="K70" s="58"/>
      <c r="L70" s="58"/>
      <c r="M70" s="58"/>
      <c r="N70" s="58"/>
      <c r="O70" s="58"/>
      <c r="P70" s="58"/>
      <c r="Q70" s="58"/>
      <c r="R70" s="58"/>
      <c r="S70" s="58"/>
      <c r="T70" s="159"/>
      <c r="U70" s="159"/>
    </row>
    <row r="71" spans="1:21" s="9" customFormat="1" ht="20.25" customHeight="1" x14ac:dyDescent="0.3">
      <c r="A71" s="114" t="s">
        <v>232</v>
      </c>
      <c r="B71" s="115">
        <v>836229</v>
      </c>
      <c r="C71" s="128">
        <v>225</v>
      </c>
      <c r="D71" s="115">
        <v>91994</v>
      </c>
      <c r="E71" s="128">
        <v>128</v>
      </c>
      <c r="F71" s="115">
        <v>15130</v>
      </c>
      <c r="G71" s="128">
        <v>192</v>
      </c>
      <c r="H71" s="115">
        <v>943353</v>
      </c>
      <c r="I71" s="115">
        <v>215</v>
      </c>
      <c r="J71" s="131"/>
      <c r="K71" s="114"/>
      <c r="L71" s="115"/>
      <c r="M71" s="115"/>
      <c r="N71" s="115"/>
      <c r="O71" s="115"/>
      <c r="P71" s="115"/>
      <c r="Q71" s="115"/>
      <c r="R71" s="115"/>
      <c r="S71" s="115"/>
      <c r="T71" s="159"/>
      <c r="U71" s="159"/>
    </row>
    <row r="72" spans="1:21" s="9" customFormat="1" ht="15" x14ac:dyDescent="0.3">
      <c r="A72" s="114" t="s">
        <v>233</v>
      </c>
      <c r="B72" s="115">
        <v>1629684</v>
      </c>
      <c r="C72" s="128">
        <v>227</v>
      </c>
      <c r="D72" s="115">
        <v>195428</v>
      </c>
      <c r="E72" s="128">
        <v>128</v>
      </c>
      <c r="F72" s="115">
        <v>21936</v>
      </c>
      <c r="G72" s="128">
        <v>194</v>
      </c>
      <c r="H72" s="115">
        <v>1847048</v>
      </c>
      <c r="I72" s="115">
        <v>217</v>
      </c>
      <c r="J72" s="131"/>
      <c r="K72" s="114"/>
      <c r="L72" s="115"/>
      <c r="M72" s="115"/>
      <c r="N72" s="115"/>
      <c r="O72" s="115"/>
      <c r="P72" s="115"/>
      <c r="Q72" s="115"/>
      <c r="R72" s="115"/>
      <c r="S72" s="115"/>
      <c r="T72" s="159"/>
      <c r="U72" s="159"/>
    </row>
    <row r="73" spans="1:21" s="9" customFormat="1" ht="15" x14ac:dyDescent="0.3">
      <c r="A73" s="114" t="s">
        <v>234</v>
      </c>
      <c r="B73" s="115">
        <v>1231737</v>
      </c>
      <c r="C73" s="128">
        <v>225</v>
      </c>
      <c r="D73" s="115">
        <v>158751</v>
      </c>
      <c r="E73" s="128">
        <v>114</v>
      </c>
      <c r="F73" s="115">
        <v>15635</v>
      </c>
      <c r="G73" s="128">
        <v>191</v>
      </c>
      <c r="H73" s="115">
        <v>1406123</v>
      </c>
      <c r="I73" s="115">
        <v>212</v>
      </c>
      <c r="J73" s="131"/>
      <c r="K73" s="114"/>
      <c r="L73" s="115"/>
      <c r="M73" s="115"/>
      <c r="N73" s="115"/>
      <c r="O73" s="115"/>
      <c r="P73" s="115"/>
      <c r="Q73" s="115"/>
      <c r="R73" s="115"/>
      <c r="S73" s="115"/>
      <c r="T73" s="159"/>
      <c r="U73" s="159"/>
    </row>
    <row r="74" spans="1:21" s="9" customFormat="1" ht="15" x14ac:dyDescent="0.3">
      <c r="A74" s="58" t="s">
        <v>235</v>
      </c>
      <c r="B74" s="58">
        <v>889037</v>
      </c>
      <c r="C74" s="126">
        <v>211</v>
      </c>
      <c r="D74" s="58">
        <v>118357</v>
      </c>
      <c r="E74" s="126">
        <v>103</v>
      </c>
      <c r="F74" s="58">
        <v>10265</v>
      </c>
      <c r="G74" s="126">
        <v>180</v>
      </c>
      <c r="H74" s="58">
        <v>1017659</v>
      </c>
      <c r="I74" s="58">
        <v>198</v>
      </c>
      <c r="J74" s="131"/>
      <c r="K74" s="58"/>
      <c r="L74" s="58"/>
      <c r="M74" s="58"/>
      <c r="N74" s="58"/>
      <c r="O74" s="58"/>
      <c r="P74" s="58"/>
      <c r="Q74" s="58"/>
      <c r="R74" s="58"/>
      <c r="S74" s="58"/>
      <c r="T74" s="159"/>
      <c r="U74" s="159"/>
    </row>
    <row r="75" spans="1:21" s="9" customFormat="1" ht="15" x14ac:dyDescent="0.3">
      <c r="A75" s="58" t="s">
        <v>236</v>
      </c>
      <c r="B75" s="58">
        <v>594248</v>
      </c>
      <c r="C75" s="126">
        <v>178</v>
      </c>
      <c r="D75" s="58">
        <v>85160</v>
      </c>
      <c r="E75" s="126">
        <v>85</v>
      </c>
      <c r="F75" s="58">
        <v>6819</v>
      </c>
      <c r="G75" s="126">
        <v>154</v>
      </c>
      <c r="H75" s="58">
        <v>686227</v>
      </c>
      <c r="I75" s="58">
        <v>166</v>
      </c>
      <c r="J75" s="131"/>
      <c r="K75" s="58"/>
      <c r="L75" s="58"/>
      <c r="M75" s="58"/>
      <c r="N75" s="58"/>
      <c r="O75" s="58"/>
      <c r="P75" s="58"/>
      <c r="Q75" s="58"/>
      <c r="R75" s="58"/>
      <c r="S75" s="58"/>
      <c r="T75" s="159"/>
      <c r="U75" s="159"/>
    </row>
    <row r="76" spans="1:21" s="9" customFormat="1" ht="15" x14ac:dyDescent="0.3">
      <c r="A76" s="165" t="s">
        <v>237</v>
      </c>
      <c r="B76" s="58">
        <v>372318</v>
      </c>
      <c r="C76" s="126">
        <v>144</v>
      </c>
      <c r="D76" s="58">
        <v>57955</v>
      </c>
      <c r="E76" s="126">
        <v>64</v>
      </c>
      <c r="F76" s="58">
        <v>4385</v>
      </c>
      <c r="G76" s="126">
        <v>123</v>
      </c>
      <c r="H76" s="58">
        <v>434658</v>
      </c>
      <c r="I76" s="58">
        <v>133</v>
      </c>
      <c r="J76" s="131"/>
      <c r="K76" s="165"/>
      <c r="L76" s="58"/>
      <c r="M76" s="58"/>
      <c r="N76" s="58"/>
      <c r="O76" s="58"/>
      <c r="P76" s="58"/>
      <c r="Q76" s="58"/>
      <c r="R76" s="58"/>
      <c r="S76" s="58"/>
      <c r="T76" s="159"/>
      <c r="U76" s="159"/>
    </row>
    <row r="77" spans="1:21" s="9" customFormat="1" ht="15" x14ac:dyDescent="0.3">
      <c r="A77" s="58" t="s">
        <v>238</v>
      </c>
      <c r="B77" s="58">
        <v>224222</v>
      </c>
      <c r="C77" s="126">
        <v>110</v>
      </c>
      <c r="D77" s="58">
        <v>37255</v>
      </c>
      <c r="E77" s="126">
        <v>51</v>
      </c>
      <c r="F77" s="58">
        <v>2664</v>
      </c>
      <c r="G77" s="126">
        <v>95</v>
      </c>
      <c r="H77" s="58">
        <v>264141</v>
      </c>
      <c r="I77" s="58">
        <v>102</v>
      </c>
      <c r="J77" s="131"/>
      <c r="K77" s="58"/>
      <c r="L77" s="58"/>
      <c r="M77" s="58"/>
      <c r="N77" s="58"/>
      <c r="O77" s="58"/>
      <c r="P77" s="58"/>
      <c r="Q77" s="58"/>
      <c r="R77" s="58"/>
      <c r="S77" s="58"/>
      <c r="T77" s="159"/>
      <c r="U77" s="159"/>
    </row>
    <row r="78" spans="1:21" s="9" customFormat="1" ht="14.5" customHeight="1" x14ac:dyDescent="0.3">
      <c r="A78" s="58" t="s">
        <v>239</v>
      </c>
      <c r="B78" s="58">
        <v>122714</v>
      </c>
      <c r="C78" s="126">
        <v>78</v>
      </c>
      <c r="D78" s="58">
        <v>23126</v>
      </c>
      <c r="E78" s="126">
        <v>38</v>
      </c>
      <c r="F78" s="58">
        <v>1647</v>
      </c>
      <c r="G78" s="126">
        <v>69</v>
      </c>
      <c r="H78" s="58">
        <v>147487</v>
      </c>
      <c r="I78" s="58">
        <v>71</v>
      </c>
      <c r="J78" s="131"/>
      <c r="K78" s="58"/>
      <c r="L78" s="58"/>
      <c r="M78" s="58"/>
      <c r="N78" s="58"/>
      <c r="O78" s="58"/>
      <c r="P78" s="58"/>
      <c r="Q78" s="58"/>
      <c r="R78" s="58"/>
      <c r="S78" s="58"/>
      <c r="T78" s="159"/>
      <c r="U78" s="159"/>
    </row>
    <row r="79" spans="1:21" s="9" customFormat="1" ht="15" x14ac:dyDescent="0.3">
      <c r="A79" s="58" t="s">
        <v>240</v>
      </c>
      <c r="B79" s="58">
        <v>148938</v>
      </c>
      <c r="C79" s="126">
        <v>61</v>
      </c>
      <c r="D79" s="58">
        <v>43597</v>
      </c>
      <c r="E79" s="126">
        <v>30</v>
      </c>
      <c r="F79" s="58">
        <v>3056</v>
      </c>
      <c r="G79" s="126">
        <v>54</v>
      </c>
      <c r="H79" s="58">
        <v>195591</v>
      </c>
      <c r="I79" s="58">
        <v>54</v>
      </c>
      <c r="J79" s="131"/>
      <c r="K79" s="58"/>
      <c r="L79" s="58"/>
      <c r="M79" s="58"/>
      <c r="N79" s="58"/>
      <c r="O79" s="58"/>
      <c r="P79" s="58"/>
      <c r="Q79" s="58"/>
      <c r="R79" s="58"/>
      <c r="S79" s="58"/>
      <c r="T79" s="159"/>
      <c r="U79" s="159"/>
    </row>
    <row r="80" spans="1:21" s="9" customFormat="1" ht="15" x14ac:dyDescent="0.3">
      <c r="A80" s="58" t="s">
        <v>31</v>
      </c>
      <c r="B80" s="58">
        <v>1687134</v>
      </c>
      <c r="C80" s="126">
        <v>58</v>
      </c>
      <c r="D80" s="58">
        <v>312191</v>
      </c>
      <c r="E80" s="126">
        <v>29</v>
      </c>
      <c r="F80" s="58">
        <v>21874</v>
      </c>
      <c r="G80" s="126">
        <v>54</v>
      </c>
      <c r="H80" s="58">
        <v>2021199</v>
      </c>
      <c r="I80" s="58">
        <v>54</v>
      </c>
      <c r="J80" s="131"/>
      <c r="K80" s="58"/>
      <c r="L80" s="58"/>
      <c r="M80" s="58"/>
      <c r="N80" s="58"/>
      <c r="O80" s="58"/>
      <c r="P80" s="58"/>
      <c r="Q80" s="58"/>
      <c r="R80" s="58"/>
      <c r="S80" s="58"/>
      <c r="T80" s="159"/>
      <c r="U80" s="159"/>
    </row>
    <row r="81" spans="1:21" s="9" customFormat="1" ht="26.5" customHeight="1" x14ac:dyDescent="0.3">
      <c r="A81" s="129" t="s">
        <v>67</v>
      </c>
      <c r="B81" s="129">
        <v>7736261</v>
      </c>
      <c r="C81" s="130">
        <v>171</v>
      </c>
      <c r="D81" s="129">
        <v>1123814</v>
      </c>
      <c r="E81" s="130">
        <v>81</v>
      </c>
      <c r="F81" s="129">
        <v>103411</v>
      </c>
      <c r="G81" s="130">
        <v>148</v>
      </c>
      <c r="H81" s="129">
        <v>8963486</v>
      </c>
      <c r="I81" s="129">
        <v>160</v>
      </c>
      <c r="J81" s="131"/>
      <c r="K81" s="79"/>
      <c r="L81" s="79"/>
      <c r="M81" s="79"/>
      <c r="N81" s="79"/>
      <c r="O81" s="79"/>
      <c r="P81" s="79"/>
      <c r="Q81" s="79"/>
      <c r="R81" s="79"/>
      <c r="S81" s="79"/>
      <c r="T81" s="159"/>
      <c r="U81" s="159"/>
    </row>
    <row r="83" spans="1:21" x14ac:dyDescent="0.25">
      <c r="A83" s="317" t="str">
        <f>+INDICE!B10</f>
        <v xml:space="preserve"> Lettura dati 27 dicembre 2023</v>
      </c>
    </row>
  </sheetData>
  <mergeCells count="19">
    <mergeCell ref="K43:S43"/>
    <mergeCell ref="A69:I69"/>
    <mergeCell ref="A56:I56"/>
    <mergeCell ref="A43:I43"/>
    <mergeCell ref="A30:I30"/>
    <mergeCell ref="K30:S30"/>
    <mergeCell ref="K56:S56"/>
    <mergeCell ref="A17:I17"/>
    <mergeCell ref="A4:I4"/>
    <mergeCell ref="B2:C2"/>
    <mergeCell ref="D2:E2"/>
    <mergeCell ref="F2:G2"/>
    <mergeCell ref="H2:I2"/>
    <mergeCell ref="K17:S17"/>
    <mergeCell ref="K4:S4"/>
    <mergeCell ref="L2:M2"/>
    <mergeCell ref="N2:O2"/>
    <mergeCell ref="P2:Q2"/>
    <mergeCell ref="R2:S2"/>
  </mergeCells>
  <pageMargins left="0.70866141732283472" right="0.70866141732283472" top="0.74803149606299213" bottom="0.15748031496062992" header="0.31496062992125984" footer="0.31496062992125984"/>
  <pageSetup paperSize="9" scale="34" orientation="landscape" r:id="rId1"/>
  <headerFooter>
    <oddHeader>&amp;COSSERVATORIO ASSEGNO UNICO UNIVERSALE</oddHeader>
    <oddFooter>&amp;CINPS - COORDINAMENTO GENERALE STATISTICO ATTUARIALE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A9E7A-5931-4EC0-9ADF-5808578922C5}">
  <sheetPr>
    <pageSetUpPr fitToPage="1"/>
  </sheetPr>
  <dimension ref="A1:W79"/>
  <sheetViews>
    <sheetView showGridLines="0" tabSelected="1" view="pageBreakPreview" zoomScale="60" zoomScaleNormal="70" workbookViewId="0">
      <selection activeCell="F1" sqref="F1"/>
    </sheetView>
  </sheetViews>
  <sheetFormatPr defaultColWidth="13.26953125" defaultRowHeight="10" x14ac:dyDescent="0.35"/>
  <cols>
    <col min="1" max="1" width="26.36328125" style="1" customWidth="1"/>
    <col min="2" max="2" width="17.81640625" style="1" bestFit="1" customWidth="1"/>
    <col min="3" max="3" width="13" style="1" customWidth="1"/>
    <col min="4" max="4" width="14.1796875" style="1" customWidth="1"/>
    <col min="5" max="5" width="17.26953125" style="1" bestFit="1" customWidth="1"/>
    <col min="6" max="6" width="13.453125" style="1" customWidth="1"/>
    <col min="7" max="7" width="14" style="1" customWidth="1"/>
    <col min="8" max="8" width="17.26953125" style="1" bestFit="1" customWidth="1"/>
    <col min="9" max="9" width="12.7265625" style="1" customWidth="1"/>
    <col min="10" max="10" width="14.453125" style="1" customWidth="1"/>
    <col min="11" max="11" width="17.26953125" style="1" bestFit="1" customWidth="1"/>
    <col min="12" max="12" width="11.453125" style="1" customWidth="1"/>
    <col min="13" max="13" width="15.7265625" style="1" customWidth="1"/>
    <col min="14" max="14" width="17.26953125" style="1" bestFit="1" customWidth="1"/>
    <col min="15" max="15" width="11.453125" style="1" customWidth="1"/>
    <col min="16" max="16" width="14.453125" style="1" customWidth="1"/>
    <col min="17" max="17" width="17.81640625" style="93" bestFit="1" customWidth="1"/>
    <col min="18" max="18" width="23.453125" style="93" customWidth="1"/>
    <col min="19" max="19" width="13.453125" style="93" bestFit="1" customWidth="1"/>
    <col min="20" max="20" width="17.81640625" style="93" bestFit="1" customWidth="1"/>
    <col min="21" max="22" width="13.453125" style="93" bestFit="1" customWidth="1"/>
    <col min="23" max="23" width="13.26953125" style="93"/>
    <col min="24" max="16384" width="13.26953125" style="1"/>
  </cols>
  <sheetData>
    <row r="1" spans="1:23" ht="59.5" customHeight="1" thickBot="1" x14ac:dyDescent="0.4">
      <c r="A1" s="85" t="s">
        <v>131</v>
      </c>
      <c r="B1" s="85"/>
      <c r="C1" s="85"/>
      <c r="D1" s="85"/>
      <c r="E1" s="85"/>
      <c r="F1" s="85"/>
      <c r="G1" s="85"/>
      <c r="H1" s="85"/>
      <c r="I1" s="85"/>
      <c r="J1" s="85"/>
      <c r="K1" s="85"/>
      <c r="L1" s="85"/>
      <c r="M1" s="85"/>
      <c r="N1" s="49"/>
      <c r="O1" s="49"/>
      <c r="P1" s="49"/>
    </row>
    <row r="2" spans="1:23" ht="40.5" customHeight="1" thickTop="1" x14ac:dyDescent="0.35">
      <c r="A2" s="203"/>
      <c r="B2" s="397" t="s">
        <v>35</v>
      </c>
      <c r="C2" s="397"/>
      <c r="D2" s="397"/>
      <c r="E2" s="397"/>
      <c r="F2" s="397"/>
      <c r="G2" s="397"/>
      <c r="H2" s="397"/>
      <c r="I2" s="397"/>
      <c r="J2" s="397"/>
      <c r="K2" s="397"/>
      <c r="L2" s="397"/>
      <c r="M2" s="397"/>
      <c r="N2" s="397"/>
      <c r="O2" s="397"/>
      <c r="P2" s="397"/>
      <c r="Q2" s="204"/>
    </row>
    <row r="3" spans="1:23" ht="28.5" customHeight="1" x14ac:dyDescent="0.35">
      <c r="A3" s="413" t="s">
        <v>63</v>
      </c>
      <c r="B3" s="398" t="s">
        <v>3</v>
      </c>
      <c r="C3" s="398"/>
      <c r="D3" s="399"/>
      <c r="E3" s="398" t="s">
        <v>22</v>
      </c>
      <c r="F3" s="398"/>
      <c r="G3" s="399"/>
      <c r="H3" s="398" t="s">
        <v>23</v>
      </c>
      <c r="I3" s="398"/>
      <c r="J3" s="399"/>
      <c r="K3" s="398" t="s">
        <v>59</v>
      </c>
      <c r="L3" s="398"/>
      <c r="M3" s="399"/>
      <c r="N3" s="398" t="s">
        <v>75</v>
      </c>
      <c r="O3" s="398"/>
      <c r="P3" s="399"/>
      <c r="Q3" s="204"/>
    </row>
    <row r="4" spans="1:23" s="137" customFormat="1" ht="100" customHeight="1" thickBot="1" x14ac:dyDescent="0.4">
      <c r="A4" s="366"/>
      <c r="B4" s="122" t="s">
        <v>103</v>
      </c>
      <c r="C4" s="122" t="s">
        <v>95</v>
      </c>
      <c r="D4" s="122" t="s">
        <v>96</v>
      </c>
      <c r="E4" s="122" t="s">
        <v>103</v>
      </c>
      <c r="F4" s="122" t="s">
        <v>95</v>
      </c>
      <c r="G4" s="122" t="s">
        <v>96</v>
      </c>
      <c r="H4" s="122" t="s">
        <v>103</v>
      </c>
      <c r="I4" s="122" t="s">
        <v>95</v>
      </c>
      <c r="J4" s="122" t="s">
        <v>96</v>
      </c>
      <c r="K4" s="122" t="s">
        <v>103</v>
      </c>
      <c r="L4" s="122" t="s">
        <v>95</v>
      </c>
      <c r="M4" s="122" t="s">
        <v>96</v>
      </c>
      <c r="N4" s="122" t="s">
        <v>103</v>
      </c>
      <c r="O4" s="122" t="s">
        <v>95</v>
      </c>
      <c r="P4" s="122" t="s">
        <v>96</v>
      </c>
      <c r="Q4" s="204"/>
      <c r="R4" s="93"/>
      <c r="S4" s="93"/>
      <c r="T4" s="93"/>
      <c r="U4" s="93"/>
      <c r="V4" s="93"/>
      <c r="W4" s="93"/>
    </row>
    <row r="5" spans="1:23" ht="18" customHeight="1" thickTop="1" x14ac:dyDescent="0.35">
      <c r="A5" s="58" t="s">
        <v>241</v>
      </c>
      <c r="B5" s="58">
        <v>2233044</v>
      </c>
      <c r="C5" s="205">
        <v>1.69</v>
      </c>
      <c r="D5" s="58">
        <v>330</v>
      </c>
      <c r="E5" s="58">
        <v>2236792</v>
      </c>
      <c r="F5" s="205">
        <v>1.69</v>
      </c>
      <c r="G5" s="58">
        <v>330</v>
      </c>
      <c r="H5" s="58">
        <v>2279977</v>
      </c>
      <c r="I5" s="205">
        <v>1.7</v>
      </c>
      <c r="J5" s="58">
        <v>331</v>
      </c>
      <c r="K5" s="58">
        <v>2279534</v>
      </c>
      <c r="L5" s="205">
        <v>1.7</v>
      </c>
      <c r="M5" s="58">
        <v>331</v>
      </c>
      <c r="N5" s="58">
        <v>2263341</v>
      </c>
      <c r="O5" s="205">
        <v>1.69</v>
      </c>
      <c r="P5" s="58">
        <v>331</v>
      </c>
    </row>
    <row r="6" spans="1:23" ht="18" customHeight="1" x14ac:dyDescent="0.35">
      <c r="A6" s="114" t="s">
        <v>223</v>
      </c>
      <c r="B6" s="115">
        <v>512323</v>
      </c>
      <c r="C6" s="206">
        <v>1.71</v>
      </c>
      <c r="D6" s="115">
        <v>331</v>
      </c>
      <c r="E6" s="115">
        <v>513173</v>
      </c>
      <c r="F6" s="206">
        <v>1.71</v>
      </c>
      <c r="G6" s="115">
        <v>330</v>
      </c>
      <c r="H6" s="115">
        <v>548868</v>
      </c>
      <c r="I6" s="206">
        <v>1.73</v>
      </c>
      <c r="J6" s="115">
        <v>334</v>
      </c>
      <c r="K6" s="115">
        <v>547105</v>
      </c>
      <c r="L6" s="206">
        <v>1.73</v>
      </c>
      <c r="M6" s="115">
        <v>335</v>
      </c>
      <c r="N6" s="115">
        <v>525842</v>
      </c>
      <c r="O6" s="206">
        <v>1.73</v>
      </c>
      <c r="P6" s="115">
        <v>335</v>
      </c>
    </row>
    <row r="7" spans="1:23" ht="18" customHeight="1" x14ac:dyDescent="0.35">
      <c r="A7" s="114" t="s">
        <v>222</v>
      </c>
      <c r="B7" s="115">
        <v>941104</v>
      </c>
      <c r="C7" s="206">
        <v>1.75</v>
      </c>
      <c r="D7" s="115">
        <v>344</v>
      </c>
      <c r="E7" s="115">
        <v>942177</v>
      </c>
      <c r="F7" s="206">
        <v>1.75</v>
      </c>
      <c r="G7" s="115">
        <v>344</v>
      </c>
      <c r="H7" s="115">
        <v>948321</v>
      </c>
      <c r="I7" s="206">
        <v>1.75</v>
      </c>
      <c r="J7" s="115">
        <v>344</v>
      </c>
      <c r="K7" s="115">
        <v>948967</v>
      </c>
      <c r="L7" s="206">
        <v>1.75</v>
      </c>
      <c r="M7" s="115">
        <v>344</v>
      </c>
      <c r="N7" s="115">
        <v>950066</v>
      </c>
      <c r="O7" s="206">
        <v>1.75</v>
      </c>
      <c r="P7" s="115">
        <v>345</v>
      </c>
    </row>
    <row r="8" spans="1:23" ht="18" customHeight="1" x14ac:dyDescent="0.35">
      <c r="A8" s="114" t="s">
        <v>224</v>
      </c>
      <c r="B8" s="115">
        <v>779617</v>
      </c>
      <c r="C8" s="206">
        <v>1.61</v>
      </c>
      <c r="D8" s="115">
        <v>312</v>
      </c>
      <c r="E8" s="115">
        <v>781442</v>
      </c>
      <c r="F8" s="206">
        <v>1.61</v>
      </c>
      <c r="G8" s="115">
        <v>312</v>
      </c>
      <c r="H8" s="115">
        <v>782788</v>
      </c>
      <c r="I8" s="206">
        <v>1.61</v>
      </c>
      <c r="J8" s="115">
        <v>312</v>
      </c>
      <c r="K8" s="115">
        <v>783462</v>
      </c>
      <c r="L8" s="206">
        <v>1.61</v>
      </c>
      <c r="M8" s="115">
        <v>312</v>
      </c>
      <c r="N8" s="115">
        <v>787433</v>
      </c>
      <c r="O8" s="206">
        <v>1.61</v>
      </c>
      <c r="P8" s="115">
        <v>312</v>
      </c>
    </row>
    <row r="9" spans="1:23" ht="18" customHeight="1" x14ac:dyDescent="0.35">
      <c r="A9" s="58" t="s">
        <v>225</v>
      </c>
      <c r="B9" s="58">
        <v>606930</v>
      </c>
      <c r="C9" s="207">
        <v>1.56</v>
      </c>
      <c r="D9" s="58">
        <v>282</v>
      </c>
      <c r="E9" s="58">
        <v>608588</v>
      </c>
      <c r="F9" s="207">
        <v>1.56</v>
      </c>
      <c r="G9" s="58">
        <v>281</v>
      </c>
      <c r="H9" s="58">
        <v>609669</v>
      </c>
      <c r="I9" s="207">
        <v>1.56</v>
      </c>
      <c r="J9" s="58">
        <v>281</v>
      </c>
      <c r="K9" s="58">
        <v>610472</v>
      </c>
      <c r="L9" s="207">
        <v>1.56</v>
      </c>
      <c r="M9" s="58">
        <v>281</v>
      </c>
      <c r="N9" s="58">
        <v>614033</v>
      </c>
      <c r="O9" s="207">
        <v>1.56</v>
      </c>
      <c r="P9" s="58">
        <v>281</v>
      </c>
    </row>
    <row r="10" spans="1:23" ht="18" customHeight="1" x14ac:dyDescent="0.35">
      <c r="A10" s="58" t="s">
        <v>226</v>
      </c>
      <c r="B10" s="58">
        <v>432314</v>
      </c>
      <c r="C10" s="207">
        <v>1.54</v>
      </c>
      <c r="D10" s="58">
        <v>235</v>
      </c>
      <c r="E10" s="58">
        <v>433274</v>
      </c>
      <c r="F10" s="207">
        <v>1.53</v>
      </c>
      <c r="G10" s="58">
        <v>235</v>
      </c>
      <c r="H10" s="58">
        <v>434233</v>
      </c>
      <c r="I10" s="207">
        <v>1.53</v>
      </c>
      <c r="J10" s="58">
        <v>235</v>
      </c>
      <c r="K10" s="58">
        <v>434373</v>
      </c>
      <c r="L10" s="207">
        <v>1.53</v>
      </c>
      <c r="M10" s="58">
        <v>235</v>
      </c>
      <c r="N10" s="58">
        <v>437496</v>
      </c>
      <c r="O10" s="207">
        <v>1.53</v>
      </c>
      <c r="P10" s="58">
        <v>234</v>
      </c>
    </row>
    <row r="11" spans="1:23" ht="18" customHeight="1" x14ac:dyDescent="0.35">
      <c r="A11" s="58" t="s">
        <v>227</v>
      </c>
      <c r="B11" s="58">
        <v>287751</v>
      </c>
      <c r="C11" s="207">
        <v>1.52</v>
      </c>
      <c r="D11" s="58">
        <v>183</v>
      </c>
      <c r="E11" s="58">
        <v>288233</v>
      </c>
      <c r="F11" s="207">
        <v>1.52</v>
      </c>
      <c r="G11" s="58">
        <v>183</v>
      </c>
      <c r="H11" s="58">
        <v>289100</v>
      </c>
      <c r="I11" s="207">
        <v>1.52</v>
      </c>
      <c r="J11" s="58">
        <v>183</v>
      </c>
      <c r="K11" s="58">
        <v>289179</v>
      </c>
      <c r="L11" s="207">
        <v>1.52</v>
      </c>
      <c r="M11" s="58">
        <v>182</v>
      </c>
      <c r="N11" s="58">
        <v>291385</v>
      </c>
      <c r="O11" s="207">
        <v>1.51</v>
      </c>
      <c r="P11" s="58">
        <v>182</v>
      </c>
    </row>
    <row r="12" spans="1:23" ht="18" customHeight="1" x14ac:dyDescent="0.35">
      <c r="A12" s="58" t="s">
        <v>228</v>
      </c>
      <c r="B12" s="58">
        <v>181417</v>
      </c>
      <c r="C12" s="207">
        <v>1.51</v>
      </c>
      <c r="D12" s="58">
        <v>140</v>
      </c>
      <c r="E12" s="58">
        <v>181190</v>
      </c>
      <c r="F12" s="207">
        <v>1.51</v>
      </c>
      <c r="G12" s="58">
        <v>140</v>
      </c>
      <c r="H12" s="58">
        <v>184699</v>
      </c>
      <c r="I12" s="207">
        <v>1.51</v>
      </c>
      <c r="J12" s="58">
        <v>139</v>
      </c>
      <c r="K12" s="58">
        <v>185510</v>
      </c>
      <c r="L12" s="207">
        <v>1.51</v>
      </c>
      <c r="M12" s="58">
        <v>139</v>
      </c>
      <c r="N12" s="58">
        <v>187506</v>
      </c>
      <c r="O12" s="207">
        <v>1.51</v>
      </c>
      <c r="P12" s="58">
        <v>138</v>
      </c>
    </row>
    <row r="13" spans="1:23" ht="18" customHeight="1" x14ac:dyDescent="0.35">
      <c r="A13" s="58" t="s">
        <v>229</v>
      </c>
      <c r="B13" s="58">
        <v>114424</v>
      </c>
      <c r="C13" s="207">
        <v>1.5</v>
      </c>
      <c r="D13" s="58">
        <v>96</v>
      </c>
      <c r="E13" s="58">
        <v>114130</v>
      </c>
      <c r="F13" s="207">
        <v>1.5</v>
      </c>
      <c r="G13" s="58">
        <v>96</v>
      </c>
      <c r="H13" s="58">
        <v>116743</v>
      </c>
      <c r="I13" s="207">
        <v>1.5</v>
      </c>
      <c r="J13" s="58">
        <v>96</v>
      </c>
      <c r="K13" s="58">
        <v>117476</v>
      </c>
      <c r="L13" s="207">
        <v>1.5</v>
      </c>
      <c r="M13" s="58">
        <v>96</v>
      </c>
      <c r="N13" s="58">
        <v>118968</v>
      </c>
      <c r="O13" s="207">
        <v>1.5</v>
      </c>
      <c r="P13" s="58">
        <v>95</v>
      </c>
    </row>
    <row r="14" spans="1:23" ht="18" customHeight="1" x14ac:dyDescent="0.35">
      <c r="A14" s="58" t="s">
        <v>230</v>
      </c>
      <c r="B14" s="58">
        <v>183837</v>
      </c>
      <c r="C14" s="207">
        <v>1.47</v>
      </c>
      <c r="D14" s="58">
        <v>72</v>
      </c>
      <c r="E14" s="58">
        <v>183966</v>
      </c>
      <c r="F14" s="207">
        <v>1.47</v>
      </c>
      <c r="G14" s="58">
        <v>72</v>
      </c>
      <c r="H14" s="58">
        <v>195215</v>
      </c>
      <c r="I14" s="207">
        <v>1.47</v>
      </c>
      <c r="J14" s="58">
        <v>71</v>
      </c>
      <c r="K14" s="58">
        <v>198780</v>
      </c>
      <c r="L14" s="207">
        <v>1.47</v>
      </c>
      <c r="M14" s="58">
        <v>71</v>
      </c>
      <c r="N14" s="58">
        <v>203518</v>
      </c>
      <c r="O14" s="207">
        <v>1.47</v>
      </c>
      <c r="P14" s="58">
        <v>71</v>
      </c>
    </row>
    <row r="15" spans="1:23" ht="18" customHeight="1" x14ac:dyDescent="0.35">
      <c r="A15" s="58" t="s">
        <v>31</v>
      </c>
      <c r="B15" s="58">
        <v>1140875</v>
      </c>
      <c r="C15" s="207">
        <v>1.48</v>
      </c>
      <c r="D15" s="58">
        <v>74</v>
      </c>
      <c r="E15" s="58">
        <v>1137786</v>
      </c>
      <c r="F15" s="207">
        <v>1.48</v>
      </c>
      <c r="G15" s="58">
        <v>74</v>
      </c>
      <c r="H15" s="58">
        <v>1118583</v>
      </c>
      <c r="I15" s="207">
        <v>1.48</v>
      </c>
      <c r="J15" s="58">
        <v>73</v>
      </c>
      <c r="K15" s="58">
        <v>1111616</v>
      </c>
      <c r="L15" s="207">
        <v>1.48</v>
      </c>
      <c r="M15" s="58">
        <v>73</v>
      </c>
      <c r="N15" s="58">
        <v>1085927</v>
      </c>
      <c r="O15" s="207">
        <v>1.48</v>
      </c>
      <c r="P15" s="58">
        <v>73</v>
      </c>
    </row>
    <row r="16" spans="1:23" ht="18" customHeight="1" thickBot="1" x14ac:dyDescent="0.4">
      <c r="A16" s="113" t="s">
        <v>44</v>
      </c>
      <c r="B16" s="113">
        <v>5180592</v>
      </c>
      <c r="C16" s="208">
        <v>1.59</v>
      </c>
      <c r="D16" s="113">
        <v>231</v>
      </c>
      <c r="E16" s="113">
        <v>5183959</v>
      </c>
      <c r="F16" s="208">
        <v>1.59</v>
      </c>
      <c r="G16" s="113">
        <v>231</v>
      </c>
      <c r="H16" s="113">
        <v>5228219</v>
      </c>
      <c r="I16" s="208">
        <v>1.59</v>
      </c>
      <c r="J16" s="113">
        <v>232</v>
      </c>
      <c r="K16" s="113">
        <v>5226940</v>
      </c>
      <c r="L16" s="208">
        <v>1.59</v>
      </c>
      <c r="M16" s="113">
        <v>232</v>
      </c>
      <c r="N16" s="113">
        <v>5202174</v>
      </c>
      <c r="O16" s="208">
        <v>1.59</v>
      </c>
      <c r="P16" s="113">
        <v>232</v>
      </c>
    </row>
    <row r="17" spans="1:23" ht="23.15" customHeight="1" thickTop="1" x14ac:dyDescent="0.35">
      <c r="A17" s="209"/>
      <c r="B17" s="210"/>
      <c r="C17" s="211"/>
      <c r="D17" s="212"/>
      <c r="E17" s="213"/>
      <c r="F17" s="115"/>
      <c r="G17" s="115"/>
      <c r="H17" s="213"/>
      <c r="I17" s="213"/>
      <c r="J17" s="213"/>
      <c r="K17" s="213"/>
      <c r="L17" s="213"/>
      <c r="M17" s="213"/>
      <c r="N17" s="214"/>
      <c r="O17" s="214"/>
      <c r="P17" s="214"/>
      <c r="Q17" s="204"/>
    </row>
    <row r="18" spans="1:23" ht="43.5" customHeight="1" x14ac:dyDescent="0.35">
      <c r="A18" s="203"/>
      <c r="B18" s="412" t="s">
        <v>35</v>
      </c>
      <c r="C18" s="412"/>
      <c r="D18" s="412"/>
      <c r="E18" s="412"/>
      <c r="F18" s="412"/>
      <c r="G18" s="412"/>
      <c r="H18" s="412"/>
      <c r="I18" s="412"/>
      <c r="J18" s="412"/>
      <c r="K18" s="412"/>
      <c r="L18" s="412"/>
      <c r="M18" s="412"/>
      <c r="N18" s="412"/>
      <c r="O18" s="412"/>
      <c r="P18" s="412"/>
      <c r="Q18" s="204"/>
      <c r="R18" s="58"/>
    </row>
    <row r="19" spans="1:23" ht="28.5" customHeight="1" x14ac:dyDescent="0.35">
      <c r="A19" s="413" t="s">
        <v>63</v>
      </c>
      <c r="B19" s="398" t="s">
        <v>77</v>
      </c>
      <c r="C19" s="398"/>
      <c r="D19" s="399"/>
      <c r="E19" s="398" t="s">
        <v>105</v>
      </c>
      <c r="F19" s="398"/>
      <c r="G19" s="399"/>
      <c r="H19" s="398" t="s">
        <v>108</v>
      </c>
      <c r="I19" s="398"/>
      <c r="J19" s="399"/>
      <c r="K19" s="398" t="s">
        <v>109</v>
      </c>
      <c r="L19" s="398"/>
      <c r="M19" s="399"/>
      <c r="N19" s="398" t="s">
        <v>112</v>
      </c>
      <c r="O19" s="398"/>
      <c r="P19" s="399"/>
      <c r="Q19" s="204"/>
      <c r="R19" s="58"/>
    </row>
    <row r="20" spans="1:23" s="137" customFormat="1" ht="91" customHeight="1" thickBot="1" x14ac:dyDescent="0.4">
      <c r="A20" s="366"/>
      <c r="B20" s="122" t="s">
        <v>103</v>
      </c>
      <c r="C20" s="122" t="s">
        <v>95</v>
      </c>
      <c r="D20" s="122" t="s">
        <v>96</v>
      </c>
      <c r="E20" s="122" t="s">
        <v>103</v>
      </c>
      <c r="F20" s="122" t="s">
        <v>95</v>
      </c>
      <c r="G20" s="122" t="s">
        <v>96</v>
      </c>
      <c r="H20" s="122" t="s">
        <v>103</v>
      </c>
      <c r="I20" s="122" t="s">
        <v>95</v>
      </c>
      <c r="J20" s="122" t="s">
        <v>96</v>
      </c>
      <c r="K20" s="122" t="s">
        <v>103</v>
      </c>
      <c r="L20" s="122" t="s">
        <v>95</v>
      </c>
      <c r="M20" s="122" t="s">
        <v>96</v>
      </c>
      <c r="N20" s="122" t="s">
        <v>103</v>
      </c>
      <c r="O20" s="122" t="s">
        <v>95</v>
      </c>
      <c r="P20" s="122" t="s">
        <v>96</v>
      </c>
      <c r="Q20" s="204"/>
      <c r="R20" s="58"/>
      <c r="S20" s="93"/>
      <c r="T20" s="93"/>
      <c r="U20" s="93"/>
      <c r="V20" s="93"/>
      <c r="W20" s="93"/>
    </row>
    <row r="21" spans="1:23" ht="18" customHeight="1" thickTop="1" x14ac:dyDescent="0.35">
      <c r="A21" s="58" t="s">
        <v>241</v>
      </c>
      <c r="B21" s="58">
        <v>2291548</v>
      </c>
      <c r="C21" s="205">
        <v>1.69</v>
      </c>
      <c r="D21" s="58">
        <v>330</v>
      </c>
      <c r="E21" s="58">
        <v>2306089</v>
      </c>
      <c r="F21" s="205">
        <v>1.69</v>
      </c>
      <c r="G21" s="58">
        <v>330</v>
      </c>
      <c r="H21" s="58">
        <v>2318186</v>
      </c>
      <c r="I21" s="205">
        <v>1.69</v>
      </c>
      <c r="J21" s="58">
        <v>329</v>
      </c>
      <c r="K21" s="58">
        <v>2347482</v>
      </c>
      <c r="L21" s="205">
        <v>1.69</v>
      </c>
      <c r="M21" s="58">
        <v>329</v>
      </c>
      <c r="N21" s="58">
        <v>2365776</v>
      </c>
      <c r="O21" s="205">
        <v>1.69</v>
      </c>
      <c r="P21" s="58">
        <v>329</v>
      </c>
    </row>
    <row r="22" spans="1:23" ht="18" customHeight="1" x14ac:dyDescent="0.35">
      <c r="A22" s="114" t="s">
        <v>223</v>
      </c>
      <c r="B22" s="115">
        <v>538866</v>
      </c>
      <c r="C22" s="206">
        <v>1.73</v>
      </c>
      <c r="D22" s="115">
        <v>334</v>
      </c>
      <c r="E22" s="115">
        <v>541309</v>
      </c>
      <c r="F22" s="206">
        <v>1.73</v>
      </c>
      <c r="G22" s="115">
        <v>334</v>
      </c>
      <c r="H22" s="115">
        <v>545140</v>
      </c>
      <c r="I22" s="206">
        <v>1.72</v>
      </c>
      <c r="J22" s="115">
        <v>333</v>
      </c>
      <c r="K22" s="115">
        <v>556835</v>
      </c>
      <c r="L22" s="206">
        <v>1.72</v>
      </c>
      <c r="M22" s="115">
        <v>333</v>
      </c>
      <c r="N22" s="115">
        <v>566098</v>
      </c>
      <c r="O22" s="206">
        <v>1.72</v>
      </c>
      <c r="P22" s="115">
        <v>333</v>
      </c>
    </row>
    <row r="23" spans="1:23" ht="18" customHeight="1" x14ac:dyDescent="0.35">
      <c r="A23" s="114" t="s">
        <v>222</v>
      </c>
      <c r="B23" s="115">
        <v>958756</v>
      </c>
      <c r="C23" s="206">
        <v>1.75</v>
      </c>
      <c r="D23" s="115">
        <v>344</v>
      </c>
      <c r="E23" s="115">
        <v>964958</v>
      </c>
      <c r="F23" s="206">
        <v>1.75</v>
      </c>
      <c r="G23" s="115">
        <v>344</v>
      </c>
      <c r="H23" s="115">
        <v>969178</v>
      </c>
      <c r="I23" s="206">
        <v>1.74</v>
      </c>
      <c r="J23" s="115">
        <v>342</v>
      </c>
      <c r="K23" s="115">
        <v>979400</v>
      </c>
      <c r="L23" s="206">
        <v>1.74</v>
      </c>
      <c r="M23" s="115">
        <v>343</v>
      </c>
      <c r="N23" s="115">
        <v>984973</v>
      </c>
      <c r="O23" s="206">
        <v>1.74</v>
      </c>
      <c r="P23" s="115">
        <v>342</v>
      </c>
    </row>
    <row r="24" spans="1:23" ht="18" customHeight="1" x14ac:dyDescent="0.35">
      <c r="A24" s="114" t="s">
        <v>224</v>
      </c>
      <c r="B24" s="115">
        <v>793926</v>
      </c>
      <c r="C24" s="206">
        <v>1.61</v>
      </c>
      <c r="D24" s="115">
        <v>311</v>
      </c>
      <c r="E24" s="115">
        <v>799822</v>
      </c>
      <c r="F24" s="206">
        <v>1.6</v>
      </c>
      <c r="G24" s="115">
        <v>311</v>
      </c>
      <c r="H24" s="115">
        <v>803868</v>
      </c>
      <c r="I24" s="206">
        <v>1.6</v>
      </c>
      <c r="J24" s="115">
        <v>309</v>
      </c>
      <c r="K24" s="115">
        <v>811247</v>
      </c>
      <c r="L24" s="206">
        <v>1.6</v>
      </c>
      <c r="M24" s="115">
        <v>310</v>
      </c>
      <c r="N24" s="115">
        <v>814705</v>
      </c>
      <c r="O24" s="206">
        <v>1.6</v>
      </c>
      <c r="P24" s="115">
        <v>309</v>
      </c>
    </row>
    <row r="25" spans="1:23" ht="18" customHeight="1" x14ac:dyDescent="0.35">
      <c r="A25" s="58" t="s">
        <v>225</v>
      </c>
      <c r="B25" s="58">
        <v>619362</v>
      </c>
      <c r="C25" s="207">
        <v>1.56</v>
      </c>
      <c r="D25" s="58">
        <v>280</v>
      </c>
      <c r="E25" s="58">
        <v>624565</v>
      </c>
      <c r="F25" s="207">
        <v>1.55</v>
      </c>
      <c r="G25" s="58">
        <v>280</v>
      </c>
      <c r="H25" s="58">
        <v>628177</v>
      </c>
      <c r="I25" s="207">
        <v>1.55</v>
      </c>
      <c r="J25" s="58">
        <v>278</v>
      </c>
      <c r="K25" s="58">
        <v>633575</v>
      </c>
      <c r="L25" s="207">
        <v>1.55</v>
      </c>
      <c r="M25" s="58">
        <v>279</v>
      </c>
      <c r="N25" s="58">
        <v>636395</v>
      </c>
      <c r="O25" s="207">
        <v>1.55</v>
      </c>
      <c r="P25" s="58">
        <v>278</v>
      </c>
    </row>
    <row r="26" spans="1:23" ht="18" customHeight="1" x14ac:dyDescent="0.35">
      <c r="A26" s="58" t="s">
        <v>226</v>
      </c>
      <c r="B26" s="58">
        <v>441723</v>
      </c>
      <c r="C26" s="207">
        <v>1.53</v>
      </c>
      <c r="D26" s="58">
        <v>234</v>
      </c>
      <c r="E26" s="58">
        <v>446449</v>
      </c>
      <c r="F26" s="207">
        <v>1.53</v>
      </c>
      <c r="G26" s="58">
        <v>233</v>
      </c>
      <c r="H26" s="58">
        <v>449256</v>
      </c>
      <c r="I26" s="207">
        <v>1.52</v>
      </c>
      <c r="J26" s="58">
        <v>232</v>
      </c>
      <c r="K26" s="58">
        <v>453500</v>
      </c>
      <c r="L26" s="207">
        <v>1.52</v>
      </c>
      <c r="M26" s="58">
        <v>232</v>
      </c>
      <c r="N26" s="58">
        <v>455457</v>
      </c>
      <c r="O26" s="207">
        <v>1.52</v>
      </c>
      <c r="P26" s="58">
        <v>232</v>
      </c>
    </row>
    <row r="27" spans="1:23" ht="18" customHeight="1" x14ac:dyDescent="0.35">
      <c r="A27" s="58" t="s">
        <v>227</v>
      </c>
      <c r="B27" s="58">
        <v>294147</v>
      </c>
      <c r="C27" s="207">
        <v>1.51</v>
      </c>
      <c r="D27" s="58">
        <v>181</v>
      </c>
      <c r="E27" s="58">
        <v>297810</v>
      </c>
      <c r="F27" s="207">
        <v>1.51</v>
      </c>
      <c r="G27" s="58">
        <v>181</v>
      </c>
      <c r="H27" s="58">
        <v>300331</v>
      </c>
      <c r="I27" s="207">
        <v>1.51</v>
      </c>
      <c r="J27" s="58">
        <v>180</v>
      </c>
      <c r="K27" s="58">
        <v>303237</v>
      </c>
      <c r="L27" s="207">
        <v>1.51</v>
      </c>
      <c r="M27" s="58">
        <v>180</v>
      </c>
      <c r="N27" s="58">
        <v>304533</v>
      </c>
      <c r="O27" s="207">
        <v>1.5</v>
      </c>
      <c r="P27" s="58">
        <v>180</v>
      </c>
    </row>
    <row r="28" spans="1:23" ht="18" customHeight="1" x14ac:dyDescent="0.35">
      <c r="A28" s="58" t="s">
        <v>228</v>
      </c>
      <c r="B28" s="58">
        <v>189621</v>
      </c>
      <c r="C28" s="207">
        <v>1.51</v>
      </c>
      <c r="D28" s="58">
        <v>138</v>
      </c>
      <c r="E28" s="58">
        <v>191462</v>
      </c>
      <c r="F28" s="207">
        <v>1.5</v>
      </c>
      <c r="G28" s="58">
        <v>138</v>
      </c>
      <c r="H28" s="58">
        <v>193821</v>
      </c>
      <c r="I28" s="207">
        <v>1.5</v>
      </c>
      <c r="J28" s="58">
        <v>137</v>
      </c>
      <c r="K28" s="58">
        <v>196734</v>
      </c>
      <c r="L28" s="207">
        <v>1.5</v>
      </c>
      <c r="M28" s="58">
        <v>136</v>
      </c>
      <c r="N28" s="58">
        <v>197945</v>
      </c>
      <c r="O28" s="207">
        <v>1.5</v>
      </c>
      <c r="P28" s="58">
        <v>136</v>
      </c>
    </row>
    <row r="29" spans="1:23" ht="18" customHeight="1" x14ac:dyDescent="0.35">
      <c r="A29" s="58" t="s">
        <v>229</v>
      </c>
      <c r="B29" s="58">
        <v>120348</v>
      </c>
      <c r="C29" s="207">
        <v>1.49</v>
      </c>
      <c r="D29" s="58">
        <v>95</v>
      </c>
      <c r="E29" s="58">
        <v>122052</v>
      </c>
      <c r="F29" s="207">
        <v>1.49</v>
      </c>
      <c r="G29" s="58">
        <v>95</v>
      </c>
      <c r="H29" s="58">
        <v>124180</v>
      </c>
      <c r="I29" s="207">
        <v>1.49</v>
      </c>
      <c r="J29" s="58">
        <v>94</v>
      </c>
      <c r="K29" s="58">
        <v>126607</v>
      </c>
      <c r="L29" s="207">
        <v>1.49</v>
      </c>
      <c r="M29" s="58">
        <v>94</v>
      </c>
      <c r="N29" s="58">
        <v>127512</v>
      </c>
      <c r="O29" s="207">
        <v>1.49</v>
      </c>
      <c r="P29" s="58">
        <v>94</v>
      </c>
    </row>
    <row r="30" spans="1:23" ht="18" customHeight="1" x14ac:dyDescent="0.35">
      <c r="A30" s="58" t="s">
        <v>230</v>
      </c>
      <c r="B30" s="58">
        <v>208319</v>
      </c>
      <c r="C30" s="207">
        <v>1.47</v>
      </c>
      <c r="D30" s="58">
        <v>71</v>
      </c>
      <c r="E30" s="58">
        <v>212841</v>
      </c>
      <c r="F30" s="207">
        <v>1.46</v>
      </c>
      <c r="G30" s="58">
        <v>70</v>
      </c>
      <c r="H30" s="58">
        <v>223228</v>
      </c>
      <c r="I30" s="207">
        <v>1.46</v>
      </c>
      <c r="J30" s="58">
        <v>69</v>
      </c>
      <c r="K30" s="58">
        <v>233929</v>
      </c>
      <c r="L30" s="207">
        <v>1.45</v>
      </c>
      <c r="M30" s="58">
        <v>69</v>
      </c>
      <c r="N30" s="58">
        <v>237855</v>
      </c>
      <c r="O30" s="207">
        <v>1.45</v>
      </c>
      <c r="P30" s="58">
        <v>69</v>
      </c>
    </row>
    <row r="31" spans="1:23" ht="18" customHeight="1" x14ac:dyDescent="0.35">
      <c r="A31" s="58" t="s">
        <v>31</v>
      </c>
      <c r="B31" s="58">
        <v>1091098</v>
      </c>
      <c r="C31" s="207">
        <v>1.47</v>
      </c>
      <c r="D31" s="58">
        <v>73</v>
      </c>
      <c r="E31" s="58">
        <v>1077194</v>
      </c>
      <c r="F31" s="207">
        <v>1.47</v>
      </c>
      <c r="G31" s="58">
        <v>73</v>
      </c>
      <c r="H31" s="58">
        <v>1063335</v>
      </c>
      <c r="I31" s="207">
        <v>1.47</v>
      </c>
      <c r="J31" s="58">
        <v>73</v>
      </c>
      <c r="K31" s="58">
        <v>1056828</v>
      </c>
      <c r="L31" s="207">
        <v>1.47</v>
      </c>
      <c r="M31" s="58">
        <v>74</v>
      </c>
      <c r="N31" s="58">
        <v>1058063</v>
      </c>
      <c r="O31" s="207">
        <v>1.47</v>
      </c>
      <c r="P31" s="58">
        <v>73</v>
      </c>
    </row>
    <row r="32" spans="1:23" ht="18" customHeight="1" thickBot="1" x14ac:dyDescent="0.4">
      <c r="A32" s="113" t="s">
        <v>44</v>
      </c>
      <c r="B32" s="113">
        <v>5256166</v>
      </c>
      <c r="C32" s="208">
        <v>1.59</v>
      </c>
      <c r="D32" s="113">
        <v>232</v>
      </c>
      <c r="E32" s="113">
        <v>5278462</v>
      </c>
      <c r="F32" s="208">
        <v>1.59</v>
      </c>
      <c r="G32" s="113">
        <v>232</v>
      </c>
      <c r="H32" s="113">
        <v>5300514</v>
      </c>
      <c r="I32" s="208">
        <v>1.58</v>
      </c>
      <c r="J32" s="113">
        <v>231</v>
      </c>
      <c r="K32" s="113">
        <v>5351892</v>
      </c>
      <c r="L32" s="208">
        <v>1.58</v>
      </c>
      <c r="M32" s="113">
        <v>232</v>
      </c>
      <c r="N32" s="113">
        <v>5383536</v>
      </c>
      <c r="O32" s="208">
        <v>1.58</v>
      </c>
      <c r="P32" s="113">
        <v>232</v>
      </c>
    </row>
    <row r="33" spans="1:16" ht="14" thickTop="1" x14ac:dyDescent="0.35">
      <c r="A33" s="93"/>
      <c r="B33" s="93"/>
      <c r="C33" s="93"/>
      <c r="D33" s="93"/>
      <c r="E33" s="93"/>
      <c r="F33" s="93"/>
      <c r="G33" s="93"/>
      <c r="H33" s="93"/>
      <c r="I33" s="93"/>
      <c r="J33" s="93"/>
      <c r="K33" s="93"/>
      <c r="L33" s="93"/>
      <c r="M33" s="93"/>
      <c r="N33" s="60"/>
      <c r="O33" s="143"/>
      <c r="P33" s="60"/>
    </row>
    <row r="34" spans="1:16" ht="73" customHeight="1" x14ac:dyDescent="0.35">
      <c r="A34" s="410" t="s">
        <v>102</v>
      </c>
      <c r="B34" s="410"/>
      <c r="C34" s="410"/>
      <c r="D34" s="410"/>
      <c r="E34" s="410"/>
      <c r="F34" s="410"/>
      <c r="G34" s="410"/>
      <c r="H34" s="410"/>
      <c r="I34" s="410"/>
      <c r="J34" s="410"/>
      <c r="K34" s="410"/>
      <c r="L34" s="410"/>
      <c r="M34" s="410"/>
      <c r="N34" s="410"/>
      <c r="O34" s="410"/>
      <c r="P34" s="410"/>
    </row>
    <row r="35" spans="1:16" ht="50.15" customHeight="1" x14ac:dyDescent="0.35">
      <c r="A35" s="411" t="str">
        <f>+INDICE!B10</f>
        <v xml:space="preserve"> Lettura dati 27 dicembre 2023</v>
      </c>
      <c r="B35" s="411"/>
      <c r="C35" s="2"/>
      <c r="D35" s="2"/>
      <c r="E35" s="2"/>
      <c r="F35" s="2"/>
      <c r="G35" s="2"/>
      <c r="H35" s="2"/>
      <c r="I35" s="2"/>
      <c r="J35" s="2"/>
    </row>
    <row r="36" spans="1:16" ht="7" customHeight="1" x14ac:dyDescent="0.35"/>
    <row r="37" spans="1:16" ht="7" customHeight="1" x14ac:dyDescent="0.35"/>
    <row r="38" spans="1:16" ht="7" customHeight="1" x14ac:dyDescent="0.35"/>
    <row r="39" spans="1:16" ht="7" customHeight="1" x14ac:dyDescent="0.35"/>
    <row r="40" spans="1:16" ht="7" customHeight="1" x14ac:dyDescent="0.35"/>
    <row r="41" spans="1:16" ht="7" customHeight="1" x14ac:dyDescent="0.35"/>
    <row r="42" spans="1:16" ht="7" customHeight="1" x14ac:dyDescent="0.35"/>
    <row r="43" spans="1:16" ht="7" customHeight="1" x14ac:dyDescent="0.35"/>
    <row r="44" spans="1:16" ht="7" customHeight="1" x14ac:dyDescent="0.35"/>
    <row r="45" spans="1:16" ht="7" customHeight="1" x14ac:dyDescent="0.35"/>
    <row r="46" spans="1:16" ht="7" customHeight="1" x14ac:dyDescent="0.35"/>
    <row r="47" spans="1:16" ht="7" customHeight="1" x14ac:dyDescent="0.35"/>
    <row r="48" spans="1:16"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row r="78" ht="7" customHeight="1" x14ac:dyDescent="0.35"/>
    <row r="79" ht="7" customHeight="1" x14ac:dyDescent="0.35"/>
  </sheetData>
  <mergeCells count="16">
    <mergeCell ref="B2:P2"/>
    <mergeCell ref="A3:A4"/>
    <mergeCell ref="B3:D3"/>
    <mergeCell ref="E3:G3"/>
    <mergeCell ref="H3:J3"/>
    <mergeCell ref="K3:M3"/>
    <mergeCell ref="N3:P3"/>
    <mergeCell ref="A34:P34"/>
    <mergeCell ref="A35:B35"/>
    <mergeCell ref="B18:P18"/>
    <mergeCell ref="A19:A20"/>
    <mergeCell ref="B19:D19"/>
    <mergeCell ref="E19:G19"/>
    <mergeCell ref="H19:J19"/>
    <mergeCell ref="K19:M19"/>
    <mergeCell ref="N19:P19"/>
  </mergeCells>
  <pageMargins left="0.25" right="0.25" top="0.75" bottom="0.75" header="0.3" footer="0.3"/>
  <pageSetup paperSize="9" scale="49" orientation="landscape" r:id="rId1"/>
  <headerFooter>
    <oddHeader>&amp;COSSERVATORIO ASSEGNO UNICO UNIVERSALE</oddHeader>
    <oddFooter>&amp;CINPS - COORDINAMENTO GENERALE STATISTICO ATTUARIALE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49ED5-CFDB-4B9F-85AC-205861C0E7AA}">
  <sheetPr>
    <pageSetUpPr fitToPage="1"/>
  </sheetPr>
  <dimension ref="A1:W77"/>
  <sheetViews>
    <sheetView showGridLines="0" tabSelected="1" view="pageBreakPreview" topLeftCell="I1" zoomScale="60" zoomScaleNormal="70" workbookViewId="0">
      <selection activeCell="F1" sqref="F1"/>
    </sheetView>
  </sheetViews>
  <sheetFormatPr defaultColWidth="13.26953125" defaultRowHeight="10" x14ac:dyDescent="0.35"/>
  <cols>
    <col min="1" max="1" width="26.26953125" style="1" customWidth="1"/>
    <col min="2" max="2" width="17.81640625" style="1" bestFit="1" customWidth="1"/>
    <col min="3" max="3" width="13" style="1" customWidth="1"/>
    <col min="4" max="4" width="14.81640625" style="1" customWidth="1"/>
    <col min="5" max="5" width="17.1796875" style="93" customWidth="1"/>
    <col min="6" max="6" width="13.26953125" style="93"/>
    <col min="7" max="7" width="14" style="1" customWidth="1"/>
    <col min="8" max="8" width="17.81640625" style="1" customWidth="1"/>
    <col min="9" max="9" width="12.54296875" style="1" customWidth="1"/>
    <col min="10" max="10" width="13.26953125" style="1"/>
    <col min="11" max="11" width="16" style="1" customWidth="1"/>
    <col min="12" max="12" width="14.1796875" style="1" customWidth="1"/>
    <col min="13" max="13" width="13.26953125" style="1"/>
    <col min="14" max="14" width="15.26953125" style="1" bestFit="1" customWidth="1"/>
    <col min="15" max="16" width="13.26953125" style="1"/>
    <col min="17" max="17" width="15.26953125" style="1" bestFit="1" customWidth="1"/>
    <col min="18" max="16384" width="13.26953125" style="1"/>
  </cols>
  <sheetData>
    <row r="1" spans="1:19" ht="59.5" customHeight="1" thickBot="1" x14ac:dyDescent="0.4">
      <c r="A1" s="85" t="s">
        <v>132</v>
      </c>
      <c r="B1" s="85"/>
      <c r="C1" s="85"/>
      <c r="D1" s="85"/>
      <c r="E1" s="85"/>
      <c r="F1" s="85"/>
      <c r="G1" s="85"/>
      <c r="H1" s="85"/>
      <c r="I1" s="85"/>
      <c r="J1" s="85"/>
      <c r="K1" s="85"/>
      <c r="L1" s="85"/>
      <c r="M1" s="85"/>
      <c r="N1" s="85"/>
      <c r="O1" s="85"/>
      <c r="P1" s="85"/>
      <c r="Q1" s="85"/>
      <c r="R1" s="85"/>
      <c r="S1" s="85"/>
    </row>
    <row r="2" spans="1:19" ht="40.5" customHeight="1" thickTop="1" x14ac:dyDescent="0.35">
      <c r="A2" s="35"/>
      <c r="B2" s="414" t="s">
        <v>35</v>
      </c>
      <c r="C2" s="414"/>
      <c r="D2" s="414"/>
      <c r="E2" s="414"/>
      <c r="F2" s="414"/>
      <c r="G2" s="414"/>
      <c r="H2" s="414"/>
      <c r="I2" s="414"/>
      <c r="J2" s="414"/>
      <c r="K2" s="414"/>
      <c r="L2" s="414"/>
      <c r="M2" s="414"/>
      <c r="N2" s="414"/>
      <c r="O2" s="414"/>
      <c r="P2" s="414"/>
      <c r="Q2" s="414"/>
      <c r="R2" s="414"/>
      <c r="S2" s="414"/>
    </row>
    <row r="3" spans="1:19" ht="28.5" customHeight="1" x14ac:dyDescent="0.35">
      <c r="A3" s="393" t="s">
        <v>63</v>
      </c>
      <c r="B3" s="391" t="s">
        <v>120</v>
      </c>
      <c r="C3" s="391"/>
      <c r="D3" s="392"/>
      <c r="E3" s="391" t="s">
        <v>174</v>
      </c>
      <c r="F3" s="391"/>
      <c r="G3" s="392"/>
      <c r="H3" s="391" t="s">
        <v>183</v>
      </c>
      <c r="I3" s="391"/>
      <c r="J3" s="392"/>
      <c r="K3" s="391" t="s">
        <v>189</v>
      </c>
      <c r="L3" s="391"/>
      <c r="M3" s="392"/>
      <c r="N3" s="391" t="s">
        <v>192</v>
      </c>
      <c r="O3" s="391"/>
      <c r="P3" s="392"/>
      <c r="Q3" s="391" t="s">
        <v>195</v>
      </c>
      <c r="R3" s="391"/>
      <c r="S3" s="392"/>
    </row>
    <row r="4" spans="1:19" s="137" customFormat="1" ht="80.150000000000006" customHeight="1" thickBot="1" x14ac:dyDescent="0.4">
      <c r="A4" s="394"/>
      <c r="B4" s="59" t="s">
        <v>103</v>
      </c>
      <c r="C4" s="59" t="s">
        <v>95</v>
      </c>
      <c r="D4" s="30" t="s">
        <v>96</v>
      </c>
      <c r="E4" s="59" t="s">
        <v>103</v>
      </c>
      <c r="F4" s="59" t="s">
        <v>95</v>
      </c>
      <c r="G4" s="30" t="s">
        <v>96</v>
      </c>
      <c r="H4" s="59" t="s">
        <v>103</v>
      </c>
      <c r="I4" s="59" t="s">
        <v>95</v>
      </c>
      <c r="J4" s="30" t="s">
        <v>96</v>
      </c>
      <c r="K4" s="59" t="s">
        <v>103</v>
      </c>
      <c r="L4" s="59" t="s">
        <v>95</v>
      </c>
      <c r="M4" s="30" t="s">
        <v>96</v>
      </c>
      <c r="N4" s="59" t="s">
        <v>103</v>
      </c>
      <c r="O4" s="59" t="s">
        <v>95</v>
      </c>
      <c r="P4" s="30" t="s">
        <v>96</v>
      </c>
      <c r="Q4" s="59" t="s">
        <v>103</v>
      </c>
      <c r="R4" s="59" t="s">
        <v>95</v>
      </c>
      <c r="S4" s="30" t="s">
        <v>96</v>
      </c>
    </row>
    <row r="5" spans="1:19" ht="18" customHeight="1" thickTop="1" x14ac:dyDescent="0.35">
      <c r="A5" s="58" t="s">
        <v>231</v>
      </c>
      <c r="B5" s="60">
        <v>2550960</v>
      </c>
      <c r="C5" s="139">
        <v>1.68</v>
      </c>
      <c r="D5" s="60">
        <v>360</v>
      </c>
      <c r="E5" s="60">
        <v>2501158</v>
      </c>
      <c r="F5" s="139">
        <v>1.68</v>
      </c>
      <c r="G5" s="60">
        <v>360</v>
      </c>
      <c r="H5" s="60">
        <v>2375461</v>
      </c>
      <c r="I5" s="139">
        <v>1.69</v>
      </c>
      <c r="J5" s="60">
        <v>360</v>
      </c>
      <c r="K5" s="60">
        <v>2393722</v>
      </c>
      <c r="L5" s="139">
        <v>1.69</v>
      </c>
      <c r="M5" s="60">
        <v>361</v>
      </c>
      <c r="N5" s="60">
        <v>2394450</v>
      </c>
      <c r="O5" s="139">
        <v>1.69</v>
      </c>
      <c r="P5" s="60">
        <v>362</v>
      </c>
      <c r="Q5" s="60">
        <v>2392799</v>
      </c>
      <c r="R5" s="139">
        <v>1.69</v>
      </c>
      <c r="S5" s="60">
        <v>362</v>
      </c>
    </row>
    <row r="6" spans="1:19" ht="18" customHeight="1" x14ac:dyDescent="0.35">
      <c r="A6" s="114" t="s">
        <v>232</v>
      </c>
      <c r="B6" s="135">
        <v>645377</v>
      </c>
      <c r="C6" s="140">
        <v>1.73</v>
      </c>
      <c r="D6" s="135">
        <v>374</v>
      </c>
      <c r="E6" s="135">
        <v>563741</v>
      </c>
      <c r="F6" s="140">
        <v>1.7</v>
      </c>
      <c r="G6" s="135">
        <v>366</v>
      </c>
      <c r="H6" s="135">
        <v>512050</v>
      </c>
      <c r="I6" s="140">
        <v>1.7</v>
      </c>
      <c r="J6" s="135">
        <v>362</v>
      </c>
      <c r="K6" s="135">
        <v>522142</v>
      </c>
      <c r="L6" s="140">
        <v>1.71</v>
      </c>
      <c r="M6" s="135">
        <v>365</v>
      </c>
      <c r="N6" s="135">
        <v>522609</v>
      </c>
      <c r="O6" s="140">
        <v>1.71</v>
      </c>
      <c r="P6" s="135">
        <v>365</v>
      </c>
      <c r="Q6" s="135">
        <v>521510</v>
      </c>
      <c r="R6" s="140">
        <v>1.71</v>
      </c>
      <c r="S6" s="135">
        <v>366</v>
      </c>
    </row>
    <row r="7" spans="1:19" ht="18" customHeight="1" x14ac:dyDescent="0.35">
      <c r="A7" s="114" t="s">
        <v>233</v>
      </c>
      <c r="B7" s="135">
        <v>1060299</v>
      </c>
      <c r="C7" s="140">
        <v>1.72</v>
      </c>
      <c r="D7" s="135">
        <v>371</v>
      </c>
      <c r="E7" s="135">
        <v>1065075</v>
      </c>
      <c r="F7" s="140">
        <v>1.74</v>
      </c>
      <c r="G7" s="135">
        <v>376</v>
      </c>
      <c r="H7" s="135">
        <v>1012518</v>
      </c>
      <c r="I7" s="140">
        <v>1.75</v>
      </c>
      <c r="J7" s="135">
        <v>376</v>
      </c>
      <c r="K7" s="135">
        <v>1017883</v>
      </c>
      <c r="L7" s="140">
        <v>1.75</v>
      </c>
      <c r="M7" s="135">
        <v>378</v>
      </c>
      <c r="N7" s="135">
        <v>1017572</v>
      </c>
      <c r="O7" s="140">
        <v>1.75</v>
      </c>
      <c r="P7" s="135">
        <v>378</v>
      </c>
      <c r="Q7" s="135">
        <v>1017025</v>
      </c>
      <c r="R7" s="140">
        <v>1.75</v>
      </c>
      <c r="S7" s="135">
        <v>378</v>
      </c>
    </row>
    <row r="8" spans="1:19" ht="18" customHeight="1" x14ac:dyDescent="0.35">
      <c r="A8" s="114" t="s">
        <v>234</v>
      </c>
      <c r="B8" s="135">
        <v>845284</v>
      </c>
      <c r="C8" s="140">
        <v>1.58</v>
      </c>
      <c r="D8" s="135">
        <v>336</v>
      </c>
      <c r="E8" s="135">
        <v>872342</v>
      </c>
      <c r="F8" s="140">
        <v>1.59</v>
      </c>
      <c r="G8" s="135">
        <v>338</v>
      </c>
      <c r="H8" s="135">
        <v>850893</v>
      </c>
      <c r="I8" s="140">
        <v>1.6</v>
      </c>
      <c r="J8" s="135">
        <v>339</v>
      </c>
      <c r="K8" s="135">
        <v>853697</v>
      </c>
      <c r="L8" s="140">
        <v>1.6</v>
      </c>
      <c r="M8" s="135">
        <v>340</v>
      </c>
      <c r="N8" s="135">
        <v>854269</v>
      </c>
      <c r="O8" s="140">
        <v>1.6</v>
      </c>
      <c r="P8" s="135">
        <v>340</v>
      </c>
      <c r="Q8" s="135">
        <v>854264</v>
      </c>
      <c r="R8" s="140">
        <v>1.6</v>
      </c>
      <c r="S8" s="135">
        <v>339</v>
      </c>
    </row>
    <row r="9" spans="1:19" ht="18" customHeight="1" x14ac:dyDescent="0.35">
      <c r="A9" s="58" t="s">
        <v>235</v>
      </c>
      <c r="B9" s="60">
        <v>634160</v>
      </c>
      <c r="C9" s="141">
        <v>1.54</v>
      </c>
      <c r="D9" s="60">
        <v>303</v>
      </c>
      <c r="E9" s="60">
        <v>653489</v>
      </c>
      <c r="F9" s="141">
        <v>1.54</v>
      </c>
      <c r="G9" s="60">
        <v>304</v>
      </c>
      <c r="H9" s="60">
        <v>642413</v>
      </c>
      <c r="I9" s="141">
        <v>1.55</v>
      </c>
      <c r="J9" s="60">
        <v>306</v>
      </c>
      <c r="K9" s="60">
        <v>644209</v>
      </c>
      <c r="L9" s="141">
        <v>1.55</v>
      </c>
      <c r="M9" s="60">
        <v>306</v>
      </c>
      <c r="N9" s="60">
        <v>644371</v>
      </c>
      <c r="O9" s="141">
        <v>1.55</v>
      </c>
      <c r="P9" s="60">
        <v>306</v>
      </c>
      <c r="Q9" s="60">
        <v>644161</v>
      </c>
      <c r="R9" s="141">
        <v>1.55</v>
      </c>
      <c r="S9" s="60">
        <v>306</v>
      </c>
    </row>
    <row r="10" spans="1:19" ht="18" customHeight="1" x14ac:dyDescent="0.35">
      <c r="A10" s="58" t="s">
        <v>236</v>
      </c>
      <c r="B10" s="60">
        <v>430020</v>
      </c>
      <c r="C10" s="141">
        <v>1.51</v>
      </c>
      <c r="D10" s="60">
        <v>250</v>
      </c>
      <c r="E10" s="60">
        <v>447032</v>
      </c>
      <c r="F10" s="141">
        <v>1.52</v>
      </c>
      <c r="G10" s="60">
        <v>250</v>
      </c>
      <c r="H10" s="60">
        <v>443180</v>
      </c>
      <c r="I10" s="141">
        <v>1.52</v>
      </c>
      <c r="J10" s="60">
        <v>253</v>
      </c>
      <c r="K10" s="60">
        <v>444391</v>
      </c>
      <c r="L10" s="141">
        <v>1.52</v>
      </c>
      <c r="M10" s="60">
        <v>253</v>
      </c>
      <c r="N10" s="60">
        <v>444406</v>
      </c>
      <c r="O10" s="141">
        <v>1.52</v>
      </c>
      <c r="P10" s="60">
        <v>253</v>
      </c>
      <c r="Q10" s="60">
        <v>444112</v>
      </c>
      <c r="R10" s="141">
        <v>1.52</v>
      </c>
      <c r="S10" s="60">
        <v>252</v>
      </c>
    </row>
    <row r="11" spans="1:19" ht="18" customHeight="1" x14ac:dyDescent="0.35">
      <c r="A11" s="165" t="s">
        <v>237</v>
      </c>
      <c r="B11" s="60">
        <v>275137</v>
      </c>
      <c r="C11" s="141">
        <v>1.5</v>
      </c>
      <c r="D11" s="60">
        <v>196</v>
      </c>
      <c r="E11" s="60">
        <v>288217</v>
      </c>
      <c r="F11" s="141">
        <v>1.5</v>
      </c>
      <c r="G11" s="60">
        <v>197</v>
      </c>
      <c r="H11" s="60">
        <v>282894</v>
      </c>
      <c r="I11" s="141">
        <v>1.51</v>
      </c>
      <c r="J11" s="60">
        <v>201</v>
      </c>
      <c r="K11" s="60">
        <v>284461</v>
      </c>
      <c r="L11" s="141">
        <v>1.51</v>
      </c>
      <c r="M11" s="60">
        <v>201</v>
      </c>
      <c r="N11" s="60">
        <v>284389</v>
      </c>
      <c r="O11" s="141">
        <v>1.51</v>
      </c>
      <c r="P11" s="60">
        <v>201</v>
      </c>
      <c r="Q11" s="60">
        <v>284305</v>
      </c>
      <c r="R11" s="141">
        <v>1.51</v>
      </c>
      <c r="S11" s="60">
        <v>201</v>
      </c>
    </row>
    <row r="12" spans="1:19" ht="18" customHeight="1" x14ac:dyDescent="0.35">
      <c r="A12" s="58" t="s">
        <v>238</v>
      </c>
      <c r="B12" s="60">
        <v>170997</v>
      </c>
      <c r="C12" s="141">
        <v>1.49</v>
      </c>
      <c r="D12" s="60">
        <v>148</v>
      </c>
      <c r="E12" s="60">
        <v>180835</v>
      </c>
      <c r="F12" s="141">
        <v>1.49</v>
      </c>
      <c r="G12" s="60">
        <v>149</v>
      </c>
      <c r="H12" s="60">
        <v>152738</v>
      </c>
      <c r="I12" s="141">
        <v>1.52</v>
      </c>
      <c r="J12" s="60">
        <v>158</v>
      </c>
      <c r="K12" s="60">
        <v>167144</v>
      </c>
      <c r="L12" s="141">
        <v>1.51</v>
      </c>
      <c r="M12" s="60">
        <v>155</v>
      </c>
      <c r="N12" s="60">
        <v>170363</v>
      </c>
      <c r="O12" s="141">
        <v>1.51</v>
      </c>
      <c r="P12" s="60">
        <v>154</v>
      </c>
      <c r="Q12" s="60">
        <v>173176</v>
      </c>
      <c r="R12" s="141">
        <v>1.51</v>
      </c>
      <c r="S12" s="60">
        <v>154</v>
      </c>
    </row>
    <row r="13" spans="1:19" ht="18" customHeight="1" x14ac:dyDescent="0.35">
      <c r="A13" s="58" t="s">
        <v>239</v>
      </c>
      <c r="B13" s="60">
        <v>104258</v>
      </c>
      <c r="C13" s="141">
        <v>1.48</v>
      </c>
      <c r="D13" s="60">
        <v>102</v>
      </c>
      <c r="E13" s="60">
        <v>113649</v>
      </c>
      <c r="F13" s="141">
        <v>1.48</v>
      </c>
      <c r="G13" s="60">
        <v>102</v>
      </c>
      <c r="H13" s="60">
        <v>83656</v>
      </c>
      <c r="I13" s="141">
        <v>1.51</v>
      </c>
      <c r="J13" s="60">
        <v>110</v>
      </c>
      <c r="K13" s="60">
        <v>93388</v>
      </c>
      <c r="L13" s="141">
        <v>1.51</v>
      </c>
      <c r="M13" s="60">
        <v>108</v>
      </c>
      <c r="N13" s="60">
        <v>95420</v>
      </c>
      <c r="O13" s="141">
        <v>1.5</v>
      </c>
      <c r="P13" s="60">
        <v>108</v>
      </c>
      <c r="Q13" s="60">
        <v>97346</v>
      </c>
      <c r="R13" s="141">
        <v>1.5</v>
      </c>
      <c r="S13" s="60">
        <v>107</v>
      </c>
    </row>
    <row r="14" spans="1:19" ht="18" customHeight="1" x14ac:dyDescent="0.35">
      <c r="A14" s="58" t="s">
        <v>240</v>
      </c>
      <c r="B14" s="60">
        <v>184495</v>
      </c>
      <c r="C14" s="141">
        <v>1.44</v>
      </c>
      <c r="D14" s="60">
        <v>74</v>
      </c>
      <c r="E14" s="60">
        <v>198030</v>
      </c>
      <c r="F14" s="141">
        <v>1.45</v>
      </c>
      <c r="G14" s="60">
        <v>75</v>
      </c>
      <c r="H14" s="60">
        <v>87367</v>
      </c>
      <c r="I14" s="141">
        <v>1.46</v>
      </c>
      <c r="J14" s="60">
        <v>80</v>
      </c>
      <c r="K14" s="60">
        <v>118674</v>
      </c>
      <c r="L14" s="141">
        <v>1.46</v>
      </c>
      <c r="M14" s="60">
        <v>79</v>
      </c>
      <c r="N14" s="60">
        <v>125856</v>
      </c>
      <c r="O14" s="141">
        <v>1.46</v>
      </c>
      <c r="P14" s="60">
        <v>79</v>
      </c>
      <c r="Q14" s="60">
        <v>132827</v>
      </c>
      <c r="R14" s="141">
        <v>1.46</v>
      </c>
      <c r="S14" s="60">
        <v>79</v>
      </c>
    </row>
    <row r="15" spans="1:19" ht="18" customHeight="1" x14ac:dyDescent="0.35">
      <c r="A15" s="116" t="s">
        <v>31</v>
      </c>
      <c r="B15" s="60">
        <v>1051770</v>
      </c>
      <c r="C15" s="141">
        <v>1.47</v>
      </c>
      <c r="D15" s="60">
        <v>81</v>
      </c>
      <c r="E15" s="60">
        <v>1032316</v>
      </c>
      <c r="F15" s="141">
        <v>1.47</v>
      </c>
      <c r="G15" s="60">
        <v>81</v>
      </c>
      <c r="H15" s="60">
        <v>1506609</v>
      </c>
      <c r="I15" s="141">
        <v>1.46</v>
      </c>
      <c r="J15" s="60">
        <v>85</v>
      </c>
      <c r="K15" s="60">
        <v>1424283</v>
      </c>
      <c r="L15" s="141">
        <v>1.45</v>
      </c>
      <c r="M15" s="60">
        <v>79</v>
      </c>
      <c r="N15" s="60">
        <v>1402137</v>
      </c>
      <c r="O15" s="141">
        <v>1.45</v>
      </c>
      <c r="P15" s="60">
        <v>78</v>
      </c>
      <c r="Q15" s="60">
        <v>1380538</v>
      </c>
      <c r="R15" s="141">
        <v>1.44</v>
      </c>
      <c r="S15" s="60">
        <v>78</v>
      </c>
    </row>
    <row r="16" spans="1:19" ht="18" customHeight="1" thickBot="1" x14ac:dyDescent="0.4">
      <c r="A16" s="17" t="s">
        <v>44</v>
      </c>
      <c r="B16" s="61">
        <v>5401797</v>
      </c>
      <c r="C16" s="136">
        <v>1.58</v>
      </c>
      <c r="D16" s="61">
        <v>261</v>
      </c>
      <c r="E16" s="61">
        <v>5414726</v>
      </c>
      <c r="F16" s="136">
        <v>1.58</v>
      </c>
      <c r="G16" s="61">
        <v>259</v>
      </c>
      <c r="H16" s="61">
        <v>5574318</v>
      </c>
      <c r="I16" s="136">
        <v>1.58</v>
      </c>
      <c r="J16" s="61">
        <v>249</v>
      </c>
      <c r="K16" s="61">
        <v>5570272</v>
      </c>
      <c r="L16" s="136">
        <v>1.58</v>
      </c>
      <c r="M16" s="61">
        <v>250</v>
      </c>
      <c r="N16" s="61">
        <v>5561392</v>
      </c>
      <c r="O16" s="136">
        <v>1.58</v>
      </c>
      <c r="P16" s="61">
        <v>250</v>
      </c>
      <c r="Q16" s="61">
        <v>5549264</v>
      </c>
      <c r="R16" s="136">
        <v>1.57</v>
      </c>
      <c r="S16" s="61">
        <v>250</v>
      </c>
    </row>
    <row r="17" spans="1:23" ht="23.15" customHeight="1" thickTop="1" x14ac:dyDescent="0.35">
      <c r="A17" s="209"/>
      <c r="B17" s="210"/>
      <c r="C17" s="211"/>
      <c r="D17" s="212"/>
      <c r="E17" s="213"/>
      <c r="F17" s="115"/>
      <c r="G17" s="115"/>
      <c r="H17" s="213"/>
      <c r="I17" s="213"/>
      <c r="J17" s="213"/>
      <c r="K17" s="213"/>
      <c r="L17" s="213"/>
      <c r="M17" s="213"/>
      <c r="N17" s="214"/>
      <c r="O17" s="214"/>
      <c r="P17" s="214"/>
      <c r="Q17" s="204"/>
      <c r="R17" s="93"/>
      <c r="S17" s="93"/>
      <c r="T17" s="93"/>
      <c r="U17" s="93"/>
      <c r="V17" s="93"/>
      <c r="W17" s="93"/>
    </row>
    <row r="18" spans="1:23" ht="27" customHeight="1" x14ac:dyDescent="0.35">
      <c r="A18" s="203"/>
      <c r="B18" s="412" t="s">
        <v>35</v>
      </c>
      <c r="C18" s="412"/>
      <c r="D18" s="412"/>
      <c r="E18" s="412"/>
      <c r="F18" s="412"/>
      <c r="G18" s="412"/>
      <c r="H18" s="412"/>
      <c r="I18" s="412"/>
      <c r="J18" s="412"/>
      <c r="K18" s="412"/>
      <c r="L18" s="412"/>
      <c r="M18" s="412"/>
      <c r="N18" s="288"/>
      <c r="O18" s="288"/>
      <c r="P18" s="288"/>
      <c r="Q18" s="204"/>
      <c r="R18" s="58"/>
      <c r="S18" s="93"/>
      <c r="T18" s="93"/>
      <c r="U18" s="93"/>
      <c r="V18" s="93"/>
      <c r="W18" s="93"/>
    </row>
    <row r="19" spans="1:23" ht="28.5" customHeight="1" x14ac:dyDescent="0.35">
      <c r="A19" s="413" t="s">
        <v>63</v>
      </c>
      <c r="B19" s="398" t="s">
        <v>199</v>
      </c>
      <c r="C19" s="398"/>
      <c r="D19" s="399"/>
      <c r="E19" s="398" t="s">
        <v>202</v>
      </c>
      <c r="F19" s="398"/>
      <c r="G19" s="399"/>
      <c r="H19" s="398" t="s">
        <v>210</v>
      </c>
      <c r="I19" s="398"/>
      <c r="J19" s="399"/>
      <c r="K19" s="402" t="s">
        <v>212</v>
      </c>
      <c r="L19" s="402"/>
      <c r="M19" s="403"/>
      <c r="N19" s="402" t="s">
        <v>217</v>
      </c>
      <c r="O19" s="402"/>
      <c r="P19" s="403"/>
      <c r="Q19" s="204"/>
      <c r="R19" s="58"/>
      <c r="S19" s="93"/>
      <c r="T19" s="93"/>
      <c r="U19" s="93"/>
      <c r="V19" s="93"/>
      <c r="W19" s="93"/>
    </row>
    <row r="20" spans="1:23" s="137" customFormat="1" ht="91" customHeight="1" thickBot="1" x14ac:dyDescent="0.4">
      <c r="A20" s="366"/>
      <c r="B20" s="59" t="s">
        <v>103</v>
      </c>
      <c r="C20" s="59" t="s">
        <v>95</v>
      </c>
      <c r="D20" s="30" t="s">
        <v>96</v>
      </c>
      <c r="E20" s="59" t="s">
        <v>103</v>
      </c>
      <c r="F20" s="59" t="s">
        <v>95</v>
      </c>
      <c r="G20" s="30" t="s">
        <v>96</v>
      </c>
      <c r="H20" s="59" t="s">
        <v>103</v>
      </c>
      <c r="I20" s="59" t="s">
        <v>95</v>
      </c>
      <c r="J20" s="30" t="s">
        <v>96</v>
      </c>
      <c r="K20" s="59" t="s">
        <v>103</v>
      </c>
      <c r="L20" s="59" t="s">
        <v>95</v>
      </c>
      <c r="M20" s="30" t="s">
        <v>96</v>
      </c>
      <c r="N20" s="59" t="s">
        <v>103</v>
      </c>
      <c r="O20" s="59" t="s">
        <v>95</v>
      </c>
      <c r="P20" s="30" t="s">
        <v>96</v>
      </c>
      <c r="Q20" s="204"/>
      <c r="R20" s="58"/>
      <c r="S20" s="93"/>
      <c r="T20" s="93"/>
      <c r="U20" s="93"/>
      <c r="V20" s="93"/>
      <c r="W20" s="93"/>
    </row>
    <row r="21" spans="1:23" ht="18" customHeight="1" thickTop="1" x14ac:dyDescent="0.35">
      <c r="A21" s="58" t="s">
        <v>231</v>
      </c>
      <c r="B21" s="60">
        <v>2387912</v>
      </c>
      <c r="C21" s="139">
        <v>1.69</v>
      </c>
      <c r="D21" s="60">
        <v>362</v>
      </c>
      <c r="E21" s="60">
        <v>2407410</v>
      </c>
      <c r="F21" s="139">
        <v>1.69</v>
      </c>
      <c r="G21" s="60">
        <v>361</v>
      </c>
      <c r="H21" s="60">
        <v>2416623</v>
      </c>
      <c r="I21" s="139">
        <v>1.68</v>
      </c>
      <c r="J21" s="60">
        <v>360</v>
      </c>
      <c r="K21" s="60">
        <v>2430280</v>
      </c>
      <c r="L21" s="139">
        <v>1.68</v>
      </c>
      <c r="M21" s="60">
        <v>359</v>
      </c>
      <c r="N21" s="60">
        <v>2435427</v>
      </c>
      <c r="O21" s="139">
        <v>1.68</v>
      </c>
      <c r="P21" s="60">
        <v>358</v>
      </c>
      <c r="Q21" s="93"/>
      <c r="R21" s="93"/>
      <c r="S21" s="93"/>
      <c r="T21" s="93"/>
      <c r="U21" s="93"/>
      <c r="V21" s="93"/>
      <c r="W21" s="93"/>
    </row>
    <row r="22" spans="1:23" ht="18" customHeight="1" x14ac:dyDescent="0.35">
      <c r="A22" s="114" t="s">
        <v>232</v>
      </c>
      <c r="B22" s="135">
        <v>517203</v>
      </c>
      <c r="C22" s="140">
        <v>1.71</v>
      </c>
      <c r="D22" s="135">
        <v>366</v>
      </c>
      <c r="E22" s="135">
        <v>525567</v>
      </c>
      <c r="F22" s="140">
        <v>1.71</v>
      </c>
      <c r="G22" s="135">
        <v>365</v>
      </c>
      <c r="H22" s="135">
        <v>528145</v>
      </c>
      <c r="I22" s="140">
        <v>1.7</v>
      </c>
      <c r="J22" s="135">
        <v>365</v>
      </c>
      <c r="K22" s="135">
        <v>531885</v>
      </c>
      <c r="L22" s="140">
        <v>1.7</v>
      </c>
      <c r="M22" s="135">
        <v>366</v>
      </c>
      <c r="N22" s="135">
        <v>535444</v>
      </c>
      <c r="O22" s="140">
        <v>1.7</v>
      </c>
      <c r="P22" s="135">
        <v>365</v>
      </c>
      <c r="Q22" s="93"/>
      <c r="R22" s="93"/>
      <c r="S22" s="93"/>
      <c r="T22" s="93"/>
      <c r="U22" s="93"/>
      <c r="V22" s="93"/>
      <c r="W22" s="93"/>
    </row>
    <row r="23" spans="1:23" ht="18" customHeight="1" x14ac:dyDescent="0.35">
      <c r="A23" s="114" t="s">
        <v>233</v>
      </c>
      <c r="B23" s="135">
        <v>1016377</v>
      </c>
      <c r="C23" s="140">
        <v>1.75</v>
      </c>
      <c r="D23" s="135">
        <v>378</v>
      </c>
      <c r="E23" s="135">
        <v>1021539</v>
      </c>
      <c r="F23" s="140">
        <v>1.75</v>
      </c>
      <c r="G23" s="135">
        <v>377</v>
      </c>
      <c r="H23" s="135">
        <v>1025217</v>
      </c>
      <c r="I23" s="140">
        <v>1.75</v>
      </c>
      <c r="J23" s="135">
        <v>376</v>
      </c>
      <c r="K23" s="135">
        <v>1030734</v>
      </c>
      <c r="L23" s="140">
        <v>1.74</v>
      </c>
      <c r="M23" s="135">
        <v>375</v>
      </c>
      <c r="N23" s="135">
        <v>1031508</v>
      </c>
      <c r="O23" s="140">
        <v>1.74</v>
      </c>
      <c r="P23" s="135">
        <v>373</v>
      </c>
      <c r="Q23" s="93"/>
      <c r="R23" s="93"/>
      <c r="S23" s="93"/>
      <c r="T23" s="93"/>
      <c r="U23" s="93"/>
      <c r="V23" s="93"/>
      <c r="W23" s="93"/>
    </row>
    <row r="24" spans="1:23" ht="18" customHeight="1" x14ac:dyDescent="0.35">
      <c r="A24" s="114" t="s">
        <v>234</v>
      </c>
      <c r="B24" s="135">
        <v>854332</v>
      </c>
      <c r="C24" s="140">
        <v>1.6</v>
      </c>
      <c r="D24" s="135">
        <v>339</v>
      </c>
      <c r="E24" s="135">
        <v>860304</v>
      </c>
      <c r="F24" s="140">
        <v>1.6</v>
      </c>
      <c r="G24" s="135">
        <v>338</v>
      </c>
      <c r="H24" s="135">
        <v>863261</v>
      </c>
      <c r="I24" s="140">
        <v>1.6</v>
      </c>
      <c r="J24" s="135">
        <v>337</v>
      </c>
      <c r="K24" s="135">
        <v>867661</v>
      </c>
      <c r="L24" s="140">
        <v>1.59</v>
      </c>
      <c r="M24" s="135">
        <v>336</v>
      </c>
      <c r="N24" s="135">
        <v>868475</v>
      </c>
      <c r="O24" s="140">
        <v>1.59</v>
      </c>
      <c r="P24" s="135">
        <v>335</v>
      </c>
      <c r="Q24" s="93"/>
      <c r="R24" s="93"/>
      <c r="S24" s="93"/>
      <c r="T24" s="93"/>
      <c r="U24" s="93"/>
      <c r="V24" s="93"/>
      <c r="W24" s="93"/>
    </row>
    <row r="25" spans="1:23" ht="18" customHeight="1" x14ac:dyDescent="0.35">
      <c r="A25" s="58" t="s">
        <v>235</v>
      </c>
      <c r="B25" s="60">
        <v>644229</v>
      </c>
      <c r="C25" s="141">
        <v>1.55</v>
      </c>
      <c r="D25" s="60">
        <v>305</v>
      </c>
      <c r="E25" s="60">
        <v>649508</v>
      </c>
      <c r="F25" s="141">
        <v>1.54</v>
      </c>
      <c r="G25" s="60">
        <v>304</v>
      </c>
      <c r="H25" s="60">
        <v>652599</v>
      </c>
      <c r="I25" s="141">
        <v>1.54</v>
      </c>
      <c r="J25" s="60">
        <v>303</v>
      </c>
      <c r="K25" s="60">
        <v>657032</v>
      </c>
      <c r="L25" s="141">
        <v>1.54</v>
      </c>
      <c r="M25" s="60">
        <v>302</v>
      </c>
      <c r="N25" s="60">
        <v>657989</v>
      </c>
      <c r="O25" s="141">
        <v>1.54</v>
      </c>
      <c r="P25" s="60">
        <v>301</v>
      </c>
      <c r="Q25" s="93"/>
      <c r="R25" s="93"/>
      <c r="S25" s="93"/>
      <c r="T25" s="93"/>
      <c r="U25" s="93"/>
      <c r="V25" s="93"/>
      <c r="W25" s="93"/>
    </row>
    <row r="26" spans="1:23" ht="18" customHeight="1" x14ac:dyDescent="0.35">
      <c r="A26" s="58" t="s">
        <v>236</v>
      </c>
      <c r="B26" s="60">
        <v>444114</v>
      </c>
      <c r="C26" s="141">
        <v>1.52</v>
      </c>
      <c r="D26" s="60">
        <v>252</v>
      </c>
      <c r="E26" s="60">
        <v>448570</v>
      </c>
      <c r="F26" s="141">
        <v>1.52</v>
      </c>
      <c r="G26" s="60">
        <v>251</v>
      </c>
      <c r="H26" s="60">
        <v>451221</v>
      </c>
      <c r="I26" s="141">
        <v>1.52</v>
      </c>
      <c r="J26" s="60">
        <v>250</v>
      </c>
      <c r="K26" s="60">
        <v>455585</v>
      </c>
      <c r="L26" s="141">
        <v>1.51</v>
      </c>
      <c r="M26" s="60">
        <v>249</v>
      </c>
      <c r="N26" s="60">
        <v>456825</v>
      </c>
      <c r="O26" s="141">
        <v>1.51</v>
      </c>
      <c r="P26" s="60">
        <v>248</v>
      </c>
      <c r="Q26" s="93"/>
      <c r="R26" s="93"/>
      <c r="S26" s="93"/>
      <c r="T26" s="93"/>
      <c r="U26" s="93"/>
      <c r="V26" s="93"/>
      <c r="W26" s="93"/>
    </row>
    <row r="27" spans="1:23" ht="18" customHeight="1" x14ac:dyDescent="0.35">
      <c r="A27" s="165" t="s">
        <v>237</v>
      </c>
      <c r="B27" s="60">
        <v>284407</v>
      </c>
      <c r="C27" s="141">
        <v>1.51</v>
      </c>
      <c r="D27" s="60">
        <v>200</v>
      </c>
      <c r="E27" s="60">
        <v>288038</v>
      </c>
      <c r="F27" s="141">
        <v>1.5</v>
      </c>
      <c r="G27" s="60">
        <v>199</v>
      </c>
      <c r="H27" s="60">
        <v>290405</v>
      </c>
      <c r="I27" s="141">
        <v>1.5</v>
      </c>
      <c r="J27" s="60">
        <v>199</v>
      </c>
      <c r="K27" s="60">
        <v>294376</v>
      </c>
      <c r="L27" s="141">
        <v>1.5</v>
      </c>
      <c r="M27" s="60">
        <v>197</v>
      </c>
      <c r="N27" s="60">
        <v>295998</v>
      </c>
      <c r="O27" s="141">
        <v>1.5</v>
      </c>
      <c r="P27" s="60">
        <v>196</v>
      </c>
      <c r="Q27" s="93"/>
      <c r="R27" s="93"/>
      <c r="S27" s="93"/>
      <c r="T27" s="93"/>
      <c r="U27" s="93"/>
      <c r="V27" s="93"/>
      <c r="W27" s="93"/>
    </row>
    <row r="28" spans="1:23" ht="18" customHeight="1" x14ac:dyDescent="0.35">
      <c r="A28" s="58" t="s">
        <v>238</v>
      </c>
      <c r="B28" s="60">
        <v>174196</v>
      </c>
      <c r="C28" s="141">
        <v>1.51</v>
      </c>
      <c r="D28" s="60">
        <v>153</v>
      </c>
      <c r="E28" s="60">
        <v>178719</v>
      </c>
      <c r="F28" s="141">
        <v>1.5</v>
      </c>
      <c r="G28" s="60">
        <v>152</v>
      </c>
      <c r="H28" s="60">
        <v>180498</v>
      </c>
      <c r="I28" s="141">
        <v>1.5</v>
      </c>
      <c r="J28" s="60">
        <v>151</v>
      </c>
      <c r="K28" s="60">
        <v>184062</v>
      </c>
      <c r="L28" s="141">
        <v>1.49</v>
      </c>
      <c r="M28" s="60">
        <v>150</v>
      </c>
      <c r="N28" s="60">
        <v>185831</v>
      </c>
      <c r="O28" s="141">
        <v>1.49</v>
      </c>
      <c r="P28" s="60">
        <v>149</v>
      </c>
      <c r="Q28" s="93"/>
      <c r="R28" s="93"/>
      <c r="S28" s="93"/>
      <c r="T28" s="93"/>
      <c r="U28" s="93"/>
      <c r="V28" s="93"/>
      <c r="W28" s="93"/>
    </row>
    <row r="29" spans="1:23" ht="18" customHeight="1" x14ac:dyDescent="0.35">
      <c r="A29" s="58" t="s">
        <v>239</v>
      </c>
      <c r="B29" s="60">
        <v>97854</v>
      </c>
      <c r="C29" s="141">
        <v>1.5</v>
      </c>
      <c r="D29" s="60">
        <v>107</v>
      </c>
      <c r="E29" s="60">
        <v>101471</v>
      </c>
      <c r="F29" s="141">
        <v>1.49</v>
      </c>
      <c r="G29" s="60">
        <v>106</v>
      </c>
      <c r="H29" s="60">
        <v>103030</v>
      </c>
      <c r="I29" s="141">
        <v>1.49</v>
      </c>
      <c r="J29" s="60">
        <v>105</v>
      </c>
      <c r="K29" s="60">
        <v>106269</v>
      </c>
      <c r="L29" s="141">
        <v>1.48</v>
      </c>
      <c r="M29" s="60">
        <v>104</v>
      </c>
      <c r="N29" s="60">
        <v>108091</v>
      </c>
      <c r="O29" s="141">
        <v>1.48</v>
      </c>
      <c r="P29" s="60">
        <v>103</v>
      </c>
      <c r="Q29" s="93"/>
      <c r="R29" s="93"/>
      <c r="S29" s="93"/>
      <c r="T29" s="93"/>
      <c r="U29" s="93"/>
      <c r="V29" s="93"/>
      <c r="W29" s="93"/>
    </row>
    <row r="30" spans="1:23" ht="18" customHeight="1" x14ac:dyDescent="0.35">
      <c r="A30" s="58" t="s">
        <v>240</v>
      </c>
      <c r="B30" s="60">
        <v>135026</v>
      </c>
      <c r="C30" s="141">
        <v>1.45</v>
      </c>
      <c r="D30" s="60">
        <v>78</v>
      </c>
      <c r="E30" s="60">
        <v>146394</v>
      </c>
      <c r="F30" s="141">
        <v>1.45</v>
      </c>
      <c r="G30" s="60">
        <v>78</v>
      </c>
      <c r="H30" s="60">
        <v>151728</v>
      </c>
      <c r="I30" s="141">
        <v>1.45</v>
      </c>
      <c r="J30" s="60">
        <v>77</v>
      </c>
      <c r="K30" s="60">
        <v>164878</v>
      </c>
      <c r="L30" s="141">
        <v>1.44</v>
      </c>
      <c r="M30" s="60">
        <v>75</v>
      </c>
      <c r="N30" s="60">
        <v>174383</v>
      </c>
      <c r="O30" s="141">
        <v>1.43</v>
      </c>
      <c r="P30" s="60">
        <v>74</v>
      </c>
      <c r="Q30" s="93"/>
      <c r="R30" s="93"/>
      <c r="S30" s="93"/>
      <c r="T30" s="93"/>
      <c r="U30" s="93"/>
      <c r="V30" s="93"/>
      <c r="W30" s="93"/>
    </row>
    <row r="31" spans="1:23" ht="18" customHeight="1" x14ac:dyDescent="0.35">
      <c r="A31" s="116" t="s">
        <v>31</v>
      </c>
      <c r="B31" s="60">
        <v>1369008</v>
      </c>
      <c r="C31" s="141">
        <v>1.44</v>
      </c>
      <c r="D31" s="60">
        <v>78</v>
      </c>
      <c r="E31" s="60">
        <v>1320866</v>
      </c>
      <c r="F31" s="141">
        <v>1.44</v>
      </c>
      <c r="G31" s="60">
        <v>78</v>
      </c>
      <c r="H31" s="60">
        <v>1293069</v>
      </c>
      <c r="I31" s="141">
        <v>1.44</v>
      </c>
      <c r="J31" s="60">
        <v>78</v>
      </c>
      <c r="K31" s="60">
        <v>1247606</v>
      </c>
      <c r="L31" s="141">
        <v>1.45</v>
      </c>
      <c r="M31" s="60">
        <v>78</v>
      </c>
      <c r="N31" s="60">
        <v>1212201</v>
      </c>
      <c r="O31" s="141">
        <v>1.45</v>
      </c>
      <c r="P31" s="60">
        <v>79</v>
      </c>
      <c r="Q31" s="93"/>
      <c r="R31" s="93"/>
      <c r="S31" s="93"/>
      <c r="T31" s="93"/>
      <c r="U31" s="93"/>
      <c r="V31" s="93"/>
      <c r="W31" s="93"/>
    </row>
    <row r="32" spans="1:23" ht="18" customHeight="1" thickBot="1" x14ac:dyDescent="0.4">
      <c r="A32" s="113" t="s">
        <v>44</v>
      </c>
      <c r="B32" s="61">
        <v>5536746</v>
      </c>
      <c r="C32" s="136">
        <v>1.57</v>
      </c>
      <c r="D32" s="61">
        <v>250</v>
      </c>
      <c r="E32" s="61">
        <v>5540976</v>
      </c>
      <c r="F32" s="136">
        <v>1.57</v>
      </c>
      <c r="G32" s="61">
        <v>251</v>
      </c>
      <c r="H32" s="61">
        <v>5539173</v>
      </c>
      <c r="I32" s="136">
        <v>1.57</v>
      </c>
      <c r="J32" s="61">
        <v>251</v>
      </c>
      <c r="K32" s="61">
        <v>5540088</v>
      </c>
      <c r="L32" s="136">
        <v>1.57</v>
      </c>
      <c r="M32" s="61">
        <v>251</v>
      </c>
      <c r="N32" s="61">
        <v>5526745</v>
      </c>
      <c r="O32" s="136">
        <v>1.57</v>
      </c>
      <c r="P32" s="61">
        <v>251</v>
      </c>
      <c r="Q32" s="93"/>
      <c r="R32" s="93"/>
      <c r="S32" s="93"/>
      <c r="T32" s="93"/>
      <c r="U32" s="93"/>
      <c r="V32" s="93"/>
      <c r="W32" s="93"/>
    </row>
    <row r="33" spans="1:19" ht="16" customHeight="1" thickTop="1" x14ac:dyDescent="0.35"/>
    <row r="34" spans="1:19" ht="43" customHeight="1" x14ac:dyDescent="0.35">
      <c r="A34" s="410" t="s">
        <v>102</v>
      </c>
      <c r="B34" s="410"/>
      <c r="C34" s="410"/>
      <c r="D34" s="410"/>
      <c r="E34" s="410"/>
      <c r="F34" s="410"/>
      <c r="G34" s="410"/>
      <c r="H34" s="410"/>
      <c r="I34" s="410"/>
      <c r="J34" s="410"/>
      <c r="K34" s="410"/>
      <c r="L34" s="410"/>
      <c r="M34" s="410"/>
      <c r="N34" s="410"/>
      <c r="O34" s="410"/>
      <c r="P34" s="410"/>
      <c r="Q34" s="410"/>
      <c r="R34" s="410"/>
      <c r="S34" s="410"/>
    </row>
    <row r="35" spans="1:19" ht="55.5" customHeight="1" x14ac:dyDescent="0.35">
      <c r="A35" s="411" t="str">
        <f>+INDICE!B10</f>
        <v xml:space="preserve"> Lettura dati 27 dicembre 2023</v>
      </c>
      <c r="B35" s="411"/>
      <c r="C35" s="2"/>
      <c r="D35" s="2"/>
      <c r="E35" s="2"/>
      <c r="F35" s="2"/>
      <c r="G35" s="2"/>
      <c r="H35" s="2"/>
      <c r="I35" s="2"/>
      <c r="J35" s="2"/>
    </row>
    <row r="36" spans="1:19" ht="7" customHeight="1" x14ac:dyDescent="0.35"/>
    <row r="37" spans="1:19" ht="7" customHeight="1" x14ac:dyDescent="0.35"/>
    <row r="38" spans="1:19" ht="7" customHeight="1" x14ac:dyDescent="0.35"/>
    <row r="39" spans="1:19" ht="7" customHeight="1" x14ac:dyDescent="0.35"/>
    <row r="40" spans="1:19" ht="7" customHeight="1" x14ac:dyDescent="0.35"/>
    <row r="41" spans="1:19" ht="7" customHeight="1" x14ac:dyDescent="0.35"/>
    <row r="42" spans="1:19" ht="7" customHeight="1" x14ac:dyDescent="0.35"/>
    <row r="43" spans="1:19" ht="7" customHeight="1" x14ac:dyDescent="0.35"/>
    <row r="44" spans="1:19" ht="7" customHeight="1" x14ac:dyDescent="0.35"/>
    <row r="45" spans="1:19" ht="7" customHeight="1" x14ac:dyDescent="0.35"/>
    <row r="46" spans="1:19" ht="7" customHeight="1" x14ac:dyDescent="0.35"/>
    <row r="47" spans="1:19" ht="7" customHeight="1" x14ac:dyDescent="0.35"/>
    <row r="48" spans="1:19"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sheetData>
  <mergeCells count="17">
    <mergeCell ref="Q3:S3"/>
    <mergeCell ref="B2:S2"/>
    <mergeCell ref="N3:P3"/>
    <mergeCell ref="A3:A4"/>
    <mergeCell ref="B3:D3"/>
    <mergeCell ref="K3:M3"/>
    <mergeCell ref="H3:J3"/>
    <mergeCell ref="E3:G3"/>
    <mergeCell ref="B18:M18"/>
    <mergeCell ref="N19:P19"/>
    <mergeCell ref="A35:B35"/>
    <mergeCell ref="A19:A20"/>
    <mergeCell ref="B19:D19"/>
    <mergeCell ref="E19:G19"/>
    <mergeCell ref="H19:J19"/>
    <mergeCell ref="K19:M19"/>
    <mergeCell ref="A34:S34"/>
  </mergeCells>
  <pageMargins left="0.25" right="0.25" top="0.75" bottom="0.75" header="0.3" footer="0.3"/>
  <pageSetup paperSize="9" scale="49" orientation="landscape" r:id="rId1"/>
  <headerFooter>
    <oddHeader>&amp;COSSERVATORIO ASSEGNO UNICO UNIVERSALE</oddHeader>
    <oddFooter>&amp;CINPS - COORDINAMENTO GENERALE STATISTICO ATTUARIALE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5D18-5E7F-4BDE-84DA-D17896C9F803}">
  <sheetPr>
    <pageSetUpPr fitToPage="1"/>
  </sheetPr>
  <dimension ref="B1:U46"/>
  <sheetViews>
    <sheetView showGridLines="0" tabSelected="1" topLeftCell="A25" zoomScaleNormal="100" workbookViewId="0">
      <selection activeCell="F1" sqref="F1"/>
    </sheetView>
  </sheetViews>
  <sheetFormatPr defaultColWidth="8.7265625" defaultRowHeight="14.5" x14ac:dyDescent="0.35"/>
  <cols>
    <col min="1" max="1" width="4.1796875" style="42" customWidth="1"/>
    <col min="2" max="2" width="13.1796875" style="42" customWidth="1"/>
    <col min="3" max="11" width="8.7265625" style="42"/>
    <col min="12" max="12" width="5" style="42" customWidth="1"/>
    <col min="13" max="13" width="7.26953125" style="42" customWidth="1"/>
    <col min="14" max="16384" width="8.7265625" style="42"/>
  </cols>
  <sheetData>
    <row r="1" spans="2:21" x14ac:dyDescent="0.35">
      <c r="B1" s="42" t="s">
        <v>74</v>
      </c>
    </row>
    <row r="4" spans="2:21" ht="25" x14ac:dyDescent="0.35">
      <c r="B4" s="351" t="s">
        <v>55</v>
      </c>
      <c r="C4" s="351"/>
      <c r="D4" s="351"/>
      <c r="E4" s="351"/>
      <c r="F4" s="351"/>
      <c r="G4" s="351"/>
      <c r="H4" s="351"/>
      <c r="I4" s="351"/>
      <c r="J4" s="351"/>
      <c r="K4" s="351"/>
    </row>
    <row r="7" spans="2:21" ht="15" x14ac:dyDescent="0.35">
      <c r="B7" s="352" t="s">
        <v>65</v>
      </c>
      <c r="C7" s="352"/>
      <c r="D7" s="352"/>
      <c r="E7" s="352"/>
      <c r="F7" s="352"/>
      <c r="G7" s="352"/>
      <c r="H7" s="352"/>
      <c r="I7" s="352"/>
      <c r="J7" s="352"/>
      <c r="K7" s="352"/>
    </row>
    <row r="9" spans="2:21" ht="15.5" x14ac:dyDescent="0.35">
      <c r="B9" s="94" t="s">
        <v>79</v>
      </c>
      <c r="C9" s="44"/>
      <c r="G9" s="107"/>
      <c r="M9" s="105"/>
      <c r="N9" s="105"/>
      <c r="O9" s="105"/>
      <c r="P9" s="105"/>
      <c r="Q9" s="105"/>
      <c r="R9" s="105"/>
      <c r="S9" s="105"/>
      <c r="T9" s="105"/>
      <c r="U9" s="106"/>
    </row>
    <row r="10" spans="2:21" ht="15.5" x14ac:dyDescent="0.35">
      <c r="B10" s="258" t="s">
        <v>215</v>
      </c>
      <c r="C10" s="259"/>
      <c r="D10" s="152"/>
      <c r="G10" s="107"/>
      <c r="I10" s="109"/>
      <c r="M10" s="105"/>
      <c r="N10" s="105"/>
      <c r="O10" s="105"/>
      <c r="P10" s="105"/>
      <c r="Q10" s="105"/>
      <c r="R10" s="105"/>
      <c r="S10" s="105"/>
      <c r="T10" s="105"/>
      <c r="U10" s="105"/>
    </row>
    <row r="11" spans="2:21" ht="27" customHeight="1" x14ac:dyDescent="0.35">
      <c r="B11" s="350" t="s">
        <v>167</v>
      </c>
      <c r="C11" s="350"/>
      <c r="D11" s="350"/>
      <c r="E11" s="350"/>
      <c r="F11" s="350"/>
      <c r="G11" s="350"/>
      <c r="H11" s="350"/>
      <c r="I11" s="350"/>
      <c r="J11" s="350"/>
      <c r="K11" s="350"/>
      <c r="L11" s="142"/>
      <c r="M11" s="142"/>
    </row>
    <row r="12" spans="2:21" ht="35.15" customHeight="1" x14ac:dyDescent="0.35">
      <c r="B12" s="350" t="s">
        <v>115</v>
      </c>
      <c r="C12" s="350"/>
      <c r="D12" s="350"/>
      <c r="E12" s="350"/>
      <c r="F12" s="350"/>
      <c r="G12" s="350"/>
      <c r="H12" s="350"/>
      <c r="I12" s="350"/>
      <c r="J12" s="350"/>
      <c r="K12" s="350"/>
      <c r="L12" s="142"/>
      <c r="M12" s="142"/>
    </row>
    <row r="13" spans="2:21" ht="19.5" customHeight="1" x14ac:dyDescent="0.35">
      <c r="B13" s="350" t="s">
        <v>143</v>
      </c>
      <c r="C13" s="350"/>
      <c r="D13" s="350"/>
      <c r="E13" s="350"/>
      <c r="F13" s="350"/>
      <c r="G13" s="350"/>
      <c r="H13" s="350"/>
      <c r="I13" s="350"/>
      <c r="J13" s="350"/>
      <c r="K13" s="350"/>
      <c r="L13" s="142"/>
      <c r="M13" s="142"/>
    </row>
    <row r="14" spans="2:21" ht="19.5" customHeight="1" x14ac:dyDescent="0.35">
      <c r="B14" s="142" t="s">
        <v>122</v>
      </c>
      <c r="C14" s="142"/>
      <c r="D14" s="142"/>
      <c r="E14" s="142"/>
      <c r="F14" s="142"/>
      <c r="G14" s="142"/>
      <c r="H14" s="142"/>
      <c r="I14" s="142"/>
      <c r="J14" s="142"/>
      <c r="K14" s="142"/>
      <c r="L14" s="142"/>
      <c r="M14" s="142"/>
    </row>
    <row r="15" spans="2:21" ht="19.5" customHeight="1" x14ac:dyDescent="0.35">
      <c r="B15" s="142" t="s">
        <v>164</v>
      </c>
      <c r="C15" s="142"/>
      <c r="D15" s="142"/>
      <c r="E15" s="142"/>
      <c r="F15" s="142"/>
      <c r="G15" s="142"/>
      <c r="H15" s="142"/>
      <c r="I15" s="142"/>
      <c r="J15" s="142"/>
      <c r="K15" s="142"/>
      <c r="L15" s="142"/>
      <c r="M15" s="142"/>
    </row>
    <row r="16" spans="2:21" ht="34.5" customHeight="1" x14ac:dyDescent="0.35">
      <c r="B16" s="350" t="s">
        <v>165</v>
      </c>
      <c r="C16" s="350"/>
      <c r="D16" s="350"/>
      <c r="E16" s="350"/>
      <c r="F16" s="350"/>
      <c r="G16" s="350"/>
      <c r="H16" s="350"/>
      <c r="I16" s="350"/>
      <c r="J16" s="350"/>
      <c r="K16" s="350"/>
      <c r="L16" s="350"/>
      <c r="M16" s="350"/>
    </row>
    <row r="17" spans="2:13" ht="34.5" customHeight="1" x14ac:dyDescent="0.35">
      <c r="B17" s="350" t="s">
        <v>123</v>
      </c>
      <c r="C17" s="350"/>
      <c r="D17" s="350"/>
      <c r="E17" s="350"/>
      <c r="F17" s="350"/>
      <c r="G17" s="350"/>
      <c r="H17" s="350"/>
      <c r="I17" s="350"/>
      <c r="J17" s="350"/>
      <c r="K17" s="350"/>
      <c r="L17" s="142"/>
      <c r="M17" s="142"/>
    </row>
    <row r="18" spans="2:13" ht="34.5" customHeight="1" x14ac:dyDescent="0.35">
      <c r="B18" s="350" t="s">
        <v>124</v>
      </c>
      <c r="C18" s="350"/>
      <c r="D18" s="350"/>
      <c r="E18" s="350"/>
      <c r="F18" s="350"/>
      <c r="G18" s="350"/>
      <c r="H18" s="350"/>
      <c r="I18" s="350"/>
      <c r="J18" s="350"/>
      <c r="K18" s="350"/>
      <c r="L18" s="142"/>
      <c r="M18" s="142"/>
    </row>
    <row r="19" spans="2:13" ht="22" customHeight="1" x14ac:dyDescent="0.35">
      <c r="B19" s="142" t="s">
        <v>125</v>
      </c>
      <c r="C19" s="142"/>
      <c r="D19" s="142"/>
      <c r="E19" s="142"/>
      <c r="F19" s="142"/>
      <c r="G19" s="142"/>
      <c r="H19" s="142"/>
      <c r="I19" s="142"/>
      <c r="J19" s="142"/>
      <c r="K19" s="142"/>
      <c r="L19" s="142"/>
      <c r="M19" s="142"/>
    </row>
    <row r="20" spans="2:13" ht="22" customHeight="1" x14ac:dyDescent="0.35">
      <c r="B20" s="142" t="s">
        <v>126</v>
      </c>
      <c r="C20" s="142"/>
      <c r="D20" s="142"/>
      <c r="E20" s="142"/>
      <c r="F20" s="142"/>
      <c r="G20" s="142"/>
      <c r="H20" s="142"/>
      <c r="I20" s="142"/>
      <c r="J20" s="142"/>
      <c r="K20" s="142"/>
      <c r="L20" s="142"/>
      <c r="M20" s="142"/>
    </row>
    <row r="21" spans="2:13" ht="22" customHeight="1" x14ac:dyDescent="0.35">
      <c r="B21" s="142" t="s">
        <v>127</v>
      </c>
      <c r="C21" s="142"/>
      <c r="D21" s="142"/>
      <c r="E21" s="142"/>
      <c r="F21" s="142"/>
      <c r="G21" s="142"/>
      <c r="H21" s="142"/>
      <c r="I21" s="142"/>
      <c r="J21" s="142"/>
      <c r="K21" s="142"/>
      <c r="L21" s="142"/>
      <c r="M21" s="142"/>
    </row>
    <row r="22" spans="2:13" ht="27" customHeight="1" x14ac:dyDescent="0.35">
      <c r="B22" s="142" t="s">
        <v>128</v>
      </c>
      <c r="C22" s="142"/>
      <c r="D22" s="142"/>
      <c r="E22" s="142"/>
      <c r="F22" s="142"/>
      <c r="G22" s="142"/>
      <c r="H22" s="142"/>
      <c r="I22" s="142"/>
      <c r="J22" s="142"/>
      <c r="K22" s="142"/>
      <c r="L22" s="142"/>
      <c r="M22" s="142"/>
    </row>
    <row r="23" spans="2:13" ht="28.5" customHeight="1" x14ac:dyDescent="0.35">
      <c r="B23" s="350" t="s">
        <v>129</v>
      </c>
      <c r="C23" s="350"/>
      <c r="D23" s="350"/>
      <c r="E23" s="350"/>
      <c r="F23" s="350"/>
      <c r="G23" s="350"/>
      <c r="H23" s="350"/>
      <c r="I23" s="350"/>
      <c r="J23" s="350"/>
      <c r="K23" s="350"/>
      <c r="L23" s="350"/>
      <c r="M23" s="350"/>
    </row>
    <row r="24" spans="2:13" ht="28.5" customHeight="1" x14ac:dyDescent="0.35">
      <c r="B24" s="350" t="s">
        <v>130</v>
      </c>
      <c r="C24" s="350"/>
      <c r="D24" s="350"/>
      <c r="E24" s="350"/>
      <c r="F24" s="350"/>
      <c r="G24" s="350"/>
      <c r="H24" s="350"/>
      <c r="I24" s="350"/>
      <c r="J24" s="350"/>
      <c r="K24" s="350"/>
      <c r="L24" s="350"/>
      <c r="M24" s="350"/>
    </row>
    <row r="25" spans="2:13" s="142" customFormat="1" ht="42.65" customHeight="1" x14ac:dyDescent="0.35">
      <c r="B25" s="350" t="s">
        <v>131</v>
      </c>
      <c r="C25" s="350"/>
      <c r="D25" s="350"/>
      <c r="E25" s="350"/>
      <c r="F25" s="350"/>
      <c r="G25" s="350"/>
      <c r="H25" s="350"/>
      <c r="I25" s="350"/>
      <c r="J25" s="350"/>
      <c r="K25" s="350"/>
    </row>
    <row r="26" spans="2:13" s="142" customFormat="1" ht="42.65" customHeight="1" x14ac:dyDescent="0.35">
      <c r="B26" s="350" t="s">
        <v>132</v>
      </c>
      <c r="C26" s="350"/>
      <c r="D26" s="350"/>
      <c r="E26" s="350"/>
      <c r="F26" s="350"/>
      <c r="G26" s="350"/>
      <c r="H26" s="350"/>
      <c r="I26" s="350"/>
      <c r="J26" s="350"/>
      <c r="K26" s="350"/>
    </row>
    <row r="27" spans="2:13" ht="27" customHeight="1" x14ac:dyDescent="0.35">
      <c r="B27" s="350" t="s">
        <v>187</v>
      </c>
      <c r="C27" s="350"/>
      <c r="D27" s="350"/>
      <c r="E27" s="350"/>
      <c r="F27" s="350"/>
      <c r="G27" s="350"/>
      <c r="H27" s="350"/>
      <c r="I27" s="350"/>
      <c r="J27" s="350"/>
      <c r="K27" s="350"/>
      <c r="L27" s="142"/>
      <c r="M27" s="142"/>
    </row>
    <row r="28" spans="2:13" ht="5.5" customHeight="1" x14ac:dyDescent="0.35">
      <c r="B28" s="142"/>
      <c r="C28" s="142"/>
      <c r="D28" s="142"/>
      <c r="E28" s="142"/>
      <c r="F28" s="142"/>
      <c r="G28" s="142"/>
      <c r="H28" s="142"/>
      <c r="I28" s="142"/>
      <c r="J28" s="142"/>
      <c r="K28" s="142"/>
      <c r="L28" s="142"/>
      <c r="M28" s="142"/>
    </row>
    <row r="29" spans="2:13" ht="25.5" customHeight="1" x14ac:dyDescent="0.35">
      <c r="B29" s="94" t="s">
        <v>101</v>
      </c>
      <c r="C29" s="142"/>
      <c r="D29" s="142"/>
      <c r="E29" s="142"/>
      <c r="F29" s="142"/>
      <c r="G29" s="142"/>
      <c r="H29" s="142"/>
      <c r="I29" s="142"/>
      <c r="J29" s="142"/>
      <c r="K29" s="142"/>
      <c r="L29" s="142"/>
      <c r="M29" s="142"/>
    </row>
    <row r="30" spans="2:13" ht="15.65" customHeight="1" x14ac:dyDescent="0.35">
      <c r="B30" s="216" t="s">
        <v>243</v>
      </c>
      <c r="C30" s="306"/>
      <c r="D30" s="306"/>
      <c r="E30" s="306"/>
      <c r="F30" s="142"/>
      <c r="G30" s="142"/>
      <c r="H30" s="142"/>
      <c r="I30" s="108"/>
      <c r="J30" s="142"/>
      <c r="K30" s="142"/>
      <c r="L30" s="142"/>
      <c r="M30" s="142"/>
    </row>
    <row r="31" spans="2:13" ht="28.5" customHeight="1" x14ac:dyDescent="0.35">
      <c r="B31" s="142" t="s">
        <v>162</v>
      </c>
      <c r="C31" s="142"/>
      <c r="D31" s="142"/>
      <c r="E31" s="142"/>
      <c r="F31" s="142"/>
      <c r="G31" s="142"/>
      <c r="H31" s="142"/>
      <c r="I31" s="142"/>
      <c r="J31" s="142"/>
      <c r="K31" s="142"/>
      <c r="L31" s="142"/>
      <c r="M31" s="142"/>
    </row>
    <row r="32" spans="2:13" ht="42" customHeight="1" x14ac:dyDescent="0.35">
      <c r="B32" s="350" t="s">
        <v>135</v>
      </c>
      <c r="C32" s="350"/>
      <c r="D32" s="350"/>
      <c r="E32" s="350"/>
      <c r="F32" s="350"/>
      <c r="G32" s="350"/>
      <c r="H32" s="350"/>
      <c r="I32" s="350"/>
      <c r="J32" s="350"/>
      <c r="K32" s="350"/>
      <c r="L32" s="142"/>
      <c r="M32" s="142"/>
    </row>
    <row r="33" spans="2:13" ht="42" customHeight="1" x14ac:dyDescent="0.35">
      <c r="B33" s="350" t="s">
        <v>133</v>
      </c>
      <c r="C33" s="350"/>
      <c r="D33" s="350"/>
      <c r="E33" s="350"/>
      <c r="F33" s="350"/>
      <c r="G33" s="350"/>
      <c r="H33" s="350"/>
      <c r="I33" s="350"/>
      <c r="J33" s="350"/>
      <c r="K33" s="350"/>
      <c r="L33" s="142"/>
      <c r="M33" s="142"/>
    </row>
    <row r="34" spans="2:13" ht="37" customHeight="1" x14ac:dyDescent="0.35">
      <c r="B34" s="350" t="s">
        <v>188</v>
      </c>
      <c r="C34" s="350"/>
      <c r="D34" s="350"/>
      <c r="E34" s="350"/>
      <c r="F34" s="350"/>
      <c r="G34" s="350"/>
      <c r="H34" s="350"/>
      <c r="I34" s="350"/>
      <c r="J34" s="350"/>
      <c r="K34" s="350"/>
      <c r="L34" s="142"/>
      <c r="M34" s="142"/>
    </row>
    <row r="35" spans="2:13" s="153" customFormat="1" ht="31" customHeight="1" x14ac:dyDescent="0.35">
      <c r="B35" s="94" t="s">
        <v>168</v>
      </c>
      <c r="C35" s="142"/>
      <c r="D35" s="142"/>
      <c r="E35" s="142"/>
      <c r="F35" s="142"/>
      <c r="G35" s="142"/>
      <c r="H35" s="142"/>
      <c r="I35" s="142"/>
      <c r="J35" s="142"/>
      <c r="K35" s="142"/>
      <c r="L35" s="142"/>
      <c r="M35" s="142"/>
    </row>
    <row r="36" spans="2:13" ht="29.5" customHeight="1" x14ac:dyDescent="0.35">
      <c r="B36" s="142" t="s">
        <v>171</v>
      </c>
      <c r="C36" s="142"/>
      <c r="D36" s="142"/>
      <c r="E36" s="142"/>
      <c r="F36" s="142"/>
      <c r="G36" s="142"/>
      <c r="H36" s="142"/>
      <c r="I36" s="142"/>
      <c r="J36" s="142"/>
      <c r="K36" s="142"/>
      <c r="L36" s="142"/>
      <c r="M36" s="142"/>
    </row>
    <row r="37" spans="2:13" ht="26.5" customHeight="1" x14ac:dyDescent="0.35">
      <c r="B37" s="350" t="s">
        <v>185</v>
      </c>
      <c r="C37" s="350"/>
      <c r="D37" s="350"/>
      <c r="E37" s="350"/>
      <c r="F37" s="350"/>
      <c r="G37" s="350"/>
      <c r="H37" s="350"/>
      <c r="I37" s="350"/>
      <c r="J37" s="350"/>
      <c r="K37" s="350"/>
      <c r="L37" s="142"/>
      <c r="M37" s="142"/>
    </row>
    <row r="38" spans="2:13" ht="26.15" customHeight="1" x14ac:dyDescent="0.35">
      <c r="B38" s="289" t="s">
        <v>64</v>
      </c>
      <c r="C38" s="142"/>
      <c r="D38" s="142"/>
      <c r="E38" s="142"/>
      <c r="F38" s="142"/>
      <c r="G38" s="142"/>
      <c r="H38" s="142"/>
      <c r="I38" s="142"/>
      <c r="J38" s="142"/>
      <c r="K38" s="142"/>
      <c r="L38" s="142"/>
      <c r="M38" s="142"/>
    </row>
    <row r="42" spans="2:13" x14ac:dyDescent="0.35">
      <c r="B42" s="84"/>
    </row>
    <row r="46" spans="2:13" ht="15.5" x14ac:dyDescent="0.35">
      <c r="B46" s="353"/>
      <c r="C46" s="353"/>
      <c r="D46" s="353"/>
      <c r="E46" s="353"/>
      <c r="F46" s="353"/>
      <c r="G46" s="353"/>
      <c r="H46" s="353"/>
      <c r="I46" s="353"/>
      <c r="J46" s="353"/>
      <c r="K46" s="353"/>
    </row>
  </sheetData>
  <mergeCells count="18">
    <mergeCell ref="B46:K46"/>
    <mergeCell ref="B12:K12"/>
    <mergeCell ref="B13:K13"/>
    <mergeCell ref="B11:K11"/>
    <mergeCell ref="B25:K25"/>
    <mergeCell ref="B27:K27"/>
    <mergeCell ref="B32:K32"/>
    <mergeCell ref="B18:K18"/>
    <mergeCell ref="B26:K26"/>
    <mergeCell ref="B33:K33"/>
    <mergeCell ref="B37:K37"/>
    <mergeCell ref="B16:M16"/>
    <mergeCell ref="B23:M23"/>
    <mergeCell ref="B24:M24"/>
    <mergeCell ref="B34:K34"/>
    <mergeCell ref="B4:K4"/>
    <mergeCell ref="B7:K7"/>
    <mergeCell ref="B17:K17"/>
  </mergeCells>
  <pageMargins left="0.70866141732283472" right="0.70866141732283472" top="0.94488188976377963" bottom="0.74803149606299213" header="0.31496062992125984" footer="0.31496062992125984"/>
  <pageSetup paperSize="9" scale="75" orientation="portrait" r:id="rId1"/>
  <headerFooter>
    <oddHeader>&amp;COSSERVATORIO ASSEGNO UNICO UNIVERSALE</oddHeader>
    <oddFooter>&amp;CINPS - COORDINAMENTO GENERALE STATISTICO ATTUARIALE</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68B2E-B668-4842-A256-D98AA1AE161F}">
  <sheetPr>
    <pageSetUpPr fitToPage="1"/>
  </sheetPr>
  <dimension ref="A1:L53"/>
  <sheetViews>
    <sheetView showGridLines="0" tabSelected="1" view="pageBreakPreview" topLeftCell="A16" zoomScale="48" zoomScaleNormal="93" zoomScaleSheetLayoutView="48" workbookViewId="0">
      <selection activeCell="F1" sqref="F1"/>
    </sheetView>
  </sheetViews>
  <sheetFormatPr defaultColWidth="13.26953125" defaultRowHeight="15" x14ac:dyDescent="0.35"/>
  <cols>
    <col min="1" max="1" width="38.453125" style="57" customWidth="1"/>
    <col min="2" max="2" width="16.90625" style="57" customWidth="1"/>
    <col min="3" max="3" width="18.26953125" style="57" bestFit="1" customWidth="1"/>
    <col min="4" max="4" width="18.1796875" style="254" customWidth="1"/>
    <col min="5" max="6" width="13.453125" style="57" customWidth="1"/>
    <col min="7" max="8" width="18" style="57" bestFit="1" customWidth="1"/>
    <col min="9" max="9" width="18.81640625" style="57" customWidth="1"/>
    <col min="10" max="11" width="13.453125" style="57" bestFit="1" customWidth="1"/>
    <col min="12" max="16384" width="13.26953125" style="57"/>
  </cols>
  <sheetData>
    <row r="1" spans="1:11" ht="57" customHeight="1" thickBot="1" x14ac:dyDescent="0.4">
      <c r="A1" s="75" t="s">
        <v>166</v>
      </c>
      <c r="B1" s="18"/>
      <c r="C1" s="18"/>
      <c r="D1" s="251"/>
      <c r="E1" s="252"/>
      <c r="F1" s="252"/>
      <c r="G1" s="204"/>
    </row>
    <row r="2" spans="1:11" ht="63.65" customHeight="1" thickTop="1" x14ac:dyDescent="0.35">
      <c r="A2" s="415" t="s">
        <v>69</v>
      </c>
      <c r="B2" s="355" t="s">
        <v>145</v>
      </c>
      <c r="C2" s="355"/>
      <c r="D2" s="355"/>
      <c r="E2" s="355"/>
      <c r="F2" s="417"/>
      <c r="G2" s="355" t="s">
        <v>219</v>
      </c>
      <c r="H2" s="355"/>
      <c r="I2" s="355"/>
      <c r="J2" s="355"/>
      <c r="K2" s="355"/>
    </row>
    <row r="3" spans="1:11" ht="78" customHeight="1" thickBot="1" x14ac:dyDescent="0.4">
      <c r="A3" s="416"/>
      <c r="B3" s="122" t="s">
        <v>91</v>
      </c>
      <c r="C3" s="122" t="s">
        <v>84</v>
      </c>
      <c r="D3" s="122" t="s">
        <v>87</v>
      </c>
      <c r="E3" s="122" t="s">
        <v>88</v>
      </c>
      <c r="F3" s="253" t="s">
        <v>73</v>
      </c>
      <c r="G3" s="122" t="s">
        <v>91</v>
      </c>
      <c r="H3" s="122" t="s">
        <v>84</v>
      </c>
      <c r="I3" s="122" t="s">
        <v>87</v>
      </c>
      <c r="J3" s="122" t="s">
        <v>88</v>
      </c>
      <c r="K3" s="122" t="s">
        <v>73</v>
      </c>
    </row>
    <row r="4" spans="1:11" s="274" customFormat="1" ht="21.65" customHeight="1" thickTop="1" x14ac:dyDescent="0.3">
      <c r="A4" s="318" t="s">
        <v>4</v>
      </c>
      <c r="B4" s="272">
        <v>387328</v>
      </c>
      <c r="C4" s="272">
        <v>618485</v>
      </c>
      <c r="D4" s="272">
        <v>221</v>
      </c>
      <c r="E4" s="272">
        <v>139</v>
      </c>
      <c r="F4" s="319">
        <v>9.4</v>
      </c>
      <c r="G4" s="272">
        <v>405998</v>
      </c>
      <c r="H4" s="272">
        <v>643471</v>
      </c>
      <c r="I4" s="272">
        <v>242</v>
      </c>
      <c r="J4" s="272">
        <v>153</v>
      </c>
      <c r="K4" s="273">
        <v>10.4</v>
      </c>
    </row>
    <row r="5" spans="1:11" ht="21.65" customHeight="1" x14ac:dyDescent="0.35">
      <c r="A5" s="79" t="s">
        <v>5</v>
      </c>
      <c r="B5" s="58">
        <v>11544</v>
      </c>
      <c r="C5" s="58">
        <v>18945</v>
      </c>
      <c r="D5" s="58">
        <v>221</v>
      </c>
      <c r="E5" s="58">
        <v>135</v>
      </c>
      <c r="F5" s="248">
        <v>9.4</v>
      </c>
      <c r="G5" s="58">
        <v>12075</v>
      </c>
      <c r="H5" s="58">
        <v>19620</v>
      </c>
      <c r="I5" s="58">
        <v>241</v>
      </c>
      <c r="J5" s="58">
        <v>149</v>
      </c>
      <c r="K5" s="96">
        <v>10.4</v>
      </c>
    </row>
    <row r="6" spans="1:11" ht="21.75" customHeight="1" x14ac:dyDescent="0.35">
      <c r="A6" s="79" t="s">
        <v>6</v>
      </c>
      <c r="B6" s="58">
        <v>973888</v>
      </c>
      <c r="C6" s="58">
        <v>1588637</v>
      </c>
      <c r="D6" s="58">
        <v>226</v>
      </c>
      <c r="E6" s="58">
        <v>139</v>
      </c>
      <c r="F6" s="248">
        <v>9.4</v>
      </c>
      <c r="G6" s="58">
        <v>1021132</v>
      </c>
      <c r="H6" s="58">
        <v>1651501</v>
      </c>
      <c r="I6" s="58">
        <v>247</v>
      </c>
      <c r="J6" s="58">
        <v>153</v>
      </c>
      <c r="K6" s="96">
        <v>10.4</v>
      </c>
    </row>
    <row r="7" spans="1:11" ht="21.75" customHeight="1" x14ac:dyDescent="0.35">
      <c r="A7" s="79" t="s">
        <v>60</v>
      </c>
      <c r="B7" s="58">
        <v>55447</v>
      </c>
      <c r="C7" s="58">
        <v>94920</v>
      </c>
      <c r="D7" s="58">
        <v>245</v>
      </c>
      <c r="E7" s="58">
        <v>144</v>
      </c>
      <c r="F7" s="248">
        <v>9.5</v>
      </c>
      <c r="G7" s="58">
        <v>57443</v>
      </c>
      <c r="H7" s="58">
        <v>97785</v>
      </c>
      <c r="I7" s="58">
        <v>266</v>
      </c>
      <c r="J7" s="58">
        <v>157</v>
      </c>
      <c r="K7" s="96">
        <v>10.4</v>
      </c>
    </row>
    <row r="8" spans="1:11" ht="21.75" customHeight="1" x14ac:dyDescent="0.35">
      <c r="A8" s="79" t="s">
        <v>61</v>
      </c>
      <c r="B8" s="58">
        <v>55128</v>
      </c>
      <c r="C8" s="58">
        <v>99234</v>
      </c>
      <c r="D8" s="58">
        <v>241</v>
      </c>
      <c r="E8" s="58">
        <v>134</v>
      </c>
      <c r="F8" s="248">
        <v>9.5</v>
      </c>
      <c r="G8" s="58">
        <v>57971</v>
      </c>
      <c r="H8" s="58">
        <v>103541</v>
      </c>
      <c r="I8" s="58">
        <v>265</v>
      </c>
      <c r="J8" s="58">
        <v>149</v>
      </c>
      <c r="K8" s="96">
        <v>10.5</v>
      </c>
    </row>
    <row r="9" spans="1:11" ht="21.75" customHeight="1" x14ac:dyDescent="0.35">
      <c r="A9" s="79" t="s">
        <v>7</v>
      </c>
      <c r="B9" s="58">
        <v>469328</v>
      </c>
      <c r="C9" s="58">
        <v>761783</v>
      </c>
      <c r="D9" s="58">
        <v>228</v>
      </c>
      <c r="E9" s="58">
        <v>141</v>
      </c>
      <c r="F9" s="248">
        <v>9.5</v>
      </c>
      <c r="G9" s="58">
        <v>491457</v>
      </c>
      <c r="H9" s="58">
        <v>791737</v>
      </c>
      <c r="I9" s="58">
        <v>249</v>
      </c>
      <c r="J9" s="58">
        <v>155</v>
      </c>
      <c r="K9" s="96">
        <v>10.4</v>
      </c>
    </row>
    <row r="10" spans="1:11" ht="21.75" customHeight="1" x14ac:dyDescent="0.35">
      <c r="A10" s="79" t="s">
        <v>52</v>
      </c>
      <c r="B10" s="58">
        <v>109598</v>
      </c>
      <c r="C10" s="58">
        <v>174420</v>
      </c>
      <c r="D10" s="58">
        <v>230</v>
      </c>
      <c r="E10" s="58">
        <v>145</v>
      </c>
      <c r="F10" s="248">
        <v>9.5</v>
      </c>
      <c r="G10" s="58">
        <v>114504</v>
      </c>
      <c r="H10" s="58">
        <v>181087</v>
      </c>
      <c r="I10" s="58">
        <v>252</v>
      </c>
      <c r="J10" s="58">
        <v>159</v>
      </c>
      <c r="K10" s="96">
        <v>10.4</v>
      </c>
    </row>
    <row r="11" spans="1:11" ht="21.75" customHeight="1" x14ac:dyDescent="0.35">
      <c r="A11" s="79" t="s">
        <v>8</v>
      </c>
      <c r="B11" s="58">
        <v>126955</v>
      </c>
      <c r="C11" s="58">
        <v>195383</v>
      </c>
      <c r="D11" s="58">
        <v>211</v>
      </c>
      <c r="E11" s="58">
        <v>138</v>
      </c>
      <c r="F11" s="248">
        <v>9.3000000000000007</v>
      </c>
      <c r="G11" s="58">
        <v>134687</v>
      </c>
      <c r="H11" s="58">
        <v>206046</v>
      </c>
      <c r="I11" s="58">
        <v>231</v>
      </c>
      <c r="J11" s="58">
        <v>152</v>
      </c>
      <c r="K11" s="96">
        <v>10.3</v>
      </c>
    </row>
    <row r="12" spans="1:11" ht="21.75" customHeight="1" x14ac:dyDescent="0.35">
      <c r="A12" s="79" t="s">
        <v>9</v>
      </c>
      <c r="B12" s="58">
        <v>434958</v>
      </c>
      <c r="C12" s="58">
        <v>693863</v>
      </c>
      <c r="D12" s="58">
        <v>224</v>
      </c>
      <c r="E12" s="58">
        <v>141</v>
      </c>
      <c r="F12" s="248">
        <v>9.4</v>
      </c>
      <c r="G12" s="58">
        <v>455249</v>
      </c>
      <c r="H12" s="58">
        <v>721512</v>
      </c>
      <c r="I12" s="58">
        <v>245</v>
      </c>
      <c r="J12" s="58">
        <v>155</v>
      </c>
      <c r="K12" s="96">
        <v>10.4</v>
      </c>
    </row>
    <row r="13" spans="1:11" ht="21.75" customHeight="1" x14ac:dyDescent="0.35">
      <c r="A13" s="79" t="s">
        <v>10</v>
      </c>
      <c r="B13" s="58">
        <v>343816</v>
      </c>
      <c r="C13" s="58">
        <v>529509</v>
      </c>
      <c r="D13" s="58">
        <v>215</v>
      </c>
      <c r="E13" s="58">
        <v>140</v>
      </c>
      <c r="F13" s="248">
        <v>9.4</v>
      </c>
      <c r="G13" s="58">
        <v>359953</v>
      </c>
      <c r="H13" s="58">
        <v>550549</v>
      </c>
      <c r="I13" s="58">
        <v>234</v>
      </c>
      <c r="J13" s="58">
        <v>153</v>
      </c>
      <c r="K13" s="96">
        <v>10.4</v>
      </c>
    </row>
    <row r="14" spans="1:11" ht="21.75" customHeight="1" x14ac:dyDescent="0.35">
      <c r="A14" s="79" t="s">
        <v>11</v>
      </c>
      <c r="B14" s="58">
        <v>83523</v>
      </c>
      <c r="C14" s="58">
        <v>130350</v>
      </c>
      <c r="D14" s="58">
        <v>231</v>
      </c>
      <c r="E14" s="58">
        <v>148</v>
      </c>
      <c r="F14" s="248">
        <v>9.4</v>
      </c>
      <c r="G14" s="58">
        <v>86877</v>
      </c>
      <c r="H14" s="58">
        <v>134593</v>
      </c>
      <c r="I14" s="58">
        <v>251</v>
      </c>
      <c r="J14" s="58">
        <v>162</v>
      </c>
      <c r="K14" s="96">
        <v>10.4</v>
      </c>
    </row>
    <row r="15" spans="1:11" ht="21.75" customHeight="1" x14ac:dyDescent="0.35">
      <c r="A15" s="79" t="s">
        <v>12</v>
      </c>
      <c r="B15" s="58">
        <v>146493</v>
      </c>
      <c r="C15" s="58">
        <v>231996</v>
      </c>
      <c r="D15" s="58">
        <v>230</v>
      </c>
      <c r="E15" s="58">
        <v>146</v>
      </c>
      <c r="F15" s="248">
        <v>9.4</v>
      </c>
      <c r="G15" s="58">
        <v>152501</v>
      </c>
      <c r="H15" s="58">
        <v>239924</v>
      </c>
      <c r="I15" s="58">
        <v>249</v>
      </c>
      <c r="J15" s="58">
        <v>159</v>
      </c>
      <c r="K15" s="96">
        <v>10.4</v>
      </c>
    </row>
    <row r="16" spans="1:11" ht="21.75" customHeight="1" x14ac:dyDescent="0.35">
      <c r="A16" s="79" t="s">
        <v>13</v>
      </c>
      <c r="B16" s="58">
        <v>559479</v>
      </c>
      <c r="C16" s="58">
        <v>874291</v>
      </c>
      <c r="D16" s="58">
        <v>222</v>
      </c>
      <c r="E16" s="58">
        <v>143</v>
      </c>
      <c r="F16" s="248">
        <v>9.3000000000000007</v>
      </c>
      <c r="G16" s="58">
        <v>586415</v>
      </c>
      <c r="H16" s="58">
        <v>908555</v>
      </c>
      <c r="I16" s="58">
        <v>242</v>
      </c>
      <c r="J16" s="58">
        <v>157</v>
      </c>
      <c r="K16" s="96">
        <v>10.3</v>
      </c>
    </row>
    <row r="17" spans="1:12" ht="21.75" customHeight="1" x14ac:dyDescent="0.35">
      <c r="A17" s="79" t="s">
        <v>14</v>
      </c>
      <c r="B17" s="58">
        <v>123102</v>
      </c>
      <c r="C17" s="58">
        <v>197214</v>
      </c>
      <c r="D17" s="58">
        <v>239</v>
      </c>
      <c r="E17" s="58">
        <v>150</v>
      </c>
      <c r="F17" s="248">
        <v>9.3000000000000007</v>
      </c>
      <c r="G17" s="58">
        <v>127951</v>
      </c>
      <c r="H17" s="58">
        <v>203199</v>
      </c>
      <c r="I17" s="58">
        <v>260</v>
      </c>
      <c r="J17" s="58">
        <v>164</v>
      </c>
      <c r="K17" s="96">
        <v>10.4</v>
      </c>
    </row>
    <row r="18" spans="1:12" ht="21.75" customHeight="1" x14ac:dyDescent="0.35">
      <c r="A18" s="79" t="s">
        <v>15</v>
      </c>
      <c r="B18" s="58">
        <v>26243</v>
      </c>
      <c r="C18" s="58">
        <v>42160</v>
      </c>
      <c r="D18" s="58">
        <v>239</v>
      </c>
      <c r="E18" s="58">
        <v>149</v>
      </c>
      <c r="F18" s="248">
        <v>9.3000000000000007</v>
      </c>
      <c r="G18" s="58">
        <v>27216</v>
      </c>
      <c r="H18" s="58">
        <v>43214</v>
      </c>
      <c r="I18" s="58">
        <v>259</v>
      </c>
      <c r="J18" s="58">
        <v>164</v>
      </c>
      <c r="K18" s="96">
        <v>10.3</v>
      </c>
    </row>
    <row r="19" spans="1:12" ht="21.75" customHeight="1" x14ac:dyDescent="0.35">
      <c r="A19" s="79" t="s">
        <v>16</v>
      </c>
      <c r="B19" s="58">
        <v>574121</v>
      </c>
      <c r="C19" s="58">
        <v>950060</v>
      </c>
      <c r="D19" s="58">
        <v>258</v>
      </c>
      <c r="E19" s="58">
        <v>157</v>
      </c>
      <c r="F19" s="248">
        <v>8.8000000000000007</v>
      </c>
      <c r="G19" s="58">
        <v>594373</v>
      </c>
      <c r="H19" s="58">
        <v>968765</v>
      </c>
      <c r="I19" s="58">
        <v>280</v>
      </c>
      <c r="J19" s="58">
        <v>172</v>
      </c>
      <c r="K19" s="96">
        <v>10</v>
      </c>
    </row>
    <row r="20" spans="1:12" ht="21.75" customHeight="1" x14ac:dyDescent="0.35">
      <c r="A20" s="79" t="s">
        <v>17</v>
      </c>
      <c r="B20" s="58">
        <v>400202</v>
      </c>
      <c r="C20" s="58">
        <v>640605</v>
      </c>
      <c r="D20" s="58">
        <v>249</v>
      </c>
      <c r="E20" s="58">
        <v>157</v>
      </c>
      <c r="F20" s="248">
        <v>9.1999999999999993</v>
      </c>
      <c r="G20" s="58">
        <v>412402</v>
      </c>
      <c r="H20" s="58">
        <v>653229</v>
      </c>
      <c r="I20" s="58">
        <v>270</v>
      </c>
      <c r="J20" s="58">
        <v>171</v>
      </c>
      <c r="K20" s="96">
        <v>10.199999999999999</v>
      </c>
    </row>
    <row r="21" spans="1:12" ht="21.75" customHeight="1" x14ac:dyDescent="0.35">
      <c r="A21" s="79" t="s">
        <v>18</v>
      </c>
      <c r="B21" s="58">
        <v>52047</v>
      </c>
      <c r="C21" s="58">
        <v>84927</v>
      </c>
      <c r="D21" s="58">
        <v>254</v>
      </c>
      <c r="E21" s="58">
        <v>156</v>
      </c>
      <c r="F21" s="248">
        <v>9.3000000000000007</v>
      </c>
      <c r="G21" s="58">
        <v>53353</v>
      </c>
      <c r="H21" s="58">
        <v>86143</v>
      </c>
      <c r="I21" s="58">
        <v>274</v>
      </c>
      <c r="J21" s="58">
        <v>170</v>
      </c>
      <c r="K21" s="96">
        <v>10.3</v>
      </c>
    </row>
    <row r="22" spans="1:12" ht="21.75" customHeight="1" x14ac:dyDescent="0.35">
      <c r="A22" s="79" t="s">
        <v>19</v>
      </c>
      <c r="B22" s="58">
        <v>181963</v>
      </c>
      <c r="C22" s="58">
        <v>302549</v>
      </c>
      <c r="D22" s="58">
        <v>277</v>
      </c>
      <c r="E22" s="58">
        <v>168</v>
      </c>
      <c r="F22" s="248">
        <v>8.9</v>
      </c>
      <c r="G22" s="58">
        <v>186751</v>
      </c>
      <c r="H22" s="58">
        <v>306717</v>
      </c>
      <c r="I22" s="58">
        <v>300</v>
      </c>
      <c r="J22" s="58">
        <v>183</v>
      </c>
      <c r="K22" s="96">
        <v>10.1</v>
      </c>
    </row>
    <row r="23" spans="1:12" ht="21.75" customHeight="1" x14ac:dyDescent="0.35">
      <c r="A23" s="79" t="s">
        <v>20</v>
      </c>
      <c r="B23" s="58">
        <v>485299</v>
      </c>
      <c r="C23" s="58">
        <v>793399</v>
      </c>
      <c r="D23" s="58">
        <v>261</v>
      </c>
      <c r="E23" s="58">
        <v>161</v>
      </c>
      <c r="F23" s="248">
        <v>8.8000000000000007</v>
      </c>
      <c r="G23" s="58">
        <v>498578</v>
      </c>
      <c r="H23" s="58">
        <v>803842</v>
      </c>
      <c r="I23" s="58">
        <v>284</v>
      </c>
      <c r="J23" s="58">
        <v>176</v>
      </c>
      <c r="K23" s="96">
        <v>10</v>
      </c>
    </row>
    <row r="24" spans="1:12" ht="21.75" customHeight="1" x14ac:dyDescent="0.35">
      <c r="A24" s="79" t="s">
        <v>21</v>
      </c>
      <c r="B24" s="58">
        <v>142295</v>
      </c>
      <c r="C24" s="58">
        <v>215082</v>
      </c>
      <c r="D24" s="58">
        <v>243</v>
      </c>
      <c r="E24" s="58">
        <v>161</v>
      </c>
      <c r="F24" s="248">
        <v>9.1999999999999993</v>
      </c>
      <c r="G24" s="58">
        <v>147076</v>
      </c>
      <c r="H24" s="58">
        <v>220105</v>
      </c>
      <c r="I24" s="58">
        <v>261</v>
      </c>
      <c r="J24" s="58">
        <v>175</v>
      </c>
      <c r="K24" s="96">
        <v>10.3</v>
      </c>
    </row>
    <row r="25" spans="1:12" ht="26.5" customHeight="1" thickBot="1" x14ac:dyDescent="0.4">
      <c r="A25" s="113" t="s">
        <v>32</v>
      </c>
      <c r="B25" s="113">
        <v>5742757</v>
      </c>
      <c r="C25" s="113">
        <v>9237812</v>
      </c>
      <c r="D25" s="113">
        <v>235</v>
      </c>
      <c r="E25" s="113">
        <v>147</v>
      </c>
      <c r="F25" s="249">
        <v>9.3000000000000007</v>
      </c>
      <c r="G25" s="113">
        <v>5983962</v>
      </c>
      <c r="H25" s="113">
        <v>9535135</v>
      </c>
      <c r="I25" s="113">
        <v>256</v>
      </c>
      <c r="J25" s="113">
        <v>161</v>
      </c>
      <c r="K25" s="250">
        <v>10.3</v>
      </c>
      <c r="L25" s="268"/>
    </row>
    <row r="26" spans="1:12" ht="26.5" customHeight="1" thickTop="1" x14ac:dyDescent="0.3">
      <c r="A26" s="255" t="str">
        <f>+INDICE!B10</f>
        <v xml:space="preserve"> Lettura dati 27 dicembre 2023</v>
      </c>
      <c r="B26" s="89"/>
      <c r="C26" s="7"/>
      <c r="D26" s="256"/>
    </row>
    <row r="27" spans="1:12" x14ac:dyDescent="0.3">
      <c r="A27" s="255"/>
      <c r="B27" s="89"/>
    </row>
    <row r="28" spans="1:12" x14ac:dyDescent="0.3">
      <c r="A28" s="255"/>
      <c r="B28" s="89"/>
    </row>
    <row r="31" spans="1:12" x14ac:dyDescent="0.35">
      <c r="C31" s="277"/>
    </row>
    <row r="33" spans="2:4" x14ac:dyDescent="0.35">
      <c r="B33" s="257"/>
      <c r="C33" s="257"/>
    </row>
    <row r="34" spans="2:4" x14ac:dyDescent="0.35">
      <c r="B34" s="257"/>
      <c r="C34" s="257"/>
    </row>
    <row r="35" spans="2:4" x14ac:dyDescent="0.35">
      <c r="B35" s="257"/>
      <c r="C35" s="257"/>
    </row>
    <row r="36" spans="2:4" x14ac:dyDescent="0.35">
      <c r="B36" s="257"/>
      <c r="C36" s="257"/>
      <c r="D36" s="256"/>
    </row>
    <row r="37" spans="2:4" x14ac:dyDescent="0.35">
      <c r="B37" s="257"/>
      <c r="C37" s="257"/>
    </row>
    <row r="38" spans="2:4" x14ac:dyDescent="0.35">
      <c r="B38" s="257"/>
      <c r="C38" s="257"/>
    </row>
    <row r="39" spans="2:4" x14ac:dyDescent="0.35">
      <c r="B39" s="257"/>
      <c r="C39" s="257"/>
    </row>
    <row r="40" spans="2:4" x14ac:dyDescent="0.35">
      <c r="B40" s="257"/>
      <c r="C40" s="257"/>
    </row>
    <row r="41" spans="2:4" x14ac:dyDescent="0.35">
      <c r="B41" s="257"/>
      <c r="C41" s="257"/>
    </row>
    <row r="42" spans="2:4" s="254" customFormat="1" x14ac:dyDescent="0.35">
      <c r="B42" s="257"/>
      <c r="C42" s="257"/>
    </row>
    <row r="43" spans="2:4" s="254" customFormat="1" x14ac:dyDescent="0.35">
      <c r="B43" s="257"/>
      <c r="C43" s="257"/>
    </row>
    <row r="44" spans="2:4" s="254" customFormat="1" x14ac:dyDescent="0.35">
      <c r="B44" s="257"/>
      <c r="C44" s="257"/>
    </row>
    <row r="45" spans="2:4" s="254" customFormat="1" x14ac:dyDescent="0.35">
      <c r="B45" s="257"/>
      <c r="C45" s="257"/>
    </row>
    <row r="46" spans="2:4" s="254" customFormat="1" x14ac:dyDescent="0.35">
      <c r="B46" s="257"/>
      <c r="C46" s="257"/>
    </row>
    <row r="47" spans="2:4" s="254" customFormat="1" x14ac:dyDescent="0.35">
      <c r="B47" s="257"/>
      <c r="C47" s="257"/>
    </row>
    <row r="48" spans="2:4" s="254" customFormat="1" x14ac:dyDescent="0.35">
      <c r="B48" s="257"/>
      <c r="C48" s="257"/>
    </row>
    <row r="49" spans="2:3" s="254" customFormat="1" x14ac:dyDescent="0.35">
      <c r="B49" s="257"/>
      <c r="C49" s="257"/>
    </row>
    <row r="50" spans="2:3" s="254" customFormat="1" x14ac:dyDescent="0.35">
      <c r="B50" s="257"/>
      <c r="C50" s="257"/>
    </row>
    <row r="51" spans="2:3" s="254" customFormat="1" x14ac:dyDescent="0.35">
      <c r="B51" s="257"/>
      <c r="C51" s="257"/>
    </row>
    <row r="52" spans="2:3" s="254" customFormat="1" x14ac:dyDescent="0.35">
      <c r="B52" s="257"/>
      <c r="C52" s="257"/>
    </row>
    <row r="53" spans="2:3" s="254" customFormat="1" x14ac:dyDescent="0.35">
      <c r="B53" s="257"/>
      <c r="C53" s="257"/>
    </row>
  </sheetData>
  <mergeCells count="3">
    <mergeCell ref="A2:A3"/>
    <mergeCell ref="B2:F2"/>
    <mergeCell ref="G2:K2"/>
  </mergeCells>
  <pageMargins left="0.70866141732283472" right="0.70866141732283472" top="0.94488188976377963" bottom="0.74803149606299213" header="0.31496062992125984" footer="0.31496062992125984"/>
  <pageSetup paperSize="9" scale="43" orientation="portrait" r:id="rId1"/>
  <headerFooter>
    <oddHeader>&amp;COSSERVATORIO ASSEGNO UNICO UNIVERSALE</oddHeader>
    <oddFooter>&amp;CINPS - COORDINAMENTO GENERALE STATISTICO ATTUARIALE</oddFooter>
  </headerFooter>
  <rowBreaks count="1" manualBreakCount="1">
    <brk id="17" max="10"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ECCDD-9478-422D-AA1B-3B07D3B33D75}">
  <sheetPr>
    <pageSetUpPr fitToPage="1"/>
  </sheetPr>
  <dimension ref="B1:J19"/>
  <sheetViews>
    <sheetView tabSelected="1" topLeftCell="A4" workbookViewId="0">
      <selection activeCell="F1" sqref="F1"/>
    </sheetView>
  </sheetViews>
  <sheetFormatPr defaultRowHeight="14.5" x14ac:dyDescent="0.35"/>
  <cols>
    <col min="1" max="1" width="4" customWidth="1"/>
    <col min="4" max="4" width="10.1796875" customWidth="1"/>
    <col min="9" max="9" width="9.81640625" customWidth="1"/>
  </cols>
  <sheetData>
    <row r="1" spans="2:10" x14ac:dyDescent="0.35">
      <c r="B1" t="s">
        <v>74</v>
      </c>
    </row>
    <row r="12" spans="2:10" ht="18.5" x14ac:dyDescent="0.35">
      <c r="B12" s="123" t="s">
        <v>101</v>
      </c>
    </row>
    <row r="15" spans="2:10" ht="14.5" customHeight="1" x14ac:dyDescent="0.35">
      <c r="B15" s="418" t="s">
        <v>90</v>
      </c>
      <c r="C15" s="418"/>
      <c r="D15" s="418"/>
      <c r="E15" s="418"/>
      <c r="F15" s="418"/>
      <c r="G15" s="418"/>
      <c r="H15" s="418"/>
      <c r="I15" s="418"/>
      <c r="J15" s="418"/>
    </row>
    <row r="16" spans="2:10" x14ac:dyDescent="0.35">
      <c r="B16" s="418"/>
      <c r="C16" s="418"/>
      <c r="D16" s="418"/>
      <c r="E16" s="418"/>
      <c r="F16" s="418"/>
      <c r="G16" s="418"/>
      <c r="H16" s="418"/>
      <c r="I16" s="418"/>
      <c r="J16" s="418"/>
    </row>
    <row r="17" spans="2:10" ht="25.5" customHeight="1" x14ac:dyDescent="0.35">
      <c r="B17" s="418"/>
      <c r="C17" s="418"/>
      <c r="D17" s="418"/>
      <c r="E17" s="418"/>
      <c r="F17" s="418"/>
      <c r="G17" s="418"/>
      <c r="H17" s="418"/>
      <c r="I17" s="418"/>
      <c r="J17" s="418"/>
    </row>
    <row r="18" spans="2:10" ht="28" customHeight="1" x14ac:dyDescent="0.35">
      <c r="B18" s="418"/>
      <c r="C18" s="418"/>
      <c r="D18" s="418"/>
      <c r="E18" s="418"/>
      <c r="F18" s="418"/>
      <c r="G18" s="418"/>
      <c r="H18" s="418"/>
      <c r="I18" s="418"/>
      <c r="J18" s="418"/>
    </row>
    <row r="19" spans="2:10" x14ac:dyDescent="0.35">
      <c r="B19" s="418"/>
      <c r="C19" s="418"/>
      <c r="D19" s="418"/>
      <c r="E19" s="418"/>
      <c r="F19" s="418"/>
      <c r="G19" s="418"/>
      <c r="H19" s="418"/>
      <c r="I19" s="418"/>
      <c r="J19" s="418"/>
    </row>
  </sheetData>
  <mergeCells count="1">
    <mergeCell ref="B15:J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300E-057C-4800-B4C9-5FFF72EF62A7}">
  <sheetPr>
    <pageSetUpPr fitToPage="1"/>
  </sheetPr>
  <dimension ref="A1:P49"/>
  <sheetViews>
    <sheetView showGridLines="0" tabSelected="1" topLeftCell="A13" zoomScale="53" zoomScaleNormal="53" zoomScaleSheetLayoutView="80" workbookViewId="0">
      <selection activeCell="F1" sqref="F1"/>
    </sheetView>
  </sheetViews>
  <sheetFormatPr defaultColWidth="13.453125" defaultRowHeight="10" x14ac:dyDescent="0.35"/>
  <cols>
    <col min="1" max="1" width="34.26953125" style="1" customWidth="1"/>
    <col min="2" max="2" width="23.81640625" style="1" customWidth="1"/>
    <col min="3" max="3" width="20.81640625" style="1" customWidth="1"/>
    <col min="4" max="4" width="21.453125" style="1" customWidth="1"/>
    <col min="5" max="5" width="21.54296875" style="1" customWidth="1"/>
    <col min="6" max="6" width="20.1796875" style="1" customWidth="1"/>
    <col min="7" max="7" width="18.54296875" style="1" customWidth="1"/>
    <col min="8" max="8" width="15.54296875" style="1" customWidth="1"/>
    <col min="9" max="10" width="11.453125" style="1" customWidth="1"/>
    <col min="11" max="16384" width="13.453125" style="1"/>
  </cols>
  <sheetData>
    <row r="1" spans="1:16" ht="57.65" customHeight="1" thickBot="1" x14ac:dyDescent="0.4">
      <c r="A1" s="419" t="s">
        <v>162</v>
      </c>
      <c r="B1" s="419"/>
      <c r="C1" s="419"/>
      <c r="D1" s="419"/>
      <c r="E1" s="419"/>
      <c r="F1" s="419"/>
    </row>
    <row r="2" spans="1:16" ht="82.4" customHeight="1" thickTop="1" thickBot="1" x14ac:dyDescent="0.4">
      <c r="A2" s="55" t="s">
        <v>97</v>
      </c>
      <c r="B2" s="56" t="s">
        <v>81</v>
      </c>
      <c r="C2" s="56" t="s">
        <v>82</v>
      </c>
      <c r="D2" s="56" t="s">
        <v>146</v>
      </c>
      <c r="E2" s="56" t="s">
        <v>147</v>
      </c>
      <c r="F2" s="56" t="s">
        <v>148</v>
      </c>
      <c r="G2" s="57"/>
    </row>
    <row r="3" spans="1:16" ht="38.5" customHeight="1" thickTop="1" x14ac:dyDescent="0.3">
      <c r="A3" s="217"/>
      <c r="B3" s="422" t="s">
        <v>149</v>
      </c>
      <c r="C3" s="422"/>
      <c r="D3" s="422"/>
      <c r="E3" s="422"/>
      <c r="F3" s="422"/>
      <c r="G3" s="57"/>
    </row>
    <row r="4" spans="1:16" ht="32.9" customHeight="1" x14ac:dyDescent="0.35">
      <c r="A4" s="90" t="s">
        <v>3</v>
      </c>
      <c r="B4" s="58">
        <v>416260</v>
      </c>
      <c r="C4" s="58">
        <v>689726</v>
      </c>
      <c r="D4" s="96">
        <v>70.3</v>
      </c>
      <c r="E4" s="58">
        <v>169</v>
      </c>
      <c r="F4" s="58">
        <v>102</v>
      </c>
      <c r="G4" s="57"/>
      <c r="H4" s="24"/>
      <c r="I4" s="24"/>
      <c r="J4" s="8"/>
      <c r="N4" s="24"/>
      <c r="O4" s="24"/>
      <c r="P4" s="24"/>
    </row>
    <row r="5" spans="1:16" ht="28" customHeight="1" x14ac:dyDescent="0.35">
      <c r="A5" s="90" t="s">
        <v>22</v>
      </c>
      <c r="B5" s="58">
        <v>424992</v>
      </c>
      <c r="C5" s="58">
        <v>716237</v>
      </c>
      <c r="D5" s="96">
        <v>74.5</v>
      </c>
      <c r="E5" s="58">
        <v>175</v>
      </c>
      <c r="F5" s="58">
        <v>104</v>
      </c>
      <c r="G5" s="57"/>
      <c r="H5" s="24"/>
      <c r="I5" s="24"/>
      <c r="J5" s="8"/>
      <c r="N5" s="24"/>
      <c r="O5" s="24"/>
      <c r="P5" s="24"/>
    </row>
    <row r="6" spans="1:16" ht="28" customHeight="1" x14ac:dyDescent="0.35">
      <c r="A6" s="90" t="s">
        <v>23</v>
      </c>
      <c r="B6" s="58">
        <v>328542</v>
      </c>
      <c r="C6" s="58">
        <v>550149</v>
      </c>
      <c r="D6" s="96">
        <v>62.2</v>
      </c>
      <c r="E6" s="58">
        <v>189</v>
      </c>
      <c r="F6" s="58">
        <v>113</v>
      </c>
      <c r="G6" s="57"/>
      <c r="H6" s="24"/>
      <c r="I6" s="24"/>
      <c r="J6" s="8"/>
      <c r="N6" s="24"/>
      <c r="O6" s="24"/>
      <c r="P6" s="24"/>
    </row>
    <row r="7" spans="1:16" ht="28" customHeight="1" x14ac:dyDescent="0.35">
      <c r="A7" s="90" t="s">
        <v>59</v>
      </c>
      <c r="B7" s="58">
        <v>346712</v>
      </c>
      <c r="C7" s="58">
        <v>575005</v>
      </c>
      <c r="D7" s="96">
        <v>63.7</v>
      </c>
      <c r="E7" s="58">
        <v>184</v>
      </c>
      <c r="F7" s="58">
        <v>111</v>
      </c>
      <c r="G7" s="57"/>
      <c r="H7" s="24"/>
      <c r="I7" s="24"/>
      <c r="J7" s="8"/>
      <c r="N7" s="24"/>
      <c r="O7" s="24"/>
      <c r="P7" s="24"/>
    </row>
    <row r="8" spans="1:16" ht="28" customHeight="1" x14ac:dyDescent="0.35">
      <c r="A8" s="90" t="s">
        <v>75</v>
      </c>
      <c r="B8" s="58">
        <v>366485</v>
      </c>
      <c r="C8" s="58">
        <v>611654</v>
      </c>
      <c r="D8" s="96">
        <v>67.5</v>
      </c>
      <c r="E8" s="58">
        <v>184</v>
      </c>
      <c r="F8" s="58">
        <v>110</v>
      </c>
      <c r="G8" s="57"/>
      <c r="H8" s="24"/>
      <c r="I8" s="24"/>
      <c r="J8" s="8"/>
      <c r="N8" s="24"/>
      <c r="O8" s="24"/>
      <c r="P8" s="24"/>
    </row>
    <row r="9" spans="1:16" ht="28" customHeight="1" x14ac:dyDescent="0.35">
      <c r="A9" s="90" t="s">
        <v>77</v>
      </c>
      <c r="B9" s="58">
        <v>365168</v>
      </c>
      <c r="C9" s="58">
        <v>608713</v>
      </c>
      <c r="D9" s="96">
        <v>66.3</v>
      </c>
      <c r="E9" s="58">
        <v>181</v>
      </c>
      <c r="F9" s="58">
        <v>109</v>
      </c>
      <c r="G9" s="57"/>
      <c r="H9" s="24"/>
      <c r="I9" s="24"/>
      <c r="J9" s="8"/>
      <c r="N9" s="24"/>
      <c r="O9" s="24"/>
      <c r="P9" s="24"/>
    </row>
    <row r="10" spans="1:16" ht="28" customHeight="1" x14ac:dyDescent="0.35">
      <c r="A10" s="90" t="s">
        <v>105</v>
      </c>
      <c r="B10" s="58">
        <v>359585</v>
      </c>
      <c r="C10" s="58">
        <v>598245</v>
      </c>
      <c r="D10" s="96">
        <v>62</v>
      </c>
      <c r="E10" s="58">
        <v>172</v>
      </c>
      <c r="F10" s="58">
        <v>104</v>
      </c>
      <c r="G10" s="57"/>
      <c r="H10" s="24"/>
      <c r="I10" s="24"/>
      <c r="J10" s="8"/>
      <c r="N10" s="24"/>
      <c r="O10" s="24"/>
      <c r="P10" s="24"/>
    </row>
    <row r="11" spans="1:16" ht="28" customHeight="1" x14ac:dyDescent="0.35">
      <c r="A11" s="90" t="s">
        <v>108</v>
      </c>
      <c r="B11" s="58">
        <v>372445</v>
      </c>
      <c r="C11" s="58">
        <v>617508</v>
      </c>
      <c r="D11" s="96">
        <v>63.2</v>
      </c>
      <c r="E11" s="58">
        <v>170</v>
      </c>
      <c r="F11" s="58">
        <v>102</v>
      </c>
      <c r="G11" s="57"/>
      <c r="H11" s="24"/>
      <c r="I11" s="24"/>
      <c r="J11" s="8"/>
      <c r="N11" s="24"/>
      <c r="O11" s="24"/>
      <c r="P11" s="24"/>
    </row>
    <row r="12" spans="1:16" ht="28" customHeight="1" x14ac:dyDescent="0.35">
      <c r="A12" s="90" t="s">
        <v>109</v>
      </c>
      <c r="B12" s="58">
        <v>374518</v>
      </c>
      <c r="C12" s="58">
        <v>621441</v>
      </c>
      <c r="D12" s="96">
        <v>62.8</v>
      </c>
      <c r="E12" s="58">
        <v>168</v>
      </c>
      <c r="F12" s="58">
        <v>101</v>
      </c>
      <c r="G12" s="57"/>
      <c r="H12" s="24"/>
      <c r="I12" s="24"/>
      <c r="J12" s="8"/>
      <c r="N12" s="24"/>
      <c r="O12" s="24"/>
      <c r="P12" s="24"/>
    </row>
    <row r="13" spans="1:16" ht="28" customHeight="1" thickBot="1" x14ac:dyDescent="0.4">
      <c r="A13" s="171" t="s">
        <v>112</v>
      </c>
      <c r="B13" s="172">
        <v>372772</v>
      </c>
      <c r="C13" s="172">
        <v>619146</v>
      </c>
      <c r="D13" s="173">
        <v>62.7</v>
      </c>
      <c r="E13" s="172">
        <v>168</v>
      </c>
      <c r="F13" s="172">
        <v>101</v>
      </c>
      <c r="G13" s="57"/>
      <c r="H13" s="24"/>
      <c r="I13" s="24"/>
      <c r="J13" s="8"/>
      <c r="N13" s="24"/>
      <c r="O13" s="24"/>
      <c r="P13" s="24"/>
    </row>
    <row r="14" spans="1:16" s="137" customFormat="1" ht="25.5" customHeight="1" thickTop="1" x14ac:dyDescent="0.35">
      <c r="A14" s="218" t="s">
        <v>172</v>
      </c>
      <c r="B14" s="218"/>
      <c r="C14" s="307"/>
      <c r="D14" s="281">
        <v>655.20000000000005</v>
      </c>
      <c r="E14" s="307"/>
      <c r="F14" s="307"/>
      <c r="H14" s="222"/>
      <c r="I14" s="222"/>
      <c r="J14" s="223"/>
      <c r="N14" s="222"/>
      <c r="O14" s="222"/>
      <c r="P14" s="222"/>
    </row>
    <row r="15" spans="1:16" s="137" customFormat="1" ht="20.5" customHeight="1" x14ac:dyDescent="0.35">
      <c r="A15" s="308" t="s">
        <v>191</v>
      </c>
      <c r="B15" s="280">
        <v>372748</v>
      </c>
      <c r="C15" s="280">
        <v>620782</v>
      </c>
      <c r="D15" s="281"/>
      <c r="E15" s="1"/>
      <c r="F15" s="1"/>
      <c r="H15" s="222"/>
      <c r="I15" s="222"/>
      <c r="J15" s="223"/>
      <c r="N15" s="222"/>
      <c r="O15" s="222"/>
      <c r="P15" s="222"/>
    </row>
    <row r="16" spans="1:16" s="137" customFormat="1" ht="20.5" customHeight="1" thickBot="1" x14ac:dyDescent="0.4">
      <c r="A16" s="309" t="s">
        <v>39</v>
      </c>
      <c r="B16" s="310"/>
      <c r="C16" s="311"/>
      <c r="D16" s="312"/>
      <c r="E16" s="313">
        <v>176</v>
      </c>
      <c r="F16" s="313">
        <v>106</v>
      </c>
      <c r="H16" s="222"/>
      <c r="I16" s="222"/>
      <c r="J16" s="223"/>
      <c r="N16" s="222"/>
      <c r="O16" s="222"/>
      <c r="P16" s="222"/>
    </row>
    <row r="17" spans="1:16" ht="38.5" customHeight="1" thickTop="1" thickBot="1" x14ac:dyDescent="0.35">
      <c r="A17" s="217"/>
      <c r="B17" s="422" t="s">
        <v>150</v>
      </c>
      <c r="C17" s="422"/>
      <c r="D17" s="422"/>
      <c r="E17" s="422"/>
      <c r="F17" s="422"/>
      <c r="G17" s="57"/>
    </row>
    <row r="18" spans="1:16" s="149" customFormat="1" ht="27" customHeight="1" thickTop="1" x14ac:dyDescent="0.3">
      <c r="A18" s="269" t="s">
        <v>161</v>
      </c>
      <c r="B18" s="324">
        <v>370823</v>
      </c>
      <c r="C18" s="324">
        <v>615989</v>
      </c>
      <c r="D18" s="314">
        <v>65</v>
      </c>
      <c r="E18" s="324">
        <v>175</v>
      </c>
      <c r="F18" s="324">
        <v>106</v>
      </c>
      <c r="G18" s="274"/>
      <c r="H18" s="336"/>
    </row>
    <row r="19" spans="1:16" ht="24.65" customHeight="1" x14ac:dyDescent="0.3">
      <c r="A19" s="269" t="s">
        <v>163</v>
      </c>
      <c r="B19" s="58">
        <v>331109</v>
      </c>
      <c r="C19" s="58">
        <v>554748</v>
      </c>
      <c r="D19" s="96">
        <v>63.5</v>
      </c>
      <c r="E19" s="58">
        <v>192</v>
      </c>
      <c r="F19" s="58">
        <v>114</v>
      </c>
      <c r="G19" s="57"/>
      <c r="H19" s="336"/>
      <c r="I19" s="24"/>
      <c r="J19" s="8"/>
      <c r="N19" s="24"/>
      <c r="O19" s="24"/>
      <c r="P19" s="24"/>
    </row>
    <row r="20" spans="1:16" ht="24.65" customHeight="1" x14ac:dyDescent="0.3">
      <c r="A20" s="269" t="s">
        <v>151</v>
      </c>
      <c r="B20" s="58">
        <v>333234</v>
      </c>
      <c r="C20" s="58">
        <v>557801</v>
      </c>
      <c r="D20" s="96">
        <v>64.7</v>
      </c>
      <c r="E20" s="58">
        <v>194</v>
      </c>
      <c r="F20" s="58">
        <v>116</v>
      </c>
      <c r="G20" s="57"/>
      <c r="H20" s="336"/>
      <c r="I20" s="24"/>
      <c r="J20" s="8"/>
      <c r="N20" s="24"/>
      <c r="O20" s="24"/>
      <c r="P20" s="24"/>
    </row>
    <row r="21" spans="1:16" ht="24.65" customHeight="1" x14ac:dyDescent="0.3">
      <c r="A21" s="269" t="s">
        <v>194</v>
      </c>
      <c r="B21" s="58">
        <v>315806</v>
      </c>
      <c r="C21" s="58">
        <v>526420</v>
      </c>
      <c r="D21" s="96">
        <v>60.5</v>
      </c>
      <c r="E21" s="58">
        <v>192</v>
      </c>
      <c r="F21" s="58">
        <v>115</v>
      </c>
      <c r="G21" s="57"/>
      <c r="H21" s="336"/>
      <c r="I21" s="24"/>
      <c r="J21" s="8"/>
      <c r="N21" s="24"/>
      <c r="O21" s="24"/>
      <c r="P21" s="24"/>
    </row>
    <row r="22" spans="1:16" ht="24.65" customHeight="1" x14ac:dyDescent="0.3">
      <c r="A22" s="269" t="s">
        <v>153</v>
      </c>
      <c r="B22" s="58">
        <v>312509</v>
      </c>
      <c r="C22" s="58">
        <v>520434</v>
      </c>
      <c r="D22" s="96">
        <v>59.7</v>
      </c>
      <c r="E22" s="58">
        <v>191</v>
      </c>
      <c r="F22" s="58">
        <v>115</v>
      </c>
      <c r="G22" s="57"/>
      <c r="H22" s="336"/>
      <c r="I22" s="24"/>
      <c r="J22" s="8"/>
      <c r="N22" s="24"/>
      <c r="O22" s="24"/>
      <c r="P22" s="24"/>
    </row>
    <row r="23" spans="1:16" ht="24.65" customHeight="1" x14ac:dyDescent="0.3">
      <c r="A23" s="269" t="s">
        <v>154</v>
      </c>
      <c r="B23" s="58">
        <v>312600</v>
      </c>
      <c r="C23" s="58">
        <v>521158</v>
      </c>
      <c r="D23" s="96">
        <v>60</v>
      </c>
      <c r="E23" s="58">
        <v>192</v>
      </c>
      <c r="F23" s="58">
        <v>115</v>
      </c>
      <c r="G23" s="57"/>
      <c r="H23" s="336"/>
      <c r="I23" s="24"/>
      <c r="J23" s="8"/>
      <c r="N23" s="24"/>
      <c r="O23" s="24"/>
      <c r="P23" s="24"/>
    </row>
    <row r="24" spans="1:16" ht="24.65" customHeight="1" x14ac:dyDescent="0.3">
      <c r="A24" s="269" t="s">
        <v>155</v>
      </c>
      <c r="B24" s="58">
        <v>313579</v>
      </c>
      <c r="C24" s="58">
        <v>522654</v>
      </c>
      <c r="D24" s="96">
        <v>60.1</v>
      </c>
      <c r="E24" s="58">
        <v>192</v>
      </c>
      <c r="F24" s="58">
        <v>115</v>
      </c>
      <c r="G24" s="57"/>
      <c r="H24" s="336"/>
      <c r="I24" s="24"/>
      <c r="J24" s="8"/>
      <c r="N24" s="24"/>
      <c r="O24" s="24"/>
      <c r="P24" s="24"/>
    </row>
    <row r="25" spans="1:16" ht="24.65" customHeight="1" x14ac:dyDescent="0.3">
      <c r="A25" s="269" t="s">
        <v>156</v>
      </c>
      <c r="B25" s="58">
        <v>304377</v>
      </c>
      <c r="C25" s="58">
        <v>506029</v>
      </c>
      <c r="D25" s="96">
        <v>58.4</v>
      </c>
      <c r="E25" s="58">
        <v>192</v>
      </c>
      <c r="F25" s="58">
        <v>115</v>
      </c>
      <c r="G25" s="57"/>
      <c r="H25" s="336"/>
      <c r="I25" s="24"/>
      <c r="J25" s="8"/>
      <c r="N25" s="24"/>
      <c r="O25" s="24"/>
      <c r="P25" s="24"/>
    </row>
    <row r="26" spans="1:16" ht="24.65" customHeight="1" x14ac:dyDescent="0.3">
      <c r="A26" s="269" t="s">
        <v>157</v>
      </c>
      <c r="B26" s="58">
        <v>291146</v>
      </c>
      <c r="C26" s="58">
        <v>489072</v>
      </c>
      <c r="D26" s="96">
        <v>56.8</v>
      </c>
      <c r="E26" s="58">
        <v>195</v>
      </c>
      <c r="F26" s="58">
        <v>116</v>
      </c>
      <c r="G26" s="57"/>
      <c r="H26" s="336"/>
      <c r="I26" s="24"/>
      <c r="J26" s="8"/>
      <c r="N26" s="24"/>
      <c r="O26" s="24"/>
      <c r="P26" s="24"/>
    </row>
    <row r="27" spans="1:16" ht="24.65" customHeight="1" x14ac:dyDescent="0.3">
      <c r="A27" s="269" t="s">
        <v>158</v>
      </c>
      <c r="B27" s="58">
        <v>283137</v>
      </c>
      <c r="C27" s="58">
        <v>477378</v>
      </c>
      <c r="D27" s="96">
        <v>55.6</v>
      </c>
      <c r="E27" s="58">
        <v>196</v>
      </c>
      <c r="F27" s="58">
        <v>117</v>
      </c>
      <c r="G27" s="57"/>
      <c r="H27" s="336"/>
      <c r="I27" s="24"/>
      <c r="J27" s="8"/>
      <c r="N27" s="24"/>
      <c r="O27" s="24"/>
      <c r="P27" s="24"/>
    </row>
    <row r="28" spans="1:16" ht="24.65" customHeight="1" thickBot="1" x14ac:dyDescent="0.35">
      <c r="A28" s="333" t="s">
        <v>159</v>
      </c>
      <c r="B28" s="172">
        <v>270083</v>
      </c>
      <c r="C28" s="172">
        <v>454578</v>
      </c>
      <c r="D28" s="173">
        <v>52.5</v>
      </c>
      <c r="E28" s="172">
        <v>194</v>
      </c>
      <c r="F28" s="172">
        <v>115</v>
      </c>
      <c r="G28" s="57"/>
      <c r="H28" s="336"/>
      <c r="I28" s="24"/>
      <c r="J28" s="8"/>
      <c r="N28" s="24"/>
      <c r="O28" s="24"/>
      <c r="P28" s="24"/>
    </row>
    <row r="29" spans="1:16" s="137" customFormat="1" ht="23.5" customHeight="1" thickTop="1" x14ac:dyDescent="0.35">
      <c r="A29" s="218" t="s">
        <v>173</v>
      </c>
      <c r="B29" s="280"/>
      <c r="C29" s="280"/>
      <c r="D29" s="281">
        <v>656.8</v>
      </c>
      <c r="E29" s="307"/>
      <c r="F29" s="307"/>
      <c r="H29" s="222"/>
      <c r="I29" s="222"/>
      <c r="J29" s="223"/>
      <c r="N29" s="222"/>
      <c r="O29" s="222"/>
      <c r="P29" s="222"/>
    </row>
    <row r="30" spans="1:16" s="137" customFormat="1" ht="20.5" customHeight="1" x14ac:dyDescent="0.35">
      <c r="A30" s="218" t="s">
        <v>139</v>
      </c>
      <c r="B30" s="280">
        <v>312582</v>
      </c>
      <c r="C30" s="280">
        <v>522387</v>
      </c>
      <c r="D30" s="281"/>
      <c r="E30" s="1"/>
      <c r="F30" s="1"/>
      <c r="H30" s="222"/>
      <c r="I30" s="222"/>
      <c r="J30" s="223"/>
      <c r="N30" s="222"/>
      <c r="O30" s="222"/>
      <c r="P30" s="222"/>
    </row>
    <row r="31" spans="1:16" s="137" customFormat="1" ht="20.5" customHeight="1" thickBot="1" x14ac:dyDescent="0.4">
      <c r="A31" s="224" t="s">
        <v>140</v>
      </c>
      <c r="B31" s="325"/>
      <c r="C31" s="326"/>
      <c r="D31" s="327"/>
      <c r="E31" s="328">
        <v>191</v>
      </c>
      <c r="F31" s="328">
        <v>114</v>
      </c>
      <c r="H31" s="296"/>
      <c r="I31" s="222"/>
      <c r="J31" s="223"/>
      <c r="N31" s="222"/>
      <c r="O31" s="222"/>
      <c r="P31" s="222"/>
    </row>
    <row r="32" spans="1:16" ht="77.900000000000006" customHeight="1" thickTop="1" x14ac:dyDescent="0.35">
      <c r="A32" s="420" t="s">
        <v>179</v>
      </c>
      <c r="B32" s="420"/>
      <c r="C32" s="420"/>
      <c r="D32" s="420"/>
      <c r="E32" s="420"/>
      <c r="F32" s="420"/>
      <c r="I32" s="421"/>
      <c r="J32" s="421"/>
      <c r="K32" s="421"/>
      <c r="L32" s="421"/>
      <c r="M32" s="421"/>
      <c r="N32" s="421"/>
      <c r="O32" s="421"/>
      <c r="P32" s="421"/>
    </row>
    <row r="33" spans="1:5" ht="20.5" customHeight="1" x14ac:dyDescent="0.3">
      <c r="A33" s="216" t="str">
        <f>+INDICE!B30</f>
        <v xml:space="preserve"> Lettura dati 3 gennaio 2024</v>
      </c>
      <c r="B33" s="6"/>
      <c r="E33" s="53"/>
    </row>
    <row r="34" spans="1:5" x14ac:dyDescent="0.35">
      <c r="B34" s="4"/>
      <c r="C34" s="25"/>
    </row>
    <row r="35" spans="1:5" x14ac:dyDescent="0.35">
      <c r="B35" s="4"/>
    </row>
    <row r="36" spans="1:5" x14ac:dyDescent="0.35">
      <c r="B36" s="4"/>
    </row>
    <row r="37" spans="1:5" x14ac:dyDescent="0.35">
      <c r="B37" s="4"/>
    </row>
    <row r="38" spans="1:5" ht="36.5" customHeight="1" x14ac:dyDescent="0.35">
      <c r="B38" s="4"/>
      <c r="D38" s="335"/>
    </row>
    <row r="39" spans="1:5" x14ac:dyDescent="0.35">
      <c r="B39" s="4"/>
    </row>
    <row r="40" spans="1:5" x14ac:dyDescent="0.35">
      <c r="B40" s="4"/>
    </row>
    <row r="41" spans="1:5" x14ac:dyDescent="0.35">
      <c r="B41" s="4"/>
    </row>
    <row r="42" spans="1:5" x14ac:dyDescent="0.35">
      <c r="B42" s="4"/>
    </row>
    <row r="43" spans="1:5" x14ac:dyDescent="0.35">
      <c r="B43" s="4"/>
    </row>
    <row r="44" spans="1:5" x14ac:dyDescent="0.35">
      <c r="B44" s="4"/>
    </row>
    <row r="45" spans="1:5" x14ac:dyDescent="0.35">
      <c r="B45" s="4"/>
    </row>
    <row r="46" spans="1:5" x14ac:dyDescent="0.35">
      <c r="B46" s="4"/>
    </row>
    <row r="47" spans="1:5" x14ac:dyDescent="0.35">
      <c r="B47" s="4"/>
    </row>
    <row r="48" spans="1:5" x14ac:dyDescent="0.35">
      <c r="B48" s="4"/>
    </row>
    <row r="49" spans="2:2" x14ac:dyDescent="0.35">
      <c r="B49" s="4"/>
    </row>
  </sheetData>
  <mergeCells count="5">
    <mergeCell ref="A1:F1"/>
    <mergeCell ref="A32:F32"/>
    <mergeCell ref="I32:P32"/>
    <mergeCell ref="B3:F3"/>
    <mergeCell ref="B17:F17"/>
  </mergeCells>
  <phoneticPr fontId="10" type="noConversion"/>
  <pageMargins left="0.70866141732283472" right="0.70866141732283472" top="0.94488188976377963" bottom="0.74803149606299213" header="0.31496062992125984" footer="0.31496062992125984"/>
  <pageSetup paperSize="9" scale="61" orientation="portrait" r:id="rId1"/>
  <headerFooter>
    <oddHeader>&amp;C&amp;"Verdana,Normale"OSSERVATORIO ASSEGNO UNICO UNIVERSALE</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F743A-80BA-4649-9196-E5AA1C44886E}">
  <sheetPr>
    <pageSetUpPr fitToPage="1"/>
  </sheetPr>
  <dimension ref="A1:U59"/>
  <sheetViews>
    <sheetView showGridLines="0" tabSelected="1" view="pageBreakPreview" topLeftCell="A4" zoomScale="60" zoomScaleNormal="70" workbookViewId="0">
      <selection activeCell="F1" sqref="F1"/>
    </sheetView>
  </sheetViews>
  <sheetFormatPr defaultRowHeight="14.5" x14ac:dyDescent="0.35"/>
  <cols>
    <col min="1" max="1" width="26" style="1" customWidth="1"/>
    <col min="2" max="2" width="11.54296875" style="1" customWidth="1"/>
    <col min="3" max="3" width="11.54296875" style="66" customWidth="1"/>
    <col min="4" max="4" width="11.54296875" style="1" customWidth="1"/>
    <col min="5" max="5" width="11.54296875" style="66" customWidth="1"/>
    <col min="6" max="6" width="11.54296875" style="1" customWidth="1"/>
    <col min="7" max="7" width="11.54296875" style="66" customWidth="1"/>
    <col min="8" max="8" width="11.54296875" style="1" customWidth="1"/>
    <col min="9" max="9" width="11.54296875" style="66" customWidth="1"/>
    <col min="10" max="13" width="11.54296875" style="1" customWidth="1"/>
    <col min="14" max="21" width="11.54296875" customWidth="1"/>
  </cols>
  <sheetData>
    <row r="1" spans="1:21" ht="59.9" customHeight="1" thickBot="1" x14ac:dyDescent="0.4">
      <c r="A1" s="118" t="s">
        <v>135</v>
      </c>
      <c r="B1" s="118"/>
      <c r="C1" s="118"/>
      <c r="D1" s="118"/>
      <c r="E1" s="118"/>
      <c r="F1" s="118"/>
      <c r="G1" s="118"/>
      <c r="H1" s="118"/>
      <c r="I1" s="118"/>
      <c r="J1" s="118"/>
      <c r="K1" s="118"/>
      <c r="L1" s="118"/>
      <c r="M1" s="118"/>
    </row>
    <row r="2" spans="1:21" ht="43.4" customHeight="1" thickTop="1" x14ac:dyDescent="0.35">
      <c r="A2" s="424" t="s">
        <v>68</v>
      </c>
      <c r="B2" s="425" t="s">
        <v>3</v>
      </c>
      <c r="C2" s="426"/>
      <c r="D2" s="425" t="s">
        <v>22</v>
      </c>
      <c r="E2" s="426"/>
      <c r="F2" s="425" t="s">
        <v>23</v>
      </c>
      <c r="G2" s="426"/>
      <c r="H2" s="425" t="s">
        <v>59</v>
      </c>
      <c r="I2" s="426"/>
      <c r="J2" s="425" t="s">
        <v>75</v>
      </c>
      <c r="K2" s="426"/>
      <c r="L2" s="425" t="s">
        <v>77</v>
      </c>
      <c r="M2" s="426"/>
      <c r="N2" s="425" t="s">
        <v>105</v>
      </c>
      <c r="O2" s="426"/>
      <c r="P2" s="425" t="s">
        <v>108</v>
      </c>
      <c r="Q2" s="426"/>
      <c r="R2" s="425" t="s">
        <v>109</v>
      </c>
      <c r="S2" s="426"/>
      <c r="T2" s="425" t="s">
        <v>112</v>
      </c>
      <c r="U2" s="426"/>
    </row>
    <row r="3" spans="1:21" ht="93.65" customHeight="1" thickBot="1" x14ac:dyDescent="0.4">
      <c r="A3" s="394"/>
      <c r="B3" s="30" t="s">
        <v>82</v>
      </c>
      <c r="C3" s="64" t="s">
        <v>98</v>
      </c>
      <c r="D3" s="30" t="s">
        <v>82</v>
      </c>
      <c r="E3" s="64" t="s">
        <v>98</v>
      </c>
      <c r="F3" s="30" t="s">
        <v>82</v>
      </c>
      <c r="G3" s="64" t="s">
        <v>98</v>
      </c>
      <c r="H3" s="30" t="s">
        <v>82</v>
      </c>
      <c r="I3" s="64" t="s">
        <v>98</v>
      </c>
      <c r="J3" s="30" t="s">
        <v>82</v>
      </c>
      <c r="K3" s="64" t="s">
        <v>98</v>
      </c>
      <c r="L3" s="30" t="s">
        <v>82</v>
      </c>
      <c r="M3" s="64" t="s">
        <v>98</v>
      </c>
      <c r="N3" s="30" t="s">
        <v>82</v>
      </c>
      <c r="O3" s="64" t="s">
        <v>98</v>
      </c>
      <c r="P3" s="30" t="s">
        <v>82</v>
      </c>
      <c r="Q3" s="64" t="s">
        <v>98</v>
      </c>
      <c r="R3" s="30" t="s">
        <v>82</v>
      </c>
      <c r="S3" s="64" t="s">
        <v>98</v>
      </c>
      <c r="T3" s="30" t="s">
        <v>82</v>
      </c>
      <c r="U3" s="64" t="s">
        <v>98</v>
      </c>
    </row>
    <row r="4" spans="1:21" s="78" customFormat="1" ht="25" customHeight="1" thickTop="1" x14ac:dyDescent="0.35">
      <c r="A4" s="228" t="s">
        <v>4</v>
      </c>
      <c r="B4" s="228">
        <v>27749</v>
      </c>
      <c r="C4" s="228">
        <v>106</v>
      </c>
      <c r="D4" s="228">
        <v>29224</v>
      </c>
      <c r="E4" s="228">
        <v>108</v>
      </c>
      <c r="F4" s="228">
        <v>23022</v>
      </c>
      <c r="G4" s="228">
        <v>120</v>
      </c>
      <c r="H4" s="228">
        <v>23118</v>
      </c>
      <c r="I4" s="228">
        <v>120</v>
      </c>
      <c r="J4" s="228">
        <v>24287</v>
      </c>
      <c r="K4" s="228">
        <v>118</v>
      </c>
      <c r="L4" s="228">
        <v>24298</v>
      </c>
      <c r="M4" s="228">
        <v>116</v>
      </c>
      <c r="N4" s="228">
        <v>23466</v>
      </c>
      <c r="O4" s="228">
        <v>109</v>
      </c>
      <c r="P4" s="228">
        <v>23800</v>
      </c>
      <c r="Q4" s="228">
        <v>107</v>
      </c>
      <c r="R4" s="228">
        <v>23987</v>
      </c>
      <c r="S4" s="228">
        <v>106</v>
      </c>
      <c r="T4" s="228">
        <v>23893</v>
      </c>
      <c r="U4" s="228">
        <v>106</v>
      </c>
    </row>
    <row r="5" spans="1:21" x14ac:dyDescent="0.35">
      <c r="A5" s="2" t="s">
        <v>5</v>
      </c>
      <c r="B5" s="2">
        <v>366</v>
      </c>
      <c r="C5" s="2">
        <v>130</v>
      </c>
      <c r="D5" s="2">
        <v>376</v>
      </c>
      <c r="E5" s="2">
        <v>128</v>
      </c>
      <c r="F5" s="2">
        <v>304</v>
      </c>
      <c r="G5" s="2">
        <v>135</v>
      </c>
      <c r="H5" s="2">
        <v>308</v>
      </c>
      <c r="I5" s="2">
        <v>139</v>
      </c>
      <c r="J5" s="2">
        <v>327</v>
      </c>
      <c r="K5" s="2">
        <v>138</v>
      </c>
      <c r="L5" s="2">
        <v>322</v>
      </c>
      <c r="M5" s="2">
        <v>130</v>
      </c>
      <c r="N5" s="2">
        <v>286</v>
      </c>
      <c r="O5" s="2">
        <v>122</v>
      </c>
      <c r="P5" s="2">
        <v>303</v>
      </c>
      <c r="Q5" s="2">
        <v>119</v>
      </c>
      <c r="R5" s="2">
        <v>303</v>
      </c>
      <c r="S5" s="2">
        <v>114</v>
      </c>
      <c r="T5" s="2">
        <v>300</v>
      </c>
      <c r="U5" s="2">
        <v>114</v>
      </c>
    </row>
    <row r="6" spans="1:21" x14ac:dyDescent="0.35">
      <c r="A6" s="2" t="s">
        <v>6</v>
      </c>
      <c r="B6" s="2">
        <v>44928</v>
      </c>
      <c r="C6" s="2">
        <v>115</v>
      </c>
      <c r="D6" s="2">
        <v>47063</v>
      </c>
      <c r="E6" s="2">
        <v>116</v>
      </c>
      <c r="F6" s="2">
        <v>37346</v>
      </c>
      <c r="G6" s="2">
        <v>130</v>
      </c>
      <c r="H6" s="2">
        <v>37402</v>
      </c>
      <c r="I6" s="2">
        <v>128</v>
      </c>
      <c r="J6" s="2">
        <v>38380</v>
      </c>
      <c r="K6" s="2">
        <v>127</v>
      </c>
      <c r="L6" s="2">
        <v>38029</v>
      </c>
      <c r="M6" s="2">
        <v>125</v>
      </c>
      <c r="N6" s="2">
        <v>35859</v>
      </c>
      <c r="O6" s="2">
        <v>117</v>
      </c>
      <c r="P6" s="2">
        <v>35881</v>
      </c>
      <c r="Q6" s="2">
        <v>114</v>
      </c>
      <c r="R6" s="2">
        <v>35934</v>
      </c>
      <c r="S6" s="2">
        <v>114</v>
      </c>
      <c r="T6" s="2">
        <v>35316</v>
      </c>
      <c r="U6" s="2">
        <v>114</v>
      </c>
    </row>
    <row r="7" spans="1:21" ht="14.5" customHeight="1" x14ac:dyDescent="0.35">
      <c r="A7" s="2" t="s">
        <v>60</v>
      </c>
      <c r="B7" s="2">
        <v>2294</v>
      </c>
      <c r="C7" s="2">
        <v>136</v>
      </c>
      <c r="D7" s="2">
        <v>2381</v>
      </c>
      <c r="E7" s="2">
        <v>138</v>
      </c>
      <c r="F7" s="2">
        <v>2109</v>
      </c>
      <c r="G7" s="2">
        <v>152</v>
      </c>
      <c r="H7" s="2">
        <v>2046</v>
      </c>
      <c r="I7" s="2">
        <v>151</v>
      </c>
      <c r="J7" s="2">
        <v>2093</v>
      </c>
      <c r="K7" s="2">
        <v>149</v>
      </c>
      <c r="L7" s="2">
        <v>2139</v>
      </c>
      <c r="M7" s="2">
        <v>148</v>
      </c>
      <c r="N7" s="2">
        <v>2047</v>
      </c>
      <c r="O7" s="2">
        <v>138</v>
      </c>
      <c r="P7" s="2">
        <v>2077</v>
      </c>
      <c r="Q7" s="2">
        <v>137</v>
      </c>
      <c r="R7" s="2">
        <v>2042</v>
      </c>
      <c r="S7" s="2">
        <v>138</v>
      </c>
      <c r="T7" s="2">
        <v>2004</v>
      </c>
      <c r="U7" s="2">
        <v>138</v>
      </c>
    </row>
    <row r="8" spans="1:21" ht="14.5" customHeight="1" x14ac:dyDescent="0.35">
      <c r="A8" s="2" t="s">
        <v>61</v>
      </c>
      <c r="B8" s="2">
        <v>227</v>
      </c>
      <c r="C8" s="2">
        <v>124</v>
      </c>
      <c r="D8" s="2">
        <v>244</v>
      </c>
      <c r="E8" s="2">
        <v>130</v>
      </c>
      <c r="F8" s="2">
        <v>227</v>
      </c>
      <c r="G8" s="2">
        <v>144</v>
      </c>
      <c r="H8" s="2">
        <v>212</v>
      </c>
      <c r="I8" s="2">
        <v>144</v>
      </c>
      <c r="J8" s="2">
        <v>225</v>
      </c>
      <c r="K8" s="2">
        <v>139</v>
      </c>
      <c r="L8" s="2">
        <v>219</v>
      </c>
      <c r="M8" s="2">
        <v>135</v>
      </c>
      <c r="N8" s="2">
        <v>196</v>
      </c>
      <c r="O8" s="2">
        <v>129</v>
      </c>
      <c r="P8" s="2">
        <v>205</v>
      </c>
      <c r="Q8" s="2">
        <v>125</v>
      </c>
      <c r="R8" s="2">
        <v>198</v>
      </c>
      <c r="S8" s="2">
        <v>122</v>
      </c>
      <c r="T8" s="2">
        <v>184</v>
      </c>
      <c r="U8" s="2">
        <v>124</v>
      </c>
    </row>
    <row r="9" spans="1:21" x14ac:dyDescent="0.35">
      <c r="A9" s="2" t="s">
        <v>7</v>
      </c>
      <c r="B9" s="2">
        <v>12450</v>
      </c>
      <c r="C9" s="2">
        <v>113</v>
      </c>
      <c r="D9" s="2">
        <v>12985</v>
      </c>
      <c r="E9" s="2">
        <v>115</v>
      </c>
      <c r="F9" s="2">
        <v>10548</v>
      </c>
      <c r="G9" s="2">
        <v>130</v>
      </c>
      <c r="H9" s="2">
        <v>10598</v>
      </c>
      <c r="I9" s="2">
        <v>128</v>
      </c>
      <c r="J9" s="2">
        <v>10816</v>
      </c>
      <c r="K9" s="2">
        <v>128</v>
      </c>
      <c r="L9" s="2">
        <v>10756</v>
      </c>
      <c r="M9" s="2">
        <v>126</v>
      </c>
      <c r="N9" s="2">
        <v>10047</v>
      </c>
      <c r="O9" s="2">
        <v>116</v>
      </c>
      <c r="P9" s="2">
        <v>10093</v>
      </c>
      <c r="Q9" s="2">
        <v>114</v>
      </c>
      <c r="R9" s="2">
        <v>10030</v>
      </c>
      <c r="S9" s="2">
        <v>113</v>
      </c>
      <c r="T9" s="2">
        <v>9830</v>
      </c>
      <c r="U9" s="2">
        <v>113</v>
      </c>
    </row>
    <row r="10" spans="1:21" x14ac:dyDescent="0.35">
      <c r="A10" s="2" t="s">
        <v>52</v>
      </c>
      <c r="B10" s="2">
        <v>3301</v>
      </c>
      <c r="C10" s="2">
        <v>111</v>
      </c>
      <c r="D10" s="2">
        <v>3487</v>
      </c>
      <c r="E10" s="2">
        <v>114</v>
      </c>
      <c r="F10" s="2">
        <v>2809</v>
      </c>
      <c r="G10" s="2">
        <v>132</v>
      </c>
      <c r="H10" s="2">
        <v>2800</v>
      </c>
      <c r="I10" s="2">
        <v>130</v>
      </c>
      <c r="J10" s="2">
        <v>2799</v>
      </c>
      <c r="K10" s="2">
        <v>127</v>
      </c>
      <c r="L10" s="2">
        <v>2862</v>
      </c>
      <c r="M10" s="2">
        <v>122</v>
      </c>
      <c r="N10" s="2">
        <v>2698</v>
      </c>
      <c r="O10" s="2">
        <v>113</v>
      </c>
      <c r="P10" s="2">
        <v>2652</v>
      </c>
      <c r="Q10" s="2">
        <v>110</v>
      </c>
      <c r="R10" s="2">
        <v>2652</v>
      </c>
      <c r="S10" s="2">
        <v>110</v>
      </c>
      <c r="T10" s="2">
        <v>2631</v>
      </c>
      <c r="U10" s="2">
        <v>110</v>
      </c>
    </row>
    <row r="11" spans="1:21" x14ac:dyDescent="0.35">
      <c r="A11" s="2" t="s">
        <v>8</v>
      </c>
      <c r="B11" s="2">
        <v>9096</v>
      </c>
      <c r="C11" s="2">
        <v>104</v>
      </c>
      <c r="D11" s="2">
        <v>9360</v>
      </c>
      <c r="E11" s="2">
        <v>106</v>
      </c>
      <c r="F11" s="2">
        <v>7518</v>
      </c>
      <c r="G11" s="2">
        <v>120</v>
      </c>
      <c r="H11" s="2">
        <v>7512</v>
      </c>
      <c r="I11" s="2">
        <v>119</v>
      </c>
      <c r="J11" s="2">
        <v>7704</v>
      </c>
      <c r="K11" s="2">
        <v>118</v>
      </c>
      <c r="L11" s="2">
        <v>7633</v>
      </c>
      <c r="M11" s="2">
        <v>115</v>
      </c>
      <c r="N11" s="2">
        <v>7250</v>
      </c>
      <c r="O11" s="2">
        <v>107</v>
      </c>
      <c r="P11" s="2">
        <v>7317</v>
      </c>
      <c r="Q11" s="2">
        <v>106</v>
      </c>
      <c r="R11" s="2">
        <v>7424</v>
      </c>
      <c r="S11" s="2">
        <v>106</v>
      </c>
      <c r="T11" s="2">
        <v>7384</v>
      </c>
      <c r="U11" s="2">
        <v>105</v>
      </c>
    </row>
    <row r="12" spans="1:21" x14ac:dyDescent="0.35">
      <c r="A12" s="2" t="s">
        <v>9</v>
      </c>
      <c r="B12" s="2">
        <v>16494</v>
      </c>
      <c r="C12" s="2">
        <v>117</v>
      </c>
      <c r="D12" s="2">
        <v>17220</v>
      </c>
      <c r="E12" s="2">
        <v>118</v>
      </c>
      <c r="F12" s="2">
        <v>14125</v>
      </c>
      <c r="G12" s="2">
        <v>133</v>
      </c>
      <c r="H12" s="2">
        <v>13658</v>
      </c>
      <c r="I12" s="2">
        <v>131</v>
      </c>
      <c r="J12" s="2">
        <v>14015</v>
      </c>
      <c r="K12" s="2">
        <v>129</v>
      </c>
      <c r="L12" s="2">
        <v>13983</v>
      </c>
      <c r="M12" s="2">
        <v>127</v>
      </c>
      <c r="N12" s="2">
        <v>13323</v>
      </c>
      <c r="O12" s="2">
        <v>118</v>
      </c>
      <c r="P12" s="2">
        <v>13309</v>
      </c>
      <c r="Q12" s="2">
        <v>115</v>
      </c>
      <c r="R12" s="2">
        <v>13426</v>
      </c>
      <c r="S12" s="2">
        <v>116</v>
      </c>
      <c r="T12" s="2">
        <v>13227</v>
      </c>
      <c r="U12" s="2">
        <v>116</v>
      </c>
    </row>
    <row r="13" spans="1:21" x14ac:dyDescent="0.35">
      <c r="A13" s="2" t="s">
        <v>10</v>
      </c>
      <c r="B13" s="2">
        <v>16117</v>
      </c>
      <c r="C13" s="2">
        <v>109</v>
      </c>
      <c r="D13" s="2">
        <v>16884</v>
      </c>
      <c r="E13" s="2">
        <v>111</v>
      </c>
      <c r="F13" s="2">
        <v>12859</v>
      </c>
      <c r="G13" s="2">
        <v>124</v>
      </c>
      <c r="H13" s="2">
        <v>13021</v>
      </c>
      <c r="I13" s="2">
        <v>122</v>
      </c>
      <c r="J13" s="2">
        <v>13490</v>
      </c>
      <c r="K13" s="2">
        <v>121</v>
      </c>
      <c r="L13" s="2">
        <v>13552</v>
      </c>
      <c r="M13" s="2">
        <v>119</v>
      </c>
      <c r="N13" s="2">
        <v>12887</v>
      </c>
      <c r="O13" s="2">
        <v>111</v>
      </c>
      <c r="P13" s="2">
        <v>12816</v>
      </c>
      <c r="Q13" s="2">
        <v>109</v>
      </c>
      <c r="R13" s="2">
        <v>12819</v>
      </c>
      <c r="S13" s="2">
        <v>107</v>
      </c>
      <c r="T13" s="2">
        <v>12601</v>
      </c>
      <c r="U13" s="2">
        <v>107</v>
      </c>
    </row>
    <row r="14" spans="1:21" x14ac:dyDescent="0.35">
      <c r="A14" s="2" t="s">
        <v>11</v>
      </c>
      <c r="B14" s="2">
        <v>5142</v>
      </c>
      <c r="C14" s="2">
        <v>108</v>
      </c>
      <c r="D14" s="2">
        <v>5324</v>
      </c>
      <c r="E14" s="2">
        <v>110</v>
      </c>
      <c r="F14" s="2">
        <v>4005</v>
      </c>
      <c r="G14" s="2">
        <v>122</v>
      </c>
      <c r="H14" s="2">
        <v>4159</v>
      </c>
      <c r="I14" s="2">
        <v>121</v>
      </c>
      <c r="J14" s="2">
        <v>4280</v>
      </c>
      <c r="K14" s="2">
        <v>120</v>
      </c>
      <c r="L14" s="2">
        <v>4298</v>
      </c>
      <c r="M14" s="2">
        <v>117</v>
      </c>
      <c r="N14" s="2">
        <v>4155</v>
      </c>
      <c r="O14" s="2">
        <v>109</v>
      </c>
      <c r="P14" s="2">
        <v>4274</v>
      </c>
      <c r="Q14" s="2">
        <v>107</v>
      </c>
      <c r="R14" s="2">
        <v>4304</v>
      </c>
      <c r="S14" s="2">
        <v>106</v>
      </c>
      <c r="T14" s="2">
        <v>4312</v>
      </c>
      <c r="U14" s="2">
        <v>107</v>
      </c>
    </row>
    <row r="15" spans="1:21" x14ac:dyDescent="0.35">
      <c r="A15" s="2" t="s">
        <v>12</v>
      </c>
      <c r="B15" s="2">
        <v>6603</v>
      </c>
      <c r="C15" s="2">
        <v>118</v>
      </c>
      <c r="D15" s="2">
        <v>6945</v>
      </c>
      <c r="E15" s="2">
        <v>120</v>
      </c>
      <c r="F15" s="2">
        <v>5218</v>
      </c>
      <c r="G15" s="2">
        <v>132</v>
      </c>
      <c r="H15" s="2">
        <v>5288</v>
      </c>
      <c r="I15" s="2">
        <v>129</v>
      </c>
      <c r="J15" s="2">
        <v>5597</v>
      </c>
      <c r="K15" s="2">
        <v>129</v>
      </c>
      <c r="L15" s="2">
        <v>5502</v>
      </c>
      <c r="M15" s="2">
        <v>126</v>
      </c>
      <c r="N15" s="2">
        <v>5316</v>
      </c>
      <c r="O15" s="2">
        <v>119</v>
      </c>
      <c r="P15" s="2">
        <v>5386</v>
      </c>
      <c r="Q15" s="2">
        <v>116</v>
      </c>
      <c r="R15" s="2">
        <v>5442</v>
      </c>
      <c r="S15" s="2">
        <v>116</v>
      </c>
      <c r="T15" s="2">
        <v>5390</v>
      </c>
      <c r="U15" s="2">
        <v>116</v>
      </c>
    </row>
    <row r="16" spans="1:21" x14ac:dyDescent="0.35">
      <c r="A16" s="2" t="s">
        <v>13</v>
      </c>
      <c r="B16" s="2">
        <v>57834</v>
      </c>
      <c r="C16" s="2">
        <v>98</v>
      </c>
      <c r="D16" s="2">
        <v>60352</v>
      </c>
      <c r="E16" s="2">
        <v>101</v>
      </c>
      <c r="F16" s="2">
        <v>47620</v>
      </c>
      <c r="G16" s="2">
        <v>113</v>
      </c>
      <c r="H16" s="2">
        <v>49368</v>
      </c>
      <c r="I16" s="2">
        <v>112</v>
      </c>
      <c r="J16" s="2">
        <v>51395</v>
      </c>
      <c r="K16" s="2">
        <v>111</v>
      </c>
      <c r="L16" s="2">
        <v>50992</v>
      </c>
      <c r="M16" s="2">
        <v>109</v>
      </c>
      <c r="N16" s="2">
        <v>48863</v>
      </c>
      <c r="O16" s="2">
        <v>103</v>
      </c>
      <c r="P16" s="2">
        <v>50034</v>
      </c>
      <c r="Q16" s="2">
        <v>101</v>
      </c>
      <c r="R16" s="2">
        <v>50168</v>
      </c>
      <c r="S16" s="2">
        <v>100</v>
      </c>
      <c r="T16" s="2">
        <v>49990</v>
      </c>
      <c r="U16" s="2">
        <v>101</v>
      </c>
    </row>
    <row r="17" spans="1:21" x14ac:dyDescent="0.35">
      <c r="A17" s="2" t="s">
        <v>14</v>
      </c>
      <c r="B17" s="2">
        <v>10776</v>
      </c>
      <c r="C17" s="2">
        <v>102</v>
      </c>
      <c r="D17" s="2">
        <v>11321</v>
      </c>
      <c r="E17" s="2">
        <v>105</v>
      </c>
      <c r="F17" s="2">
        <v>8427</v>
      </c>
      <c r="G17" s="2">
        <v>117</v>
      </c>
      <c r="H17" s="2">
        <v>8985</v>
      </c>
      <c r="I17" s="2">
        <v>114</v>
      </c>
      <c r="J17" s="2">
        <v>9540</v>
      </c>
      <c r="K17" s="2">
        <v>115</v>
      </c>
      <c r="L17" s="2">
        <v>9355</v>
      </c>
      <c r="M17" s="2">
        <v>112</v>
      </c>
      <c r="N17" s="2">
        <v>9161</v>
      </c>
      <c r="O17" s="2">
        <v>105</v>
      </c>
      <c r="P17" s="2">
        <v>9364</v>
      </c>
      <c r="Q17" s="2">
        <v>104</v>
      </c>
      <c r="R17" s="2">
        <v>9435</v>
      </c>
      <c r="S17" s="2">
        <v>103</v>
      </c>
      <c r="T17" s="2">
        <v>9400</v>
      </c>
      <c r="U17" s="2">
        <v>103</v>
      </c>
    </row>
    <row r="18" spans="1:21" x14ac:dyDescent="0.35">
      <c r="A18" s="2" t="s">
        <v>15</v>
      </c>
      <c r="B18" s="2">
        <v>2895</v>
      </c>
      <c r="C18" s="2">
        <v>96</v>
      </c>
      <c r="D18" s="2">
        <v>3010</v>
      </c>
      <c r="E18" s="2">
        <v>99</v>
      </c>
      <c r="F18" s="2">
        <v>2123</v>
      </c>
      <c r="G18" s="2">
        <v>111</v>
      </c>
      <c r="H18" s="2">
        <v>2368</v>
      </c>
      <c r="I18" s="2">
        <v>108</v>
      </c>
      <c r="J18" s="2">
        <v>2527</v>
      </c>
      <c r="K18" s="2">
        <v>108</v>
      </c>
      <c r="L18" s="2">
        <v>2455</v>
      </c>
      <c r="M18" s="2">
        <v>106</v>
      </c>
      <c r="N18" s="2">
        <v>2470</v>
      </c>
      <c r="O18" s="2">
        <v>100</v>
      </c>
      <c r="P18" s="2">
        <v>2552</v>
      </c>
      <c r="Q18" s="2">
        <v>98</v>
      </c>
      <c r="R18" s="2">
        <v>2575</v>
      </c>
      <c r="S18" s="2">
        <v>95</v>
      </c>
      <c r="T18" s="2">
        <v>2539</v>
      </c>
      <c r="U18" s="2">
        <v>95</v>
      </c>
    </row>
    <row r="19" spans="1:21" x14ac:dyDescent="0.35">
      <c r="A19" s="2" t="s">
        <v>16</v>
      </c>
      <c r="B19" s="2">
        <v>182026</v>
      </c>
      <c r="C19" s="2">
        <v>99</v>
      </c>
      <c r="D19" s="2">
        <v>187440</v>
      </c>
      <c r="E19" s="2">
        <v>100</v>
      </c>
      <c r="F19" s="2">
        <v>145816</v>
      </c>
      <c r="G19" s="2">
        <v>106</v>
      </c>
      <c r="H19" s="2">
        <v>153523</v>
      </c>
      <c r="I19" s="2">
        <v>104</v>
      </c>
      <c r="J19" s="2">
        <v>163243</v>
      </c>
      <c r="K19" s="2">
        <v>104</v>
      </c>
      <c r="L19" s="2">
        <v>162014</v>
      </c>
      <c r="M19" s="2">
        <v>103</v>
      </c>
      <c r="N19" s="2">
        <v>161294</v>
      </c>
      <c r="O19" s="2">
        <v>99</v>
      </c>
      <c r="P19" s="2">
        <v>168574</v>
      </c>
      <c r="Q19" s="2">
        <v>99</v>
      </c>
      <c r="R19" s="2">
        <v>169035</v>
      </c>
      <c r="S19" s="2">
        <v>97</v>
      </c>
      <c r="T19" s="2">
        <v>168893</v>
      </c>
      <c r="U19" s="2">
        <v>97</v>
      </c>
    </row>
    <row r="20" spans="1:21" x14ac:dyDescent="0.35">
      <c r="A20" s="2" t="s">
        <v>17</v>
      </c>
      <c r="B20" s="2">
        <v>66603</v>
      </c>
      <c r="C20" s="2">
        <v>99</v>
      </c>
      <c r="D20" s="2">
        <v>69576</v>
      </c>
      <c r="E20" s="2">
        <v>101</v>
      </c>
      <c r="F20" s="2">
        <v>53007</v>
      </c>
      <c r="G20" s="2">
        <v>110</v>
      </c>
      <c r="H20" s="2">
        <v>56575</v>
      </c>
      <c r="I20" s="2">
        <v>108</v>
      </c>
      <c r="J20" s="2">
        <v>60465</v>
      </c>
      <c r="K20" s="2">
        <v>108</v>
      </c>
      <c r="L20" s="2">
        <v>60246</v>
      </c>
      <c r="M20" s="2">
        <v>106</v>
      </c>
      <c r="N20" s="2">
        <v>59083</v>
      </c>
      <c r="O20" s="2">
        <v>101</v>
      </c>
      <c r="P20" s="2">
        <v>61034</v>
      </c>
      <c r="Q20" s="2">
        <v>100</v>
      </c>
      <c r="R20" s="2">
        <v>61812</v>
      </c>
      <c r="S20" s="2">
        <v>99</v>
      </c>
      <c r="T20" s="2">
        <v>61545</v>
      </c>
      <c r="U20" s="2">
        <v>99</v>
      </c>
    </row>
    <row r="21" spans="1:21" x14ac:dyDescent="0.35">
      <c r="A21" s="2" t="s">
        <v>18</v>
      </c>
      <c r="B21" s="2">
        <v>4630</v>
      </c>
      <c r="C21" s="2">
        <v>99</v>
      </c>
      <c r="D21" s="2">
        <v>4879</v>
      </c>
      <c r="E21" s="2">
        <v>101</v>
      </c>
      <c r="F21" s="2">
        <v>3520</v>
      </c>
      <c r="G21" s="2">
        <v>111</v>
      </c>
      <c r="H21" s="2">
        <v>3797</v>
      </c>
      <c r="I21" s="2">
        <v>108</v>
      </c>
      <c r="J21" s="2">
        <v>4181</v>
      </c>
      <c r="K21" s="2">
        <v>108</v>
      </c>
      <c r="L21" s="2">
        <v>4251</v>
      </c>
      <c r="M21" s="2">
        <v>106</v>
      </c>
      <c r="N21" s="2">
        <v>4178</v>
      </c>
      <c r="O21" s="2">
        <v>100</v>
      </c>
      <c r="P21" s="2">
        <v>4381</v>
      </c>
      <c r="Q21" s="2">
        <v>99</v>
      </c>
      <c r="R21" s="2">
        <v>4412</v>
      </c>
      <c r="S21" s="2">
        <v>97</v>
      </c>
      <c r="T21" s="2">
        <v>4369</v>
      </c>
      <c r="U21" s="2">
        <v>97</v>
      </c>
    </row>
    <row r="22" spans="1:21" x14ac:dyDescent="0.35">
      <c r="A22" s="2" t="s">
        <v>19</v>
      </c>
      <c r="B22" s="2">
        <v>47963</v>
      </c>
      <c r="C22" s="2">
        <v>104</v>
      </c>
      <c r="D22" s="2">
        <v>49477</v>
      </c>
      <c r="E22" s="2">
        <v>106</v>
      </c>
      <c r="F22" s="2">
        <v>34872</v>
      </c>
      <c r="G22" s="2">
        <v>115</v>
      </c>
      <c r="H22" s="2">
        <v>38617</v>
      </c>
      <c r="I22" s="2">
        <v>112</v>
      </c>
      <c r="J22" s="2">
        <v>43023</v>
      </c>
      <c r="K22" s="2">
        <v>111</v>
      </c>
      <c r="L22" s="2">
        <v>42817</v>
      </c>
      <c r="M22" s="2">
        <v>110</v>
      </c>
      <c r="N22" s="2">
        <v>42659</v>
      </c>
      <c r="O22" s="2">
        <v>106</v>
      </c>
      <c r="P22" s="2">
        <v>44280</v>
      </c>
      <c r="Q22" s="2">
        <v>105</v>
      </c>
      <c r="R22" s="2">
        <v>44843</v>
      </c>
      <c r="S22" s="2">
        <v>104</v>
      </c>
      <c r="T22" s="2">
        <v>44740</v>
      </c>
      <c r="U22" s="2">
        <v>104</v>
      </c>
    </row>
    <row r="23" spans="1:21" x14ac:dyDescent="0.35">
      <c r="A23" s="2" t="s">
        <v>20</v>
      </c>
      <c r="B23" s="2">
        <v>153527</v>
      </c>
      <c r="C23" s="2">
        <v>99</v>
      </c>
      <c r="D23" s="2">
        <v>159087</v>
      </c>
      <c r="E23" s="2">
        <v>101</v>
      </c>
      <c r="F23" s="2">
        <v>120384</v>
      </c>
      <c r="G23" s="2">
        <v>108</v>
      </c>
      <c r="H23" s="2">
        <v>126498</v>
      </c>
      <c r="I23" s="2">
        <v>105</v>
      </c>
      <c r="J23" s="2">
        <v>137037</v>
      </c>
      <c r="K23" s="2">
        <v>105</v>
      </c>
      <c r="L23" s="2">
        <v>136601</v>
      </c>
      <c r="M23" s="2">
        <v>104</v>
      </c>
      <c r="N23" s="2">
        <v>136892</v>
      </c>
      <c r="O23" s="2">
        <v>100</v>
      </c>
      <c r="P23" s="2">
        <v>142745</v>
      </c>
      <c r="Q23" s="2">
        <v>100</v>
      </c>
      <c r="R23" s="2">
        <v>144030</v>
      </c>
      <c r="S23" s="2">
        <v>98</v>
      </c>
      <c r="T23" s="2">
        <v>144110</v>
      </c>
      <c r="U23" s="2">
        <v>98</v>
      </c>
    </row>
    <row r="24" spans="1:21" x14ac:dyDescent="0.35">
      <c r="A24" s="2" t="s">
        <v>21</v>
      </c>
      <c r="B24" s="2">
        <v>18705</v>
      </c>
      <c r="C24" s="2">
        <v>96</v>
      </c>
      <c r="D24" s="2">
        <v>19602</v>
      </c>
      <c r="E24" s="2">
        <v>99</v>
      </c>
      <c r="F24" s="2">
        <v>14290</v>
      </c>
      <c r="G24" s="2">
        <v>112</v>
      </c>
      <c r="H24" s="2">
        <v>15152</v>
      </c>
      <c r="I24" s="2">
        <v>109</v>
      </c>
      <c r="J24" s="2">
        <v>16230</v>
      </c>
      <c r="K24" s="2">
        <v>109</v>
      </c>
      <c r="L24" s="2">
        <v>16389</v>
      </c>
      <c r="M24" s="2">
        <v>107</v>
      </c>
      <c r="N24" s="2">
        <v>16115</v>
      </c>
      <c r="O24" s="2">
        <v>101</v>
      </c>
      <c r="P24" s="2">
        <v>16431</v>
      </c>
      <c r="Q24" s="2">
        <v>99</v>
      </c>
      <c r="R24" s="2">
        <v>16570</v>
      </c>
      <c r="S24" s="2">
        <v>98</v>
      </c>
      <c r="T24" s="2">
        <v>16488</v>
      </c>
      <c r="U24" s="2">
        <v>98</v>
      </c>
    </row>
    <row r="25" spans="1:21" ht="25.4" customHeight="1" thickBot="1" x14ac:dyDescent="0.4">
      <c r="A25" s="17" t="s">
        <v>32</v>
      </c>
      <c r="B25" s="17">
        <v>689726</v>
      </c>
      <c r="C25" s="17">
        <v>102</v>
      </c>
      <c r="D25" s="17">
        <v>716237</v>
      </c>
      <c r="E25" s="17">
        <v>104</v>
      </c>
      <c r="F25" s="17">
        <v>550149</v>
      </c>
      <c r="G25" s="17">
        <v>113</v>
      </c>
      <c r="H25" s="17">
        <v>575005</v>
      </c>
      <c r="I25" s="17">
        <v>111</v>
      </c>
      <c r="J25" s="17">
        <v>611654</v>
      </c>
      <c r="K25" s="17">
        <v>110</v>
      </c>
      <c r="L25" s="17">
        <v>608713</v>
      </c>
      <c r="M25" s="17">
        <v>109</v>
      </c>
      <c r="N25" s="17">
        <v>598245</v>
      </c>
      <c r="O25" s="17">
        <v>104</v>
      </c>
      <c r="P25" s="17">
        <v>617508</v>
      </c>
      <c r="Q25" s="17">
        <v>102</v>
      </c>
      <c r="R25" s="17">
        <v>621441</v>
      </c>
      <c r="S25" s="17">
        <v>101</v>
      </c>
      <c r="T25" s="17">
        <v>619146</v>
      </c>
      <c r="U25" s="17">
        <v>101</v>
      </c>
    </row>
    <row r="26" spans="1:21" ht="25.4" customHeight="1" thickTop="1" x14ac:dyDescent="0.35">
      <c r="A26" s="13" t="s">
        <v>0</v>
      </c>
      <c r="B26" s="14">
        <v>116905</v>
      </c>
      <c r="C26" s="14">
        <v>112</v>
      </c>
      <c r="D26" s="14">
        <v>122340</v>
      </c>
      <c r="E26" s="14">
        <v>114</v>
      </c>
      <c r="F26" s="14">
        <v>98008</v>
      </c>
      <c r="G26" s="14">
        <v>128</v>
      </c>
      <c r="H26" s="14">
        <v>97654</v>
      </c>
      <c r="I26" s="14">
        <v>126</v>
      </c>
      <c r="J26" s="14">
        <v>100646</v>
      </c>
      <c r="K26" s="14">
        <v>125</v>
      </c>
      <c r="L26" s="14">
        <v>100241</v>
      </c>
      <c r="M26" s="14">
        <v>123</v>
      </c>
      <c r="N26" s="14">
        <v>95172</v>
      </c>
      <c r="O26" s="14">
        <v>115</v>
      </c>
      <c r="P26" s="14">
        <v>95637</v>
      </c>
      <c r="Q26" s="14">
        <v>112</v>
      </c>
      <c r="R26" s="14">
        <v>95996</v>
      </c>
      <c r="S26" s="14">
        <v>112</v>
      </c>
      <c r="T26" s="14">
        <v>94769</v>
      </c>
      <c r="U26" s="14">
        <v>112</v>
      </c>
    </row>
    <row r="27" spans="1:21" ht="25.4" customHeight="1" x14ac:dyDescent="0.35">
      <c r="A27" s="13" t="s">
        <v>1</v>
      </c>
      <c r="B27" s="14">
        <v>85696</v>
      </c>
      <c r="C27" s="14">
        <v>102</v>
      </c>
      <c r="D27" s="14">
        <v>89505</v>
      </c>
      <c r="E27" s="14">
        <v>105</v>
      </c>
      <c r="F27" s="14">
        <v>69702</v>
      </c>
      <c r="G27" s="14">
        <v>117</v>
      </c>
      <c r="H27" s="14">
        <v>71836</v>
      </c>
      <c r="I27" s="14">
        <v>115</v>
      </c>
      <c r="J27" s="14">
        <v>74762</v>
      </c>
      <c r="K27" s="14">
        <v>115</v>
      </c>
      <c r="L27" s="14">
        <v>74344</v>
      </c>
      <c r="M27" s="14">
        <v>113</v>
      </c>
      <c r="N27" s="14">
        <v>71221</v>
      </c>
      <c r="O27" s="14">
        <v>106</v>
      </c>
      <c r="P27" s="14">
        <v>72510</v>
      </c>
      <c r="Q27" s="14">
        <v>104</v>
      </c>
      <c r="R27" s="14">
        <v>72733</v>
      </c>
      <c r="S27" s="14">
        <v>103</v>
      </c>
      <c r="T27" s="14">
        <v>72293</v>
      </c>
      <c r="U27" s="14">
        <v>103</v>
      </c>
    </row>
    <row r="28" spans="1:21" ht="25.4" customHeight="1" thickBot="1" x14ac:dyDescent="0.4">
      <c r="A28" s="15" t="s">
        <v>2</v>
      </c>
      <c r="B28" s="16">
        <v>487125</v>
      </c>
      <c r="C28" s="16">
        <v>99</v>
      </c>
      <c r="D28" s="16">
        <v>504392</v>
      </c>
      <c r="E28" s="16">
        <v>101</v>
      </c>
      <c r="F28" s="16">
        <v>382439</v>
      </c>
      <c r="G28" s="16">
        <v>108</v>
      </c>
      <c r="H28" s="16">
        <v>405515</v>
      </c>
      <c r="I28" s="16">
        <v>106</v>
      </c>
      <c r="J28" s="16">
        <v>436246</v>
      </c>
      <c r="K28" s="16">
        <v>106</v>
      </c>
      <c r="L28" s="16">
        <v>434128</v>
      </c>
      <c r="M28" s="16">
        <v>105</v>
      </c>
      <c r="N28" s="16">
        <v>431852</v>
      </c>
      <c r="O28" s="16">
        <v>101</v>
      </c>
      <c r="P28" s="16">
        <v>449361</v>
      </c>
      <c r="Q28" s="16">
        <v>100</v>
      </c>
      <c r="R28" s="16">
        <v>452712</v>
      </c>
      <c r="S28" s="16">
        <v>98</v>
      </c>
      <c r="T28" s="16">
        <v>452084</v>
      </c>
      <c r="U28" s="16">
        <v>99</v>
      </c>
    </row>
    <row r="29" spans="1:21" ht="5.15" customHeight="1" thickTop="1" x14ac:dyDescent="0.35">
      <c r="A29" s="54"/>
      <c r="J29" s="24"/>
    </row>
    <row r="30" spans="1:21" ht="46.4" customHeight="1" x14ac:dyDescent="0.35">
      <c r="A30" s="423" t="s">
        <v>107</v>
      </c>
      <c r="B30" s="423"/>
      <c r="C30" s="423"/>
      <c r="D30" s="423"/>
      <c r="E30" s="423"/>
      <c r="F30" s="423"/>
      <c r="G30" s="423"/>
      <c r="H30" s="423"/>
      <c r="I30" s="423"/>
      <c r="J30" s="423"/>
      <c r="K30" s="423"/>
      <c r="L30" s="423"/>
      <c r="M30" s="423"/>
      <c r="N30" s="423"/>
      <c r="O30" s="423"/>
      <c r="P30" s="423"/>
      <c r="Q30" s="423"/>
      <c r="R30" s="423"/>
      <c r="S30" s="423"/>
      <c r="T30" s="423"/>
      <c r="U30" s="423"/>
    </row>
    <row r="31" spans="1:21" x14ac:dyDescent="0.35">
      <c r="A31" s="54" t="str">
        <f>+INDICE!B30</f>
        <v xml:space="preserve"> Lettura dati 3 gennaio 2024</v>
      </c>
      <c r="B31" s="100"/>
      <c r="C31" s="100"/>
      <c r="D31" s="100"/>
      <c r="E31" s="100"/>
      <c r="F31" s="100"/>
      <c r="G31" s="100"/>
      <c r="H31" s="100"/>
      <c r="I31" s="68"/>
      <c r="J31" s="3"/>
      <c r="K31" s="3"/>
      <c r="L31" s="3"/>
      <c r="M31" s="3"/>
    </row>
    <row r="32" spans="1:21" ht="15" x14ac:dyDescent="0.35">
      <c r="B32" s="7"/>
      <c r="C32" s="65"/>
    </row>
    <row r="36" spans="2:6" x14ac:dyDescent="0.35">
      <c r="F36" s="24"/>
    </row>
    <row r="39" spans="2:6" x14ac:dyDescent="0.35">
      <c r="B39" s="4"/>
    </row>
    <row r="40" spans="2:6" x14ac:dyDescent="0.35">
      <c r="B40" s="4"/>
    </row>
    <row r="41" spans="2:6" x14ac:dyDescent="0.35">
      <c r="B41" s="4"/>
    </row>
    <row r="42" spans="2:6" x14ac:dyDescent="0.35">
      <c r="B42" s="4"/>
      <c r="C42" s="65"/>
    </row>
    <row r="43" spans="2:6" x14ac:dyDescent="0.35">
      <c r="B43" s="4"/>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sheetData>
  <mergeCells count="12">
    <mergeCell ref="A30:U30"/>
    <mergeCell ref="A2:A3"/>
    <mergeCell ref="B2:C2"/>
    <mergeCell ref="D2:E2"/>
    <mergeCell ref="F2:G2"/>
    <mergeCell ref="H2:I2"/>
    <mergeCell ref="J2:K2"/>
    <mergeCell ref="L2:M2"/>
    <mergeCell ref="N2:O2"/>
    <mergeCell ref="P2:Q2"/>
    <mergeCell ref="R2:S2"/>
    <mergeCell ref="T2:U2"/>
  </mergeCells>
  <pageMargins left="0.70866141732283472" right="0.70866141732283472" top="0.74803149606299213" bottom="0.74803149606299213" header="0.31496062992125984" footer="0.31496062992125984"/>
  <pageSetup paperSize="9" scale="5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F48BA-6687-4FE7-9D6A-7F337B51E3FA}">
  <sheetPr>
    <pageSetUpPr fitToPage="1"/>
  </sheetPr>
  <dimension ref="A1:W59"/>
  <sheetViews>
    <sheetView showGridLines="0" tabSelected="1" view="pageBreakPreview" topLeftCell="S24" zoomScale="60" zoomScaleNormal="70" workbookViewId="0">
      <selection activeCell="F1" sqref="F1"/>
    </sheetView>
  </sheetViews>
  <sheetFormatPr defaultRowHeight="14.5" x14ac:dyDescent="0.35"/>
  <cols>
    <col min="1" max="1" width="26.453125" style="1" customWidth="1"/>
    <col min="2" max="2" width="12.26953125" style="1" bestFit="1" customWidth="1"/>
    <col min="3" max="3" width="17" style="66" customWidth="1"/>
    <col min="4" max="4" width="12.26953125" style="1" bestFit="1" customWidth="1"/>
    <col min="5" max="5" width="17" style="66" customWidth="1"/>
    <col min="6" max="6" width="12.26953125" style="1" bestFit="1" customWidth="1"/>
    <col min="7" max="7" width="17" style="66" customWidth="1"/>
    <col min="8" max="8" width="12.26953125" style="1" bestFit="1" customWidth="1"/>
    <col min="9" max="9" width="16.90625" style="66" customWidth="1"/>
    <col min="10" max="10" width="12.26953125" style="1" customWidth="1"/>
    <col min="11" max="11" width="17" style="1" customWidth="1"/>
    <col min="12" max="12" width="12.26953125" style="1" bestFit="1" customWidth="1"/>
    <col min="13" max="13" width="17" style="1" customWidth="1"/>
    <col min="14" max="14" width="12.26953125" bestFit="1" customWidth="1"/>
    <col min="15" max="15" width="17" customWidth="1"/>
    <col min="16" max="16" width="12.26953125" bestFit="1" customWidth="1"/>
    <col min="17" max="17" width="17" customWidth="1"/>
    <col min="18" max="18" width="12.26953125" bestFit="1" customWidth="1"/>
    <col min="19" max="19" width="17" customWidth="1"/>
    <col min="20" max="20" width="12.26953125" bestFit="1" customWidth="1"/>
    <col min="21" max="21" width="17" customWidth="1"/>
    <col min="22" max="22" width="16.26953125" customWidth="1"/>
    <col min="23" max="23" width="17" customWidth="1"/>
  </cols>
  <sheetData>
    <row r="1" spans="1:23" ht="59.9" customHeight="1" thickBot="1" x14ac:dyDescent="0.4">
      <c r="A1" s="429" t="s">
        <v>133</v>
      </c>
      <c r="B1" s="429"/>
      <c r="C1" s="429"/>
      <c r="D1" s="429"/>
      <c r="E1" s="429"/>
      <c r="F1" s="429"/>
      <c r="G1" s="429"/>
      <c r="H1" s="429"/>
      <c r="I1" s="429"/>
      <c r="J1" s="429"/>
      <c r="K1" s="429"/>
      <c r="L1" s="429"/>
      <c r="M1" s="163"/>
      <c r="N1" s="42"/>
      <c r="O1" s="42"/>
    </row>
    <row r="2" spans="1:23" ht="43.4" customHeight="1" thickTop="1" x14ac:dyDescent="0.35">
      <c r="A2" s="424" t="s">
        <v>68</v>
      </c>
      <c r="B2" s="427" t="s">
        <v>120</v>
      </c>
      <c r="C2" s="428"/>
      <c r="D2" s="427" t="s">
        <v>174</v>
      </c>
      <c r="E2" s="428"/>
      <c r="F2" s="427" t="s">
        <v>183</v>
      </c>
      <c r="G2" s="428"/>
      <c r="H2" s="427" t="s">
        <v>189</v>
      </c>
      <c r="I2" s="428"/>
      <c r="J2" s="427" t="s">
        <v>192</v>
      </c>
      <c r="K2" s="428"/>
      <c r="L2" s="427" t="s">
        <v>195</v>
      </c>
      <c r="M2" s="428"/>
      <c r="N2" s="427" t="s">
        <v>199</v>
      </c>
      <c r="O2" s="428"/>
      <c r="P2" s="427" t="s">
        <v>202</v>
      </c>
      <c r="Q2" s="428"/>
      <c r="R2" s="427" t="s">
        <v>210</v>
      </c>
      <c r="S2" s="428"/>
      <c r="T2" s="427" t="s">
        <v>212</v>
      </c>
      <c r="U2" s="428"/>
      <c r="V2" s="427" t="s">
        <v>217</v>
      </c>
      <c r="W2" s="428"/>
    </row>
    <row r="3" spans="1:23" ht="93.65" customHeight="1" thickBot="1" x14ac:dyDescent="0.4">
      <c r="A3" s="394"/>
      <c r="B3" s="229" t="s">
        <v>82</v>
      </c>
      <c r="C3" s="230" t="s">
        <v>98</v>
      </c>
      <c r="D3" s="229" t="s">
        <v>82</v>
      </c>
      <c r="E3" s="230" t="s">
        <v>98</v>
      </c>
      <c r="F3" s="229" t="s">
        <v>82</v>
      </c>
      <c r="G3" s="230" t="s">
        <v>98</v>
      </c>
      <c r="H3" s="229" t="s">
        <v>82</v>
      </c>
      <c r="I3" s="230" t="s">
        <v>98</v>
      </c>
      <c r="J3" s="229" t="s">
        <v>82</v>
      </c>
      <c r="K3" s="230" t="s">
        <v>98</v>
      </c>
      <c r="L3" s="229" t="s">
        <v>82</v>
      </c>
      <c r="M3" s="230" t="s">
        <v>98</v>
      </c>
      <c r="N3" s="229" t="s">
        <v>82</v>
      </c>
      <c r="O3" s="230" t="s">
        <v>98</v>
      </c>
      <c r="P3" s="229" t="s">
        <v>82</v>
      </c>
      <c r="Q3" s="230" t="s">
        <v>98</v>
      </c>
      <c r="R3" s="229" t="s">
        <v>82</v>
      </c>
      <c r="S3" s="230" t="s">
        <v>98</v>
      </c>
      <c r="T3" s="229" t="s">
        <v>82</v>
      </c>
      <c r="U3" s="230" t="s">
        <v>98</v>
      </c>
      <c r="V3" s="229" t="s">
        <v>82</v>
      </c>
      <c r="W3" s="230" t="s">
        <v>98</v>
      </c>
    </row>
    <row r="4" spans="1:23" s="78" customFormat="1" ht="25" customHeight="1" thickTop="1" x14ac:dyDescent="0.35">
      <c r="A4" s="228" t="s">
        <v>4</v>
      </c>
      <c r="B4" s="228">
        <v>23533</v>
      </c>
      <c r="C4" s="228">
        <v>110</v>
      </c>
      <c r="D4" s="228">
        <v>20185</v>
      </c>
      <c r="E4" s="228">
        <v>118</v>
      </c>
      <c r="F4" s="228">
        <v>20606</v>
      </c>
      <c r="G4" s="228">
        <v>122</v>
      </c>
      <c r="H4" s="228">
        <v>19526</v>
      </c>
      <c r="I4" s="228">
        <v>120</v>
      </c>
      <c r="J4" s="228">
        <v>19286</v>
      </c>
      <c r="K4" s="228">
        <v>121</v>
      </c>
      <c r="L4" s="228">
        <v>19480</v>
      </c>
      <c r="M4" s="228">
        <v>120</v>
      </c>
      <c r="N4" s="228">
        <v>19517</v>
      </c>
      <c r="O4" s="228">
        <v>121</v>
      </c>
      <c r="P4" s="228">
        <v>19016</v>
      </c>
      <c r="Q4" s="228">
        <v>120</v>
      </c>
      <c r="R4" s="228">
        <v>18177</v>
      </c>
      <c r="S4" s="228">
        <v>121</v>
      </c>
      <c r="T4" s="228">
        <v>17474</v>
      </c>
      <c r="U4" s="228">
        <v>121</v>
      </c>
      <c r="V4" s="228">
        <v>16560</v>
      </c>
      <c r="W4" s="228">
        <v>119</v>
      </c>
    </row>
    <row r="5" spans="1:23" x14ac:dyDescent="0.35">
      <c r="A5" s="2" t="s">
        <v>5</v>
      </c>
      <c r="B5" s="2">
        <v>301</v>
      </c>
      <c r="C5" s="2">
        <v>113</v>
      </c>
      <c r="D5" s="2">
        <v>249</v>
      </c>
      <c r="E5" s="2">
        <v>123</v>
      </c>
      <c r="F5" s="2">
        <v>242</v>
      </c>
      <c r="G5" s="2">
        <v>132</v>
      </c>
      <c r="H5" s="2">
        <v>224</v>
      </c>
      <c r="I5" s="2">
        <v>125</v>
      </c>
      <c r="J5" s="2">
        <v>224</v>
      </c>
      <c r="K5" s="2">
        <v>119</v>
      </c>
      <c r="L5" s="2">
        <v>212</v>
      </c>
      <c r="M5" s="2">
        <v>121</v>
      </c>
      <c r="N5" s="2">
        <v>208</v>
      </c>
      <c r="O5" s="2">
        <v>120</v>
      </c>
      <c r="P5" s="2">
        <v>203</v>
      </c>
      <c r="Q5" s="2">
        <v>123</v>
      </c>
      <c r="R5" s="2">
        <v>189</v>
      </c>
      <c r="S5" s="2">
        <v>125</v>
      </c>
      <c r="T5" s="2">
        <v>189</v>
      </c>
      <c r="U5" s="2">
        <v>127</v>
      </c>
      <c r="V5" s="2">
        <v>185</v>
      </c>
      <c r="W5" s="2">
        <v>122</v>
      </c>
    </row>
    <row r="6" spans="1:23" x14ac:dyDescent="0.35">
      <c r="A6" s="2" t="s">
        <v>6</v>
      </c>
      <c r="B6" s="2">
        <v>34601</v>
      </c>
      <c r="C6" s="2">
        <v>118</v>
      </c>
      <c r="D6" s="2">
        <v>29160</v>
      </c>
      <c r="E6" s="2">
        <v>124</v>
      </c>
      <c r="F6" s="2">
        <v>29161</v>
      </c>
      <c r="G6" s="2">
        <v>129</v>
      </c>
      <c r="H6" s="2">
        <v>26731</v>
      </c>
      <c r="I6" s="2">
        <v>127</v>
      </c>
      <c r="J6" s="2">
        <v>26101</v>
      </c>
      <c r="K6" s="2">
        <v>126</v>
      </c>
      <c r="L6" s="2">
        <v>26070</v>
      </c>
      <c r="M6" s="2">
        <v>127</v>
      </c>
      <c r="N6" s="2">
        <v>26037</v>
      </c>
      <c r="O6" s="2">
        <v>126</v>
      </c>
      <c r="P6" s="2">
        <v>25111</v>
      </c>
      <c r="Q6" s="2">
        <v>126</v>
      </c>
      <c r="R6" s="2">
        <v>23890</v>
      </c>
      <c r="S6" s="2">
        <v>126</v>
      </c>
      <c r="T6" s="2">
        <v>22744</v>
      </c>
      <c r="U6" s="2">
        <v>126</v>
      </c>
      <c r="V6" s="2">
        <v>21407</v>
      </c>
      <c r="W6" s="2">
        <v>125</v>
      </c>
    </row>
    <row r="7" spans="1:23" x14ac:dyDescent="0.35">
      <c r="A7" s="2" t="s">
        <v>60</v>
      </c>
      <c r="B7" s="2">
        <v>1958</v>
      </c>
      <c r="C7" s="2">
        <v>146</v>
      </c>
      <c r="D7" s="2">
        <v>1449</v>
      </c>
      <c r="E7" s="2">
        <v>152</v>
      </c>
      <c r="F7" s="2">
        <v>1465</v>
      </c>
      <c r="G7" s="2">
        <v>154</v>
      </c>
      <c r="H7" s="2">
        <v>1420</v>
      </c>
      <c r="I7" s="2">
        <v>151</v>
      </c>
      <c r="J7" s="2">
        <v>1384</v>
      </c>
      <c r="K7" s="2">
        <v>153</v>
      </c>
      <c r="L7" s="2">
        <v>1400</v>
      </c>
      <c r="M7" s="2">
        <v>155</v>
      </c>
      <c r="N7" s="2">
        <v>1451</v>
      </c>
      <c r="O7" s="2">
        <v>157</v>
      </c>
      <c r="P7" s="2">
        <v>1449</v>
      </c>
      <c r="Q7" s="2">
        <v>156</v>
      </c>
      <c r="R7" s="2">
        <v>1420</v>
      </c>
      <c r="S7" s="2">
        <v>158</v>
      </c>
      <c r="T7" s="2">
        <v>1381</v>
      </c>
      <c r="U7" s="2">
        <v>156</v>
      </c>
      <c r="V7" s="2">
        <v>1253</v>
      </c>
      <c r="W7" s="2">
        <v>156</v>
      </c>
    </row>
    <row r="8" spans="1:23" x14ac:dyDescent="0.35">
      <c r="A8" s="2" t="s">
        <v>61</v>
      </c>
      <c r="B8" s="2">
        <v>191</v>
      </c>
      <c r="C8" s="2">
        <v>140</v>
      </c>
      <c r="D8" s="2">
        <v>143</v>
      </c>
      <c r="E8" s="2">
        <v>136</v>
      </c>
      <c r="F8" s="2">
        <v>154</v>
      </c>
      <c r="G8" s="2">
        <v>137</v>
      </c>
      <c r="H8" s="2">
        <v>134</v>
      </c>
      <c r="I8" s="2">
        <v>135</v>
      </c>
      <c r="J8" s="2">
        <v>138</v>
      </c>
      <c r="K8" s="2">
        <v>148</v>
      </c>
      <c r="L8" s="2">
        <v>138</v>
      </c>
      <c r="M8" s="2">
        <v>152</v>
      </c>
      <c r="N8" s="2">
        <v>126</v>
      </c>
      <c r="O8" s="2">
        <v>149</v>
      </c>
      <c r="P8" s="2">
        <v>121</v>
      </c>
      <c r="Q8" s="2">
        <v>142</v>
      </c>
      <c r="R8" s="2">
        <v>111</v>
      </c>
      <c r="S8" s="2">
        <v>149</v>
      </c>
      <c r="T8" s="2">
        <v>110</v>
      </c>
      <c r="U8" s="2">
        <v>149</v>
      </c>
      <c r="V8" s="2">
        <v>100</v>
      </c>
      <c r="W8" s="2">
        <v>153</v>
      </c>
    </row>
    <row r="9" spans="1:23" x14ac:dyDescent="0.35">
      <c r="A9" s="2" t="s">
        <v>7</v>
      </c>
      <c r="B9" s="2">
        <v>9770</v>
      </c>
      <c r="C9" s="2">
        <v>118</v>
      </c>
      <c r="D9" s="2">
        <v>7942</v>
      </c>
      <c r="E9" s="2">
        <v>125</v>
      </c>
      <c r="F9" s="2">
        <v>7997</v>
      </c>
      <c r="G9" s="2">
        <v>127</v>
      </c>
      <c r="H9" s="2">
        <v>7356</v>
      </c>
      <c r="I9" s="2">
        <v>126</v>
      </c>
      <c r="J9" s="2">
        <v>7220</v>
      </c>
      <c r="K9" s="2">
        <v>127</v>
      </c>
      <c r="L9" s="2">
        <v>7191</v>
      </c>
      <c r="M9" s="2">
        <v>127</v>
      </c>
      <c r="N9" s="2">
        <v>7150</v>
      </c>
      <c r="O9" s="2">
        <v>127</v>
      </c>
      <c r="P9" s="2">
        <v>6954</v>
      </c>
      <c r="Q9" s="2">
        <v>127</v>
      </c>
      <c r="R9" s="2">
        <v>6645</v>
      </c>
      <c r="S9" s="2">
        <v>128</v>
      </c>
      <c r="T9" s="2">
        <v>6280</v>
      </c>
      <c r="U9" s="2">
        <v>128</v>
      </c>
      <c r="V9" s="2">
        <v>5818</v>
      </c>
      <c r="W9" s="2">
        <v>127</v>
      </c>
    </row>
    <row r="10" spans="1:23" x14ac:dyDescent="0.35">
      <c r="A10" s="2" t="s">
        <v>52</v>
      </c>
      <c r="B10" s="2">
        <v>2597</v>
      </c>
      <c r="C10" s="2">
        <v>114</v>
      </c>
      <c r="D10" s="2">
        <v>2105</v>
      </c>
      <c r="E10" s="2">
        <v>123</v>
      </c>
      <c r="F10" s="2">
        <v>2133</v>
      </c>
      <c r="G10" s="2">
        <v>125</v>
      </c>
      <c r="H10" s="2">
        <v>1965</v>
      </c>
      <c r="I10" s="2">
        <v>124</v>
      </c>
      <c r="J10" s="2">
        <v>1889</v>
      </c>
      <c r="K10" s="2">
        <v>122</v>
      </c>
      <c r="L10" s="2">
        <v>1885</v>
      </c>
      <c r="M10" s="2">
        <v>122</v>
      </c>
      <c r="N10" s="2">
        <v>1874</v>
      </c>
      <c r="O10" s="2">
        <v>123</v>
      </c>
      <c r="P10" s="2">
        <v>1813</v>
      </c>
      <c r="Q10" s="2">
        <v>122</v>
      </c>
      <c r="R10" s="2">
        <v>1677</v>
      </c>
      <c r="S10" s="2">
        <v>122</v>
      </c>
      <c r="T10" s="2">
        <v>1568</v>
      </c>
      <c r="U10" s="2">
        <v>122</v>
      </c>
      <c r="V10" s="2">
        <v>1500</v>
      </c>
      <c r="W10" s="2">
        <v>122</v>
      </c>
    </row>
    <row r="11" spans="1:23" x14ac:dyDescent="0.35">
      <c r="A11" s="2" t="s">
        <v>8</v>
      </c>
      <c r="B11" s="2">
        <v>7257</v>
      </c>
      <c r="C11" s="2">
        <v>109</v>
      </c>
      <c r="D11" s="2">
        <v>6122</v>
      </c>
      <c r="E11" s="2">
        <v>114</v>
      </c>
      <c r="F11" s="2">
        <v>6185</v>
      </c>
      <c r="G11" s="2">
        <v>119</v>
      </c>
      <c r="H11" s="2">
        <v>5719</v>
      </c>
      <c r="I11" s="2">
        <v>117</v>
      </c>
      <c r="J11" s="2">
        <v>5627</v>
      </c>
      <c r="K11" s="2">
        <v>116</v>
      </c>
      <c r="L11" s="2">
        <v>5635</v>
      </c>
      <c r="M11" s="2">
        <v>117</v>
      </c>
      <c r="N11" s="2">
        <v>5605</v>
      </c>
      <c r="O11" s="2">
        <v>116</v>
      </c>
      <c r="P11" s="2">
        <v>5499</v>
      </c>
      <c r="Q11" s="2">
        <v>116</v>
      </c>
      <c r="R11" s="2">
        <v>5192</v>
      </c>
      <c r="S11" s="2">
        <v>117</v>
      </c>
      <c r="T11" s="2">
        <v>4960</v>
      </c>
      <c r="U11" s="2">
        <v>119</v>
      </c>
      <c r="V11" s="2">
        <v>4629</v>
      </c>
      <c r="W11" s="2">
        <v>117</v>
      </c>
    </row>
    <row r="12" spans="1:23" x14ac:dyDescent="0.35">
      <c r="A12" s="2" t="s">
        <v>9</v>
      </c>
      <c r="B12" s="2">
        <v>12994</v>
      </c>
      <c r="C12" s="2">
        <v>121</v>
      </c>
      <c r="D12" s="2">
        <v>10714</v>
      </c>
      <c r="E12" s="2">
        <v>129</v>
      </c>
      <c r="F12" s="2">
        <v>10736</v>
      </c>
      <c r="G12" s="2">
        <v>131</v>
      </c>
      <c r="H12" s="2">
        <v>9860</v>
      </c>
      <c r="I12" s="2">
        <v>130</v>
      </c>
      <c r="J12" s="2">
        <v>9706</v>
      </c>
      <c r="K12" s="2">
        <v>130</v>
      </c>
      <c r="L12" s="2">
        <v>9677</v>
      </c>
      <c r="M12" s="2">
        <v>130</v>
      </c>
      <c r="N12" s="2">
        <v>9683</v>
      </c>
      <c r="O12" s="2">
        <v>129</v>
      </c>
      <c r="P12" s="2">
        <v>9423</v>
      </c>
      <c r="Q12" s="2">
        <v>130</v>
      </c>
      <c r="R12" s="2">
        <v>8823</v>
      </c>
      <c r="S12" s="2">
        <v>129</v>
      </c>
      <c r="T12" s="2">
        <v>8357</v>
      </c>
      <c r="U12" s="2">
        <v>129</v>
      </c>
      <c r="V12" s="2">
        <v>7767</v>
      </c>
      <c r="W12" s="2">
        <v>128</v>
      </c>
    </row>
    <row r="13" spans="1:23" x14ac:dyDescent="0.35">
      <c r="A13" s="2" t="s">
        <v>10</v>
      </c>
      <c r="B13" s="2">
        <v>12328</v>
      </c>
      <c r="C13" s="2">
        <v>111</v>
      </c>
      <c r="D13" s="2">
        <v>10300</v>
      </c>
      <c r="E13" s="2">
        <v>118</v>
      </c>
      <c r="F13" s="2">
        <v>10264</v>
      </c>
      <c r="G13" s="2">
        <v>121</v>
      </c>
      <c r="H13" s="2">
        <v>9547</v>
      </c>
      <c r="I13" s="2">
        <v>120</v>
      </c>
      <c r="J13" s="2">
        <v>9384</v>
      </c>
      <c r="K13" s="2">
        <v>120</v>
      </c>
      <c r="L13" s="2">
        <v>9273</v>
      </c>
      <c r="M13" s="2">
        <v>120</v>
      </c>
      <c r="N13" s="2">
        <v>9227</v>
      </c>
      <c r="O13" s="2">
        <v>121</v>
      </c>
      <c r="P13" s="2">
        <v>8981</v>
      </c>
      <c r="Q13" s="2">
        <v>120</v>
      </c>
      <c r="R13" s="2">
        <v>8397</v>
      </c>
      <c r="S13" s="2">
        <v>121</v>
      </c>
      <c r="T13" s="2">
        <v>8090</v>
      </c>
      <c r="U13" s="2">
        <v>122</v>
      </c>
      <c r="V13" s="2">
        <v>7576</v>
      </c>
      <c r="W13" s="2">
        <v>120</v>
      </c>
    </row>
    <row r="14" spans="1:23" x14ac:dyDescent="0.35">
      <c r="A14" s="2" t="s">
        <v>11</v>
      </c>
      <c r="B14" s="2">
        <v>4306</v>
      </c>
      <c r="C14" s="2">
        <v>111</v>
      </c>
      <c r="D14" s="2">
        <v>3595</v>
      </c>
      <c r="E14" s="2">
        <v>120</v>
      </c>
      <c r="F14" s="2">
        <v>3624</v>
      </c>
      <c r="G14" s="2">
        <v>122</v>
      </c>
      <c r="H14" s="2">
        <v>3361</v>
      </c>
      <c r="I14" s="2">
        <v>122</v>
      </c>
      <c r="J14" s="2">
        <v>3299</v>
      </c>
      <c r="K14" s="2">
        <v>122</v>
      </c>
      <c r="L14" s="2">
        <v>3306</v>
      </c>
      <c r="M14" s="2">
        <v>122</v>
      </c>
      <c r="N14" s="2">
        <v>3299</v>
      </c>
      <c r="O14" s="2">
        <v>122</v>
      </c>
      <c r="P14" s="2">
        <v>3196</v>
      </c>
      <c r="Q14" s="2">
        <v>122</v>
      </c>
      <c r="R14" s="2">
        <v>3033</v>
      </c>
      <c r="S14" s="2">
        <v>123</v>
      </c>
      <c r="T14" s="2">
        <v>2917</v>
      </c>
      <c r="U14" s="2">
        <v>124</v>
      </c>
      <c r="V14" s="2">
        <v>2709</v>
      </c>
      <c r="W14" s="2">
        <v>122</v>
      </c>
    </row>
    <row r="15" spans="1:23" x14ac:dyDescent="0.35">
      <c r="A15" s="2" t="s">
        <v>12</v>
      </c>
      <c r="B15" s="2">
        <v>5365</v>
      </c>
      <c r="C15" s="2">
        <v>121</v>
      </c>
      <c r="D15" s="2">
        <v>4509</v>
      </c>
      <c r="E15" s="2">
        <v>130</v>
      </c>
      <c r="F15" s="2">
        <v>4569</v>
      </c>
      <c r="G15" s="2">
        <v>132</v>
      </c>
      <c r="H15" s="2">
        <v>4214</v>
      </c>
      <c r="I15" s="2">
        <v>130</v>
      </c>
      <c r="J15" s="2">
        <v>4089</v>
      </c>
      <c r="K15" s="2">
        <v>129</v>
      </c>
      <c r="L15" s="2">
        <v>4096</v>
      </c>
      <c r="M15" s="2">
        <v>130</v>
      </c>
      <c r="N15" s="2">
        <v>4057</v>
      </c>
      <c r="O15" s="2">
        <v>129</v>
      </c>
      <c r="P15" s="2">
        <v>3932</v>
      </c>
      <c r="Q15" s="2">
        <v>130</v>
      </c>
      <c r="R15" s="2">
        <v>3734</v>
      </c>
      <c r="S15" s="2">
        <v>132</v>
      </c>
      <c r="T15" s="2">
        <v>3527</v>
      </c>
      <c r="U15" s="2">
        <v>133</v>
      </c>
      <c r="V15" s="2">
        <v>3257</v>
      </c>
      <c r="W15" s="2">
        <v>131</v>
      </c>
    </row>
    <row r="16" spans="1:23" x14ac:dyDescent="0.35">
      <c r="A16" s="2" t="s">
        <v>13</v>
      </c>
      <c r="B16" s="2">
        <v>49382</v>
      </c>
      <c r="C16" s="2">
        <v>106</v>
      </c>
      <c r="D16" s="2">
        <v>43135</v>
      </c>
      <c r="E16" s="2">
        <v>114</v>
      </c>
      <c r="F16" s="2">
        <v>43527</v>
      </c>
      <c r="G16" s="2">
        <v>116</v>
      </c>
      <c r="H16" s="2">
        <v>40402</v>
      </c>
      <c r="I16" s="2">
        <v>115</v>
      </c>
      <c r="J16" s="2">
        <v>39587</v>
      </c>
      <c r="K16" s="2">
        <v>114</v>
      </c>
      <c r="L16" s="2">
        <v>39719</v>
      </c>
      <c r="M16" s="2">
        <v>115</v>
      </c>
      <c r="N16" s="2">
        <v>39804</v>
      </c>
      <c r="O16" s="2">
        <v>115</v>
      </c>
      <c r="P16" s="2">
        <v>38196</v>
      </c>
      <c r="Q16" s="2">
        <v>115</v>
      </c>
      <c r="R16" s="2">
        <v>36265</v>
      </c>
      <c r="S16" s="2">
        <v>115</v>
      </c>
      <c r="T16" s="2">
        <v>34851</v>
      </c>
      <c r="U16" s="2">
        <v>116</v>
      </c>
      <c r="V16" s="2">
        <v>32840</v>
      </c>
      <c r="W16" s="2">
        <v>115</v>
      </c>
    </row>
    <row r="17" spans="1:23" x14ac:dyDescent="0.35">
      <c r="A17" s="2" t="s">
        <v>14</v>
      </c>
      <c r="B17" s="2">
        <v>9305</v>
      </c>
      <c r="C17" s="2">
        <v>107</v>
      </c>
      <c r="D17" s="2">
        <v>8214</v>
      </c>
      <c r="E17" s="2">
        <v>116</v>
      </c>
      <c r="F17" s="2">
        <v>8344</v>
      </c>
      <c r="G17" s="2">
        <v>119</v>
      </c>
      <c r="H17" s="2">
        <v>7905</v>
      </c>
      <c r="I17" s="2">
        <v>118</v>
      </c>
      <c r="J17" s="2">
        <v>7764</v>
      </c>
      <c r="K17" s="2">
        <v>117</v>
      </c>
      <c r="L17" s="2">
        <v>7740</v>
      </c>
      <c r="M17" s="2">
        <v>118</v>
      </c>
      <c r="N17" s="2">
        <v>7760</v>
      </c>
      <c r="O17" s="2">
        <v>117</v>
      </c>
      <c r="P17" s="2">
        <v>7496</v>
      </c>
      <c r="Q17" s="2">
        <v>118</v>
      </c>
      <c r="R17" s="2">
        <v>7157</v>
      </c>
      <c r="S17" s="2">
        <v>119</v>
      </c>
      <c r="T17" s="2">
        <v>6857</v>
      </c>
      <c r="U17" s="2">
        <v>119</v>
      </c>
      <c r="V17" s="2">
        <v>6404</v>
      </c>
      <c r="W17" s="2">
        <v>118</v>
      </c>
    </row>
    <row r="18" spans="1:23" x14ac:dyDescent="0.35">
      <c r="A18" s="2" t="s">
        <v>15</v>
      </c>
      <c r="B18" s="2">
        <v>2535</v>
      </c>
      <c r="C18" s="2">
        <v>100</v>
      </c>
      <c r="D18" s="2">
        <v>2318</v>
      </c>
      <c r="E18" s="2">
        <v>108</v>
      </c>
      <c r="F18" s="2">
        <v>2319</v>
      </c>
      <c r="G18" s="2">
        <v>111</v>
      </c>
      <c r="H18" s="2">
        <v>2156</v>
      </c>
      <c r="I18" s="2">
        <v>108</v>
      </c>
      <c r="J18" s="2">
        <v>2168</v>
      </c>
      <c r="K18" s="2">
        <v>110</v>
      </c>
      <c r="L18" s="2">
        <v>2170</v>
      </c>
      <c r="M18" s="2">
        <v>109</v>
      </c>
      <c r="N18" s="2">
        <v>2139</v>
      </c>
      <c r="O18" s="2">
        <v>111</v>
      </c>
      <c r="P18" s="2">
        <v>2083</v>
      </c>
      <c r="Q18" s="2">
        <v>112</v>
      </c>
      <c r="R18" s="2">
        <v>2034</v>
      </c>
      <c r="S18" s="2">
        <v>111</v>
      </c>
      <c r="T18" s="2">
        <v>1965</v>
      </c>
      <c r="U18" s="2">
        <v>113</v>
      </c>
      <c r="V18" s="2">
        <v>1851</v>
      </c>
      <c r="W18" s="2">
        <v>112</v>
      </c>
    </row>
    <row r="19" spans="1:23" x14ac:dyDescent="0.35">
      <c r="A19" s="2" t="s">
        <v>16</v>
      </c>
      <c r="B19" s="2">
        <v>168779</v>
      </c>
      <c r="C19" s="2">
        <v>101</v>
      </c>
      <c r="D19" s="2">
        <v>155320</v>
      </c>
      <c r="E19" s="2">
        <v>111</v>
      </c>
      <c r="F19" s="2">
        <v>155826</v>
      </c>
      <c r="G19" s="2">
        <v>112</v>
      </c>
      <c r="H19" s="2">
        <v>147681</v>
      </c>
      <c r="I19" s="2">
        <v>111</v>
      </c>
      <c r="J19" s="2">
        <v>147014</v>
      </c>
      <c r="K19" s="2">
        <v>111</v>
      </c>
      <c r="L19" s="2">
        <v>147342</v>
      </c>
      <c r="M19" s="2">
        <v>111</v>
      </c>
      <c r="N19" s="2">
        <v>147546</v>
      </c>
      <c r="O19" s="2">
        <v>111</v>
      </c>
      <c r="P19" s="2">
        <v>142824</v>
      </c>
      <c r="Q19" s="2">
        <v>112</v>
      </c>
      <c r="R19" s="2">
        <v>139560</v>
      </c>
      <c r="S19" s="2">
        <v>113</v>
      </c>
      <c r="T19" s="2">
        <v>137488</v>
      </c>
      <c r="U19" s="2">
        <v>113</v>
      </c>
      <c r="V19" s="2">
        <v>131593</v>
      </c>
      <c r="W19" s="2">
        <v>112</v>
      </c>
    </row>
    <row r="20" spans="1:23" x14ac:dyDescent="0.35">
      <c r="A20" s="2" t="s">
        <v>17</v>
      </c>
      <c r="B20" s="2">
        <v>61309</v>
      </c>
      <c r="C20" s="2">
        <v>103</v>
      </c>
      <c r="D20" s="2">
        <v>54878</v>
      </c>
      <c r="E20" s="2">
        <v>112</v>
      </c>
      <c r="F20" s="2">
        <v>55429</v>
      </c>
      <c r="G20" s="2">
        <v>113</v>
      </c>
      <c r="H20" s="2">
        <v>51607</v>
      </c>
      <c r="I20" s="2">
        <v>112</v>
      </c>
      <c r="J20" s="2">
        <v>51291</v>
      </c>
      <c r="K20" s="2">
        <v>112</v>
      </c>
      <c r="L20" s="2">
        <v>51493</v>
      </c>
      <c r="M20" s="2">
        <v>112</v>
      </c>
      <c r="N20" s="2">
        <v>51677</v>
      </c>
      <c r="O20" s="2">
        <v>112</v>
      </c>
      <c r="P20" s="2">
        <v>50011</v>
      </c>
      <c r="Q20" s="2">
        <v>112</v>
      </c>
      <c r="R20" s="2">
        <v>47726</v>
      </c>
      <c r="S20" s="2">
        <v>113</v>
      </c>
      <c r="T20" s="2">
        <v>46589</v>
      </c>
      <c r="U20" s="2">
        <v>113</v>
      </c>
      <c r="V20" s="2">
        <v>44341</v>
      </c>
      <c r="W20" s="2">
        <v>112</v>
      </c>
    </row>
    <row r="21" spans="1:23" x14ac:dyDescent="0.35">
      <c r="A21" s="2" t="s">
        <v>18</v>
      </c>
      <c r="B21" s="2">
        <v>4374</v>
      </c>
      <c r="C21" s="2">
        <v>100</v>
      </c>
      <c r="D21" s="2">
        <v>3951</v>
      </c>
      <c r="E21" s="2">
        <v>111</v>
      </c>
      <c r="F21" s="2">
        <v>4035</v>
      </c>
      <c r="G21" s="2">
        <v>113</v>
      </c>
      <c r="H21" s="2">
        <v>3840</v>
      </c>
      <c r="I21" s="2">
        <v>111</v>
      </c>
      <c r="J21" s="2">
        <v>3732</v>
      </c>
      <c r="K21" s="2">
        <v>110</v>
      </c>
      <c r="L21" s="2">
        <v>3705</v>
      </c>
      <c r="M21" s="2">
        <v>110</v>
      </c>
      <c r="N21" s="2">
        <v>3727</v>
      </c>
      <c r="O21" s="2">
        <v>111</v>
      </c>
      <c r="P21" s="2">
        <v>3593</v>
      </c>
      <c r="Q21" s="2">
        <v>111</v>
      </c>
      <c r="R21" s="2">
        <v>3420</v>
      </c>
      <c r="S21" s="2">
        <v>112</v>
      </c>
      <c r="T21" s="2">
        <v>3273</v>
      </c>
      <c r="U21" s="2">
        <v>111</v>
      </c>
      <c r="V21" s="2">
        <v>3162</v>
      </c>
      <c r="W21" s="2">
        <v>109</v>
      </c>
    </row>
    <row r="22" spans="1:23" x14ac:dyDescent="0.35">
      <c r="A22" s="2" t="s">
        <v>19</v>
      </c>
      <c r="B22" s="2">
        <v>44562</v>
      </c>
      <c r="C22" s="2">
        <v>108</v>
      </c>
      <c r="D22" s="2">
        <v>40869</v>
      </c>
      <c r="E22" s="2">
        <v>117</v>
      </c>
      <c r="F22" s="2">
        <v>41126</v>
      </c>
      <c r="G22" s="2">
        <v>119</v>
      </c>
      <c r="H22" s="2">
        <v>39183</v>
      </c>
      <c r="I22" s="2">
        <v>119</v>
      </c>
      <c r="J22" s="2">
        <v>38997</v>
      </c>
      <c r="K22" s="2">
        <v>119</v>
      </c>
      <c r="L22" s="2">
        <v>39018</v>
      </c>
      <c r="M22" s="2">
        <v>119</v>
      </c>
      <c r="N22" s="2">
        <v>39192</v>
      </c>
      <c r="O22" s="2">
        <v>119</v>
      </c>
      <c r="P22" s="2">
        <v>37907</v>
      </c>
      <c r="Q22" s="2">
        <v>120</v>
      </c>
      <c r="R22" s="2">
        <v>36719</v>
      </c>
      <c r="S22" s="2">
        <v>121</v>
      </c>
      <c r="T22" s="2">
        <v>36148</v>
      </c>
      <c r="U22" s="2">
        <v>122</v>
      </c>
      <c r="V22" s="2">
        <v>34827</v>
      </c>
      <c r="W22" s="2">
        <v>120</v>
      </c>
    </row>
    <row r="23" spans="1:23" x14ac:dyDescent="0.35">
      <c r="A23" s="2" t="s">
        <v>20</v>
      </c>
      <c r="B23" s="2">
        <v>144187</v>
      </c>
      <c r="C23" s="2">
        <v>103</v>
      </c>
      <c r="D23" s="2">
        <v>134999</v>
      </c>
      <c r="E23" s="2">
        <v>113</v>
      </c>
      <c r="F23" s="2">
        <v>135307</v>
      </c>
      <c r="G23" s="2">
        <v>114</v>
      </c>
      <c r="H23" s="2">
        <v>129706</v>
      </c>
      <c r="I23" s="2">
        <v>113</v>
      </c>
      <c r="J23" s="2">
        <v>127971</v>
      </c>
      <c r="K23" s="2">
        <v>113</v>
      </c>
      <c r="L23" s="2">
        <v>128151</v>
      </c>
      <c r="M23" s="2">
        <v>114</v>
      </c>
      <c r="N23" s="2">
        <v>129117</v>
      </c>
      <c r="O23" s="2">
        <v>113</v>
      </c>
      <c r="P23" s="2">
        <v>125168</v>
      </c>
      <c r="Q23" s="2">
        <v>114</v>
      </c>
      <c r="R23" s="2">
        <v>122690</v>
      </c>
      <c r="S23" s="2">
        <v>115</v>
      </c>
      <c r="T23" s="2">
        <v>120725</v>
      </c>
      <c r="U23" s="2">
        <v>115</v>
      </c>
      <c r="V23" s="2">
        <v>115598</v>
      </c>
      <c r="W23" s="2">
        <v>114</v>
      </c>
    </row>
    <row r="24" spans="1:23" x14ac:dyDescent="0.35">
      <c r="A24" s="2" t="s">
        <v>21</v>
      </c>
      <c r="B24" s="2">
        <v>16355</v>
      </c>
      <c r="C24" s="2">
        <v>101</v>
      </c>
      <c r="D24" s="2">
        <v>14591</v>
      </c>
      <c r="E24" s="2">
        <v>110</v>
      </c>
      <c r="F24" s="2">
        <v>14752</v>
      </c>
      <c r="G24" s="2">
        <v>113</v>
      </c>
      <c r="H24" s="2">
        <v>13883</v>
      </c>
      <c r="I24" s="2">
        <v>112</v>
      </c>
      <c r="J24" s="2">
        <v>13563</v>
      </c>
      <c r="K24" s="2">
        <v>112</v>
      </c>
      <c r="L24" s="2">
        <v>13457</v>
      </c>
      <c r="M24" s="2">
        <v>112</v>
      </c>
      <c r="N24" s="2">
        <v>13458</v>
      </c>
      <c r="O24" s="2">
        <v>112</v>
      </c>
      <c r="P24" s="2">
        <v>13053</v>
      </c>
      <c r="Q24" s="2">
        <v>113</v>
      </c>
      <c r="R24" s="2">
        <v>12213</v>
      </c>
      <c r="S24" s="2">
        <v>114</v>
      </c>
      <c r="T24" s="2">
        <v>11885</v>
      </c>
      <c r="U24" s="2">
        <v>114</v>
      </c>
      <c r="V24" s="2">
        <v>11201</v>
      </c>
      <c r="W24" s="2">
        <v>113</v>
      </c>
    </row>
    <row r="25" spans="1:23" ht="25.4" customHeight="1" thickBot="1" x14ac:dyDescent="0.4">
      <c r="A25" s="17" t="s">
        <v>32</v>
      </c>
      <c r="B25" s="17">
        <v>615989</v>
      </c>
      <c r="C25" s="17">
        <v>106</v>
      </c>
      <c r="D25" s="17">
        <v>554748</v>
      </c>
      <c r="E25" s="17">
        <v>114</v>
      </c>
      <c r="F25" s="17">
        <v>557801</v>
      </c>
      <c r="G25" s="17">
        <v>116</v>
      </c>
      <c r="H25" s="17">
        <v>526420</v>
      </c>
      <c r="I25" s="17">
        <v>115</v>
      </c>
      <c r="J25" s="17">
        <v>520434</v>
      </c>
      <c r="K25" s="17">
        <v>115</v>
      </c>
      <c r="L25" s="17">
        <v>521158</v>
      </c>
      <c r="M25" s="17">
        <v>115</v>
      </c>
      <c r="N25" s="17">
        <v>522654</v>
      </c>
      <c r="O25" s="17">
        <v>115</v>
      </c>
      <c r="P25" s="17">
        <v>506029</v>
      </c>
      <c r="Q25" s="17">
        <v>115</v>
      </c>
      <c r="R25" s="17">
        <v>489072</v>
      </c>
      <c r="S25" s="17">
        <v>116</v>
      </c>
      <c r="T25" s="17">
        <v>477378</v>
      </c>
      <c r="U25" s="17">
        <v>117</v>
      </c>
      <c r="V25" s="17">
        <v>454578</v>
      </c>
      <c r="W25" s="17">
        <v>115</v>
      </c>
    </row>
    <row r="26" spans="1:23" ht="25.4" customHeight="1" thickTop="1" x14ac:dyDescent="0.35">
      <c r="A26" s="13" t="s">
        <v>0</v>
      </c>
      <c r="B26" s="231">
        <v>93202</v>
      </c>
      <c r="C26" s="231">
        <v>116</v>
      </c>
      <c r="D26" s="231">
        <v>78069</v>
      </c>
      <c r="E26" s="231">
        <v>123</v>
      </c>
      <c r="F26" s="231">
        <v>78679</v>
      </c>
      <c r="G26" s="231">
        <v>127</v>
      </c>
      <c r="H26" s="231">
        <v>72935</v>
      </c>
      <c r="I26" s="231">
        <v>125</v>
      </c>
      <c r="J26" s="231">
        <v>71575</v>
      </c>
      <c r="K26" s="231">
        <v>125</v>
      </c>
      <c r="L26" s="231">
        <v>71688</v>
      </c>
      <c r="M26" s="231">
        <v>125</v>
      </c>
      <c r="N26" s="231">
        <v>71651</v>
      </c>
      <c r="O26" s="231">
        <v>125</v>
      </c>
      <c r="P26" s="231">
        <v>69589</v>
      </c>
      <c r="Q26" s="231">
        <v>125</v>
      </c>
      <c r="R26" s="231">
        <v>66124</v>
      </c>
      <c r="S26" s="231">
        <v>125</v>
      </c>
      <c r="T26" s="231">
        <v>63063</v>
      </c>
      <c r="U26" s="231">
        <v>125</v>
      </c>
      <c r="V26" s="231">
        <v>59219</v>
      </c>
      <c r="W26" s="231">
        <v>124</v>
      </c>
    </row>
    <row r="27" spans="1:23" ht="25.4" customHeight="1" x14ac:dyDescent="0.35">
      <c r="A27" s="13" t="s">
        <v>1</v>
      </c>
      <c r="B27" s="231">
        <v>71381</v>
      </c>
      <c r="C27" s="231">
        <v>108</v>
      </c>
      <c r="D27" s="231">
        <v>61539</v>
      </c>
      <c r="E27" s="231">
        <v>116</v>
      </c>
      <c r="F27" s="231">
        <v>61984</v>
      </c>
      <c r="G27" s="231">
        <v>118</v>
      </c>
      <c r="H27" s="231">
        <v>57524</v>
      </c>
      <c r="I27" s="231">
        <v>117</v>
      </c>
      <c r="J27" s="231">
        <v>56359</v>
      </c>
      <c r="K27" s="231">
        <v>117</v>
      </c>
      <c r="L27" s="231">
        <v>56394</v>
      </c>
      <c r="M27" s="231">
        <v>117</v>
      </c>
      <c r="N27" s="231">
        <v>56387</v>
      </c>
      <c r="O27" s="231">
        <v>117</v>
      </c>
      <c r="P27" s="231">
        <v>54305</v>
      </c>
      <c r="Q27" s="231">
        <v>117</v>
      </c>
      <c r="R27" s="231">
        <v>51429</v>
      </c>
      <c r="S27" s="231">
        <v>118</v>
      </c>
      <c r="T27" s="231">
        <v>49385</v>
      </c>
      <c r="U27" s="231">
        <v>119</v>
      </c>
      <c r="V27" s="231">
        <v>46382</v>
      </c>
      <c r="W27" s="231">
        <v>117</v>
      </c>
    </row>
    <row r="28" spans="1:23" ht="25.4" customHeight="1" thickBot="1" x14ac:dyDescent="0.4">
      <c r="A28" s="15" t="s">
        <v>2</v>
      </c>
      <c r="B28" s="232">
        <v>451406</v>
      </c>
      <c r="C28" s="232">
        <v>103</v>
      </c>
      <c r="D28" s="232">
        <v>415140</v>
      </c>
      <c r="E28" s="232">
        <v>113</v>
      </c>
      <c r="F28" s="232">
        <v>417138</v>
      </c>
      <c r="G28" s="232">
        <v>114</v>
      </c>
      <c r="H28" s="232">
        <v>395961</v>
      </c>
      <c r="I28" s="232">
        <v>113</v>
      </c>
      <c r="J28" s="232">
        <v>392500</v>
      </c>
      <c r="K28" s="232">
        <v>113</v>
      </c>
      <c r="L28" s="232">
        <v>393076</v>
      </c>
      <c r="M28" s="232">
        <v>113</v>
      </c>
      <c r="N28" s="232">
        <v>394616</v>
      </c>
      <c r="O28" s="232">
        <v>113</v>
      </c>
      <c r="P28" s="232">
        <v>382135</v>
      </c>
      <c r="Q28" s="232">
        <v>114</v>
      </c>
      <c r="R28" s="232">
        <v>371519</v>
      </c>
      <c r="S28" s="232">
        <v>114</v>
      </c>
      <c r="T28" s="232">
        <v>364930</v>
      </c>
      <c r="U28" s="232">
        <v>115</v>
      </c>
      <c r="V28" s="232">
        <v>348977</v>
      </c>
      <c r="W28" s="232">
        <v>114</v>
      </c>
    </row>
    <row r="29" spans="1:23" ht="5.15" customHeight="1" thickTop="1" x14ac:dyDescent="0.35">
      <c r="A29" s="54"/>
      <c r="J29" s="24"/>
    </row>
    <row r="30" spans="1:23" ht="79" customHeight="1" x14ac:dyDescent="0.35">
      <c r="A30" s="430" t="s">
        <v>107</v>
      </c>
      <c r="B30" s="430"/>
      <c r="C30" s="430"/>
      <c r="D30" s="430"/>
      <c r="E30" s="430"/>
      <c r="F30" s="430"/>
      <c r="G30" s="430"/>
      <c r="H30" s="430"/>
      <c r="I30" s="430"/>
      <c r="J30" s="430"/>
      <c r="K30" s="430"/>
      <c r="L30" s="430"/>
      <c r="M30" s="430"/>
      <c r="N30" s="430"/>
      <c r="O30" s="430"/>
      <c r="P30" s="430"/>
      <c r="Q30" s="430"/>
      <c r="R30" s="430"/>
      <c r="S30" s="430"/>
      <c r="T30" s="164"/>
      <c r="U30" s="164"/>
    </row>
    <row r="31" spans="1:23" x14ac:dyDescent="0.35">
      <c r="A31" s="54" t="str">
        <f>+INDICE!B30</f>
        <v xml:space="preserve"> Lettura dati 3 gennaio 2024</v>
      </c>
      <c r="B31" s="100"/>
      <c r="C31" s="100"/>
      <c r="D31" s="100"/>
      <c r="E31" s="100"/>
      <c r="F31" s="100"/>
      <c r="G31" s="100"/>
      <c r="H31" s="100"/>
      <c r="I31" s="68"/>
      <c r="J31" s="3"/>
      <c r="K31" s="3"/>
      <c r="L31" s="3"/>
      <c r="M31" s="3"/>
    </row>
    <row r="32" spans="1:23" ht="15" x14ac:dyDescent="0.35">
      <c r="B32" s="7"/>
      <c r="C32" s="65"/>
    </row>
    <row r="36" spans="2:6" x14ac:dyDescent="0.35">
      <c r="F36" s="24"/>
    </row>
    <row r="39" spans="2:6" x14ac:dyDescent="0.35">
      <c r="B39" s="4"/>
    </row>
    <row r="40" spans="2:6" x14ac:dyDescent="0.35">
      <c r="B40" s="4"/>
    </row>
    <row r="41" spans="2:6" x14ac:dyDescent="0.35">
      <c r="B41" s="4"/>
    </row>
    <row r="42" spans="2:6" x14ac:dyDescent="0.35">
      <c r="B42" s="4"/>
      <c r="C42" s="65"/>
    </row>
    <row r="43" spans="2:6" x14ac:dyDescent="0.35">
      <c r="B43" s="4"/>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sheetData>
  <mergeCells count="14">
    <mergeCell ref="V2:W2"/>
    <mergeCell ref="A1:L1"/>
    <mergeCell ref="T2:U2"/>
    <mergeCell ref="R2:S2"/>
    <mergeCell ref="A30:S30"/>
    <mergeCell ref="A2:A3"/>
    <mergeCell ref="B2:C2"/>
    <mergeCell ref="D2:E2"/>
    <mergeCell ref="P2:Q2"/>
    <mergeCell ref="L2:M2"/>
    <mergeCell ref="J2:K2"/>
    <mergeCell ref="H2:I2"/>
    <mergeCell ref="F2:G2"/>
    <mergeCell ref="N2:O2"/>
  </mergeCells>
  <phoneticPr fontId="10" type="noConversion"/>
  <pageMargins left="0.25" right="0.25" top="0.75" bottom="0.75" header="0.3" footer="0.3"/>
  <pageSetup paperSize="9" scale="4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CDC06-F00D-42C6-A4D2-877180F7F4CC}">
  <sheetPr>
    <pageSetUpPr fitToPage="1"/>
  </sheetPr>
  <dimension ref="A1:L56"/>
  <sheetViews>
    <sheetView showGridLines="0" tabSelected="1" zoomScale="75" zoomScaleNormal="75" workbookViewId="0">
      <selection activeCell="F1" sqref="F1"/>
    </sheetView>
  </sheetViews>
  <sheetFormatPr defaultColWidth="13.453125" defaultRowHeight="10" x14ac:dyDescent="0.35"/>
  <cols>
    <col min="1" max="1" width="29" style="1" customWidth="1"/>
    <col min="2" max="2" width="16.54296875" style="1" customWidth="1"/>
    <col min="3" max="3" width="13.26953125" style="1" customWidth="1"/>
    <col min="4" max="4" width="18.54296875" style="66" customWidth="1"/>
    <col min="5" max="5" width="18" style="1" customWidth="1"/>
    <col min="6" max="6" width="13.453125" style="1"/>
    <col min="7" max="7" width="13.453125" style="260"/>
    <col min="8" max="8" width="14.1796875" style="260" customWidth="1"/>
    <col min="9" max="9" width="18.453125" style="260" customWidth="1"/>
    <col min="10" max="10" width="19.1796875" style="260" customWidth="1"/>
    <col min="11" max="12" width="13.453125" style="260"/>
    <col min="13" max="16384" width="13.453125" style="1"/>
  </cols>
  <sheetData>
    <row r="1" spans="1:11" ht="57" customHeight="1" thickBot="1" x14ac:dyDescent="0.4">
      <c r="A1" s="429" t="s">
        <v>134</v>
      </c>
      <c r="B1" s="429"/>
      <c r="C1" s="429"/>
      <c r="D1" s="429"/>
      <c r="E1" s="429"/>
      <c r="F1" s="429"/>
      <c r="G1" s="429"/>
      <c r="H1" s="429"/>
      <c r="I1" s="429"/>
      <c r="J1" s="429"/>
      <c r="K1" s="429"/>
    </row>
    <row r="2" spans="1:11" ht="44.15" customHeight="1" thickTop="1" x14ac:dyDescent="0.35">
      <c r="A2" s="431" t="s">
        <v>69</v>
      </c>
      <c r="B2" s="433" t="s">
        <v>198</v>
      </c>
      <c r="C2" s="433"/>
      <c r="D2" s="433"/>
      <c r="E2" s="433"/>
      <c r="F2" s="433"/>
      <c r="G2" s="434" t="s">
        <v>220</v>
      </c>
      <c r="H2" s="435"/>
      <c r="I2" s="435"/>
      <c r="J2" s="435"/>
      <c r="K2" s="435"/>
    </row>
    <row r="3" spans="1:11" ht="82.5" customHeight="1" thickBot="1" x14ac:dyDescent="0.4">
      <c r="A3" s="432"/>
      <c r="B3" s="59" t="s">
        <v>83</v>
      </c>
      <c r="C3" s="59" t="s">
        <v>84</v>
      </c>
      <c r="D3" s="59" t="s">
        <v>99</v>
      </c>
      <c r="E3" s="59" t="s">
        <v>100</v>
      </c>
      <c r="F3" s="59" t="s">
        <v>80</v>
      </c>
      <c r="G3" s="290" t="s">
        <v>83</v>
      </c>
      <c r="H3" s="291" t="s">
        <v>84</v>
      </c>
      <c r="I3" s="291" t="s">
        <v>99</v>
      </c>
      <c r="J3" s="291" t="s">
        <v>100</v>
      </c>
      <c r="K3" s="291" t="s">
        <v>80</v>
      </c>
    </row>
    <row r="4" spans="1:11" ht="25.4" customHeight="1" thickTop="1" x14ac:dyDescent="0.35">
      <c r="A4" s="60" t="s">
        <v>4</v>
      </c>
      <c r="B4" s="60">
        <v>20680</v>
      </c>
      <c r="C4" s="60">
        <v>36052</v>
      </c>
      <c r="D4" s="60">
        <v>190</v>
      </c>
      <c r="E4" s="60">
        <v>111</v>
      </c>
      <c r="F4" s="292">
        <v>7</v>
      </c>
      <c r="G4" s="293">
        <v>16976</v>
      </c>
      <c r="H4" s="60">
        <v>28955</v>
      </c>
      <c r="I4" s="60">
        <v>202</v>
      </c>
      <c r="J4" s="60">
        <v>119</v>
      </c>
      <c r="K4" s="292">
        <v>7.4</v>
      </c>
    </row>
    <row r="5" spans="1:11" ht="21.75" customHeight="1" x14ac:dyDescent="0.35">
      <c r="A5" s="60" t="s">
        <v>5</v>
      </c>
      <c r="B5" s="60">
        <v>275</v>
      </c>
      <c r="C5" s="60">
        <v>513</v>
      </c>
      <c r="D5" s="60">
        <v>232</v>
      </c>
      <c r="E5" s="60">
        <v>127</v>
      </c>
      <c r="F5" s="292">
        <v>6.4</v>
      </c>
      <c r="G5" s="293">
        <v>216</v>
      </c>
      <c r="H5" s="60">
        <v>381</v>
      </c>
      <c r="I5" s="60">
        <v>213</v>
      </c>
      <c r="J5" s="60">
        <v>122</v>
      </c>
      <c r="K5" s="292">
        <v>6.4</v>
      </c>
    </row>
    <row r="6" spans="1:11" ht="21.75" customHeight="1" x14ac:dyDescent="0.35">
      <c r="A6" s="60" t="s">
        <v>6</v>
      </c>
      <c r="B6" s="60">
        <v>32329</v>
      </c>
      <c r="C6" s="60">
        <v>58782</v>
      </c>
      <c r="D6" s="60">
        <v>213</v>
      </c>
      <c r="E6" s="60">
        <v>120</v>
      </c>
      <c r="F6" s="292">
        <v>6.7</v>
      </c>
      <c r="G6" s="293">
        <v>24315</v>
      </c>
      <c r="H6" s="60">
        <v>42896</v>
      </c>
      <c r="I6" s="60">
        <v>219</v>
      </c>
      <c r="J6" s="60">
        <v>125</v>
      </c>
      <c r="K6" s="292">
        <v>6.9</v>
      </c>
    </row>
    <row r="7" spans="1:11" ht="21.75" customHeight="1" x14ac:dyDescent="0.35">
      <c r="A7" s="60" t="s">
        <v>60</v>
      </c>
      <c r="B7" s="60">
        <v>1501</v>
      </c>
      <c r="C7" s="60">
        <v>3059</v>
      </c>
      <c r="D7" s="60">
        <v>289</v>
      </c>
      <c r="E7" s="60">
        <v>142</v>
      </c>
      <c r="F7" s="292">
        <v>7</v>
      </c>
      <c r="G7" s="293">
        <v>1315</v>
      </c>
      <c r="H7" s="60">
        <v>2567</v>
      </c>
      <c r="I7" s="60">
        <v>302</v>
      </c>
      <c r="J7" s="60">
        <v>154</v>
      </c>
      <c r="K7" s="292">
        <v>6.2</v>
      </c>
    </row>
    <row r="8" spans="1:11" ht="21.75" customHeight="1" x14ac:dyDescent="0.35">
      <c r="A8" s="60" t="s">
        <v>61</v>
      </c>
      <c r="B8" s="60">
        <v>167</v>
      </c>
      <c r="C8" s="60">
        <v>375</v>
      </c>
      <c r="D8" s="60">
        <v>295</v>
      </c>
      <c r="E8" s="60">
        <v>132</v>
      </c>
      <c r="F8" s="292">
        <v>5.7</v>
      </c>
      <c r="G8" s="293">
        <v>120</v>
      </c>
      <c r="H8" s="60">
        <v>251</v>
      </c>
      <c r="I8" s="60">
        <v>307</v>
      </c>
      <c r="J8" s="60">
        <v>144</v>
      </c>
      <c r="K8" s="292">
        <v>5.7</v>
      </c>
    </row>
    <row r="9" spans="1:11" ht="21.75" customHeight="1" x14ac:dyDescent="0.35">
      <c r="A9" s="60" t="s">
        <v>7</v>
      </c>
      <c r="B9" s="60">
        <v>9172</v>
      </c>
      <c r="C9" s="60">
        <v>16584</v>
      </c>
      <c r="D9" s="60">
        <v>212</v>
      </c>
      <c r="E9" s="60">
        <v>120</v>
      </c>
      <c r="F9" s="292">
        <v>6.6</v>
      </c>
      <c r="G9" s="293">
        <v>6829</v>
      </c>
      <c r="H9" s="60">
        <v>12050</v>
      </c>
      <c r="I9" s="60">
        <v>220</v>
      </c>
      <c r="J9" s="60">
        <v>126</v>
      </c>
      <c r="K9" s="292">
        <v>6.7</v>
      </c>
    </row>
    <row r="10" spans="1:11" ht="21.75" customHeight="1" x14ac:dyDescent="0.35">
      <c r="A10" s="60" t="s">
        <v>52</v>
      </c>
      <c r="B10" s="60">
        <v>2555</v>
      </c>
      <c r="C10" s="60">
        <v>4403</v>
      </c>
      <c r="D10" s="60">
        <v>198</v>
      </c>
      <c r="E10" s="60">
        <v>118</v>
      </c>
      <c r="F10" s="292">
        <v>6.7</v>
      </c>
      <c r="G10" s="293">
        <v>1921</v>
      </c>
      <c r="H10" s="60">
        <v>3168</v>
      </c>
      <c r="I10" s="60">
        <v>201</v>
      </c>
      <c r="J10" s="60">
        <v>122</v>
      </c>
      <c r="K10" s="292">
        <v>6.6</v>
      </c>
    </row>
    <row r="11" spans="1:11" ht="21.75" customHeight="1" x14ac:dyDescent="0.35">
      <c r="A11" s="60" t="s">
        <v>8</v>
      </c>
      <c r="B11" s="60">
        <v>6923</v>
      </c>
      <c r="C11" s="60">
        <v>11616</v>
      </c>
      <c r="D11" s="60">
        <v>182</v>
      </c>
      <c r="E11" s="60">
        <v>110</v>
      </c>
      <c r="F11" s="292">
        <v>6.9</v>
      </c>
      <c r="G11" s="293">
        <v>5471</v>
      </c>
      <c r="H11" s="60">
        <v>8994</v>
      </c>
      <c r="I11" s="60">
        <v>188</v>
      </c>
      <c r="J11" s="60">
        <v>116</v>
      </c>
      <c r="K11" s="292">
        <v>7</v>
      </c>
    </row>
    <row r="12" spans="1:11" ht="21.75" customHeight="1" x14ac:dyDescent="0.35">
      <c r="A12" s="60" t="s">
        <v>9</v>
      </c>
      <c r="B12" s="60">
        <v>12242</v>
      </c>
      <c r="C12" s="60">
        <v>21811</v>
      </c>
      <c r="D12" s="60">
        <v>212</v>
      </c>
      <c r="E12" s="60">
        <v>122</v>
      </c>
      <c r="F12" s="292">
        <v>6.7</v>
      </c>
      <c r="G12" s="293">
        <v>9415</v>
      </c>
      <c r="H12" s="60">
        <v>16165</v>
      </c>
      <c r="I12" s="60">
        <v>218</v>
      </c>
      <c r="J12" s="60">
        <v>128</v>
      </c>
      <c r="K12" s="292">
        <v>6.7</v>
      </c>
    </row>
    <row r="13" spans="1:11" ht="21.75" customHeight="1" x14ac:dyDescent="0.35">
      <c r="A13" s="60" t="s">
        <v>10</v>
      </c>
      <c r="B13" s="60">
        <v>12353</v>
      </c>
      <c r="C13" s="60">
        <v>20973</v>
      </c>
      <c r="D13" s="60">
        <v>189</v>
      </c>
      <c r="E13" s="60">
        <v>114</v>
      </c>
      <c r="F13" s="292">
        <v>6.7</v>
      </c>
      <c r="G13" s="293">
        <v>9259</v>
      </c>
      <c r="H13" s="60">
        <v>15249</v>
      </c>
      <c r="I13" s="60">
        <v>193</v>
      </c>
      <c r="J13" s="60">
        <v>119</v>
      </c>
      <c r="K13" s="292">
        <v>6.9</v>
      </c>
    </row>
    <row r="14" spans="1:11" ht="21.75" customHeight="1" x14ac:dyDescent="0.35">
      <c r="A14" s="60" t="s">
        <v>11</v>
      </c>
      <c r="B14" s="60">
        <v>3891</v>
      </c>
      <c r="C14" s="60">
        <v>6554</v>
      </c>
      <c r="D14" s="60">
        <v>186</v>
      </c>
      <c r="E14" s="60">
        <v>112</v>
      </c>
      <c r="F14" s="292">
        <v>6.9</v>
      </c>
      <c r="G14" s="293">
        <v>3114</v>
      </c>
      <c r="H14" s="60">
        <v>5158</v>
      </c>
      <c r="I14" s="60">
        <v>199</v>
      </c>
      <c r="J14" s="60">
        <v>121</v>
      </c>
      <c r="K14" s="292">
        <v>7.1</v>
      </c>
    </row>
    <row r="15" spans="1:11" ht="21.75" customHeight="1" x14ac:dyDescent="0.35">
      <c r="A15" s="60" t="s">
        <v>12</v>
      </c>
      <c r="B15" s="60">
        <v>4909</v>
      </c>
      <c r="C15" s="60">
        <v>8577</v>
      </c>
      <c r="D15" s="60">
        <v>208</v>
      </c>
      <c r="E15" s="60">
        <v>122</v>
      </c>
      <c r="F15" s="292">
        <v>6.8</v>
      </c>
      <c r="G15" s="293">
        <v>3874</v>
      </c>
      <c r="H15" s="60">
        <v>6580</v>
      </c>
      <c r="I15" s="60">
        <v>217</v>
      </c>
      <c r="J15" s="60">
        <v>129</v>
      </c>
      <c r="K15" s="292">
        <v>7</v>
      </c>
    </row>
    <row r="16" spans="1:11" ht="21.75" customHeight="1" x14ac:dyDescent="0.35">
      <c r="A16" s="60" t="s">
        <v>13</v>
      </c>
      <c r="B16" s="60">
        <v>45225</v>
      </c>
      <c r="C16" s="60">
        <v>74479</v>
      </c>
      <c r="D16" s="60">
        <v>169</v>
      </c>
      <c r="E16" s="60">
        <v>105</v>
      </c>
      <c r="F16" s="292">
        <v>7.1</v>
      </c>
      <c r="G16" s="293">
        <v>36565</v>
      </c>
      <c r="H16" s="60">
        <v>59503</v>
      </c>
      <c r="I16" s="60">
        <v>184</v>
      </c>
      <c r="J16" s="60">
        <v>114</v>
      </c>
      <c r="K16" s="292">
        <v>7.4</v>
      </c>
    </row>
    <row r="17" spans="1:12" ht="21.75" customHeight="1" x14ac:dyDescent="0.35">
      <c r="A17" s="60" t="s">
        <v>14</v>
      </c>
      <c r="B17" s="60">
        <v>8052</v>
      </c>
      <c r="C17" s="60">
        <v>13650</v>
      </c>
      <c r="D17" s="60">
        <v>179</v>
      </c>
      <c r="E17" s="60">
        <v>108</v>
      </c>
      <c r="F17" s="292">
        <v>7.2</v>
      </c>
      <c r="G17" s="293">
        <v>6640</v>
      </c>
      <c r="H17" s="60">
        <v>11070</v>
      </c>
      <c r="I17" s="60">
        <v>194</v>
      </c>
      <c r="J17" s="60">
        <v>117</v>
      </c>
      <c r="K17" s="292">
        <v>7.7</v>
      </c>
    </row>
    <row r="18" spans="1:12" ht="21.75" customHeight="1" x14ac:dyDescent="0.35">
      <c r="A18" s="60" t="s">
        <v>15</v>
      </c>
      <c r="B18" s="60">
        <v>2179</v>
      </c>
      <c r="C18" s="60">
        <v>3614</v>
      </c>
      <c r="D18" s="60">
        <v>163</v>
      </c>
      <c r="E18" s="60">
        <v>101</v>
      </c>
      <c r="F18" s="292">
        <v>7.3</v>
      </c>
      <c r="G18" s="293">
        <v>1832</v>
      </c>
      <c r="H18" s="60">
        <v>2987</v>
      </c>
      <c r="I18" s="60">
        <v>177</v>
      </c>
      <c r="J18" s="60">
        <v>110</v>
      </c>
      <c r="K18" s="292">
        <v>8</v>
      </c>
    </row>
    <row r="19" spans="1:12" ht="21.75" customHeight="1" x14ac:dyDescent="0.35">
      <c r="A19" s="60" t="s">
        <v>16</v>
      </c>
      <c r="B19" s="60">
        <v>129708</v>
      </c>
      <c r="C19" s="60">
        <v>221177</v>
      </c>
      <c r="D19" s="60">
        <v>169</v>
      </c>
      <c r="E19" s="60">
        <v>101</v>
      </c>
      <c r="F19" s="292">
        <v>7.7</v>
      </c>
      <c r="G19" s="293">
        <v>115440</v>
      </c>
      <c r="H19" s="60">
        <v>195945</v>
      </c>
      <c r="I19" s="60">
        <v>187</v>
      </c>
      <c r="J19" s="60">
        <v>111</v>
      </c>
      <c r="K19" s="292">
        <v>8.3000000000000007</v>
      </c>
    </row>
    <row r="20" spans="1:12" ht="21.75" customHeight="1" x14ac:dyDescent="0.35">
      <c r="A20" s="60" t="s">
        <v>17</v>
      </c>
      <c r="B20" s="60">
        <v>50546</v>
      </c>
      <c r="C20" s="60">
        <v>83279</v>
      </c>
      <c r="D20" s="60">
        <v>166</v>
      </c>
      <c r="E20" s="60">
        <v>103</v>
      </c>
      <c r="F20" s="292">
        <v>7.5</v>
      </c>
      <c r="G20" s="293">
        <v>44029</v>
      </c>
      <c r="H20" s="60">
        <v>71877</v>
      </c>
      <c r="I20" s="60">
        <v>180</v>
      </c>
      <c r="J20" s="60">
        <v>111</v>
      </c>
      <c r="K20" s="292">
        <v>7.9</v>
      </c>
    </row>
    <row r="21" spans="1:12" ht="21.75" customHeight="1" x14ac:dyDescent="0.35">
      <c r="A21" s="60" t="s">
        <v>18</v>
      </c>
      <c r="B21" s="60">
        <v>3632</v>
      </c>
      <c r="C21" s="60">
        <v>5934</v>
      </c>
      <c r="D21" s="60">
        <v>162</v>
      </c>
      <c r="E21" s="60">
        <v>102</v>
      </c>
      <c r="F21" s="292">
        <v>7.4</v>
      </c>
      <c r="G21" s="293">
        <v>3240</v>
      </c>
      <c r="H21" s="60">
        <v>5185</v>
      </c>
      <c r="I21" s="60">
        <v>174</v>
      </c>
      <c r="J21" s="60">
        <v>110</v>
      </c>
      <c r="K21" s="292">
        <v>7.9</v>
      </c>
    </row>
    <row r="22" spans="1:12" ht="21.75" customHeight="1" x14ac:dyDescent="0.35">
      <c r="A22" s="60" t="s">
        <v>19</v>
      </c>
      <c r="B22" s="60">
        <v>34552</v>
      </c>
      <c r="C22" s="60">
        <v>58177</v>
      </c>
      <c r="D22" s="60">
        <v>177</v>
      </c>
      <c r="E22" s="60">
        <v>107</v>
      </c>
      <c r="F22" s="292">
        <v>7.6</v>
      </c>
      <c r="G22" s="293">
        <v>30901</v>
      </c>
      <c r="H22" s="60">
        <v>51754</v>
      </c>
      <c r="I22" s="60">
        <v>197</v>
      </c>
      <c r="J22" s="60">
        <v>118</v>
      </c>
      <c r="K22" s="292">
        <v>8.3000000000000007</v>
      </c>
    </row>
    <row r="23" spans="1:12" ht="21.75" customHeight="1" x14ac:dyDescent="0.35">
      <c r="A23" s="60" t="s">
        <v>20</v>
      </c>
      <c r="B23" s="60">
        <v>108909</v>
      </c>
      <c r="C23" s="60">
        <v>186960</v>
      </c>
      <c r="D23" s="60">
        <v>170</v>
      </c>
      <c r="E23" s="60">
        <v>102</v>
      </c>
      <c r="F23" s="292">
        <v>7.7</v>
      </c>
      <c r="G23" s="293">
        <v>98436</v>
      </c>
      <c r="H23" s="60">
        <v>167839</v>
      </c>
      <c r="I23" s="60">
        <v>191</v>
      </c>
      <c r="J23" s="60">
        <v>113</v>
      </c>
      <c r="K23" s="292">
        <v>8.5</v>
      </c>
    </row>
    <row r="24" spans="1:12" ht="21.75" customHeight="1" x14ac:dyDescent="0.35">
      <c r="A24" s="60" t="s">
        <v>21</v>
      </c>
      <c r="B24" s="60">
        <v>15024</v>
      </c>
      <c r="C24" s="60">
        <v>23696</v>
      </c>
      <c r="D24" s="60">
        <v>157</v>
      </c>
      <c r="E24" s="60">
        <v>102</v>
      </c>
      <c r="F24" s="292">
        <v>7.2</v>
      </c>
      <c r="G24" s="293">
        <v>12498</v>
      </c>
      <c r="H24" s="60">
        <v>19311</v>
      </c>
      <c r="I24" s="60">
        <v>171</v>
      </c>
      <c r="J24" s="60">
        <v>111</v>
      </c>
      <c r="K24" s="292">
        <v>7.7</v>
      </c>
    </row>
    <row r="25" spans="1:12" ht="21.75" customHeight="1" thickBot="1" x14ac:dyDescent="0.4">
      <c r="A25" s="61" t="s">
        <v>32</v>
      </c>
      <c r="B25" s="61">
        <v>504824</v>
      </c>
      <c r="C25" s="61">
        <v>860265</v>
      </c>
      <c r="D25" s="61">
        <v>176</v>
      </c>
      <c r="E25" s="61">
        <v>106</v>
      </c>
      <c r="F25" s="294">
        <v>7.4</v>
      </c>
      <c r="G25" s="295">
        <v>432406</v>
      </c>
      <c r="H25" s="61">
        <v>727885</v>
      </c>
      <c r="I25" s="61">
        <v>191</v>
      </c>
      <c r="J25" s="61">
        <v>114</v>
      </c>
      <c r="K25" s="294">
        <v>7.9</v>
      </c>
    </row>
    <row r="26" spans="1:12" ht="12" customHeight="1" thickTop="1" x14ac:dyDescent="0.35">
      <c r="A26" s="137"/>
      <c r="B26" s="137"/>
      <c r="C26" s="137"/>
      <c r="D26" s="296"/>
      <c r="E26" s="137"/>
      <c r="F26" s="137"/>
      <c r="G26" s="297"/>
      <c r="H26" s="297"/>
      <c r="I26" s="297"/>
      <c r="J26" s="297"/>
      <c r="K26" s="297"/>
    </row>
    <row r="27" spans="1:12" ht="53.9" customHeight="1" x14ac:dyDescent="0.35">
      <c r="A27" s="423" t="s">
        <v>107</v>
      </c>
      <c r="B27" s="423"/>
      <c r="C27" s="423"/>
      <c r="D27" s="423"/>
      <c r="E27" s="423"/>
      <c r="F27" s="423"/>
      <c r="G27" s="423"/>
      <c r="H27" s="423"/>
      <c r="I27" s="423"/>
      <c r="J27" s="423"/>
      <c r="K27" s="423"/>
    </row>
    <row r="28" spans="1:12" s="3" customFormat="1" ht="24" customHeight="1" x14ac:dyDescent="0.3">
      <c r="A28" s="54" t="str">
        <f>+INDICE!B30</f>
        <v xml:space="preserve"> Lettura dati 3 gennaio 2024</v>
      </c>
      <c r="B28" s="100"/>
      <c r="C28" s="100"/>
      <c r="D28" s="100"/>
      <c r="E28" s="100"/>
      <c r="G28" s="261"/>
      <c r="H28" s="261"/>
      <c r="I28" s="261"/>
      <c r="J28" s="261"/>
      <c r="K28" s="261"/>
      <c r="L28" s="261"/>
    </row>
    <row r="29" spans="1:12" ht="15" x14ac:dyDescent="0.35">
      <c r="B29" s="7"/>
      <c r="C29" s="7"/>
      <c r="D29" s="65"/>
    </row>
    <row r="36" spans="2:12" x14ac:dyDescent="0.35">
      <c r="B36" s="4"/>
      <c r="C36" s="4"/>
    </row>
    <row r="37" spans="2:12" x14ac:dyDescent="0.35">
      <c r="B37" s="4"/>
      <c r="C37" s="4"/>
    </row>
    <row r="38" spans="2:12" x14ac:dyDescent="0.35">
      <c r="B38" s="4"/>
      <c r="C38" s="4"/>
    </row>
    <row r="39" spans="2:12" ht="13.5" x14ac:dyDescent="0.35">
      <c r="B39" s="4"/>
      <c r="C39" s="4"/>
      <c r="D39" s="65"/>
    </row>
    <row r="40" spans="2:12" x14ac:dyDescent="0.35">
      <c r="B40" s="4"/>
      <c r="C40" s="4"/>
    </row>
    <row r="41" spans="2:12" x14ac:dyDescent="0.35">
      <c r="B41" s="4"/>
      <c r="C41" s="4"/>
    </row>
    <row r="42" spans="2:12" x14ac:dyDescent="0.35">
      <c r="B42" s="4"/>
      <c r="C42" s="4"/>
    </row>
    <row r="43" spans="2:12" x14ac:dyDescent="0.35">
      <c r="B43" s="4"/>
      <c r="C43" s="4"/>
    </row>
    <row r="44" spans="2:12" x14ac:dyDescent="0.35">
      <c r="B44" s="4"/>
      <c r="C44" s="4"/>
    </row>
    <row r="45" spans="2:12" s="66" customFormat="1" x14ac:dyDescent="0.35">
      <c r="B45" s="4"/>
      <c r="C45" s="4"/>
      <c r="G45" s="262"/>
      <c r="H45" s="262"/>
      <c r="I45" s="262"/>
      <c r="J45" s="262"/>
      <c r="K45" s="262"/>
      <c r="L45" s="262"/>
    </row>
    <row r="46" spans="2:12" s="66" customFormat="1" x14ac:dyDescent="0.35">
      <c r="B46" s="4"/>
      <c r="C46" s="4"/>
      <c r="G46" s="262"/>
      <c r="H46" s="262"/>
      <c r="I46" s="262"/>
      <c r="J46" s="262"/>
      <c r="K46" s="262"/>
      <c r="L46" s="262"/>
    </row>
    <row r="47" spans="2:12" s="66" customFormat="1" x14ac:dyDescent="0.35">
      <c r="B47" s="4"/>
      <c r="C47" s="4"/>
      <c r="G47" s="262"/>
      <c r="H47" s="262"/>
      <c r="I47" s="262"/>
      <c r="J47" s="262"/>
      <c r="K47" s="262"/>
      <c r="L47" s="262"/>
    </row>
    <row r="48" spans="2:12" s="66" customFormat="1" x14ac:dyDescent="0.35">
      <c r="B48" s="4"/>
      <c r="C48" s="4"/>
      <c r="G48" s="262"/>
      <c r="H48" s="262"/>
      <c r="I48" s="262"/>
      <c r="J48" s="262"/>
      <c r="K48" s="262"/>
      <c r="L48" s="262"/>
    </row>
    <row r="49" spans="2:12" s="66" customFormat="1" x14ac:dyDescent="0.35">
      <c r="B49" s="4"/>
      <c r="C49" s="4"/>
      <c r="G49" s="262"/>
      <c r="H49" s="262"/>
      <c r="I49" s="262"/>
      <c r="J49" s="262"/>
      <c r="K49" s="262"/>
      <c r="L49" s="262"/>
    </row>
    <row r="50" spans="2:12" s="66" customFormat="1" x14ac:dyDescent="0.35">
      <c r="B50" s="4"/>
      <c r="C50" s="4"/>
      <c r="G50" s="262"/>
      <c r="H50" s="262"/>
      <c r="I50" s="262"/>
      <c r="J50" s="262"/>
      <c r="K50" s="262"/>
      <c r="L50" s="262"/>
    </row>
    <row r="51" spans="2:12" s="66" customFormat="1" x14ac:dyDescent="0.35">
      <c r="B51" s="4"/>
      <c r="C51" s="4"/>
      <c r="G51" s="262"/>
      <c r="H51" s="262"/>
      <c r="I51" s="262"/>
      <c r="J51" s="262"/>
      <c r="K51" s="262"/>
      <c r="L51" s="262"/>
    </row>
    <row r="52" spans="2:12" s="66" customFormat="1" x14ac:dyDescent="0.35">
      <c r="B52" s="4"/>
      <c r="C52" s="4"/>
      <c r="G52" s="262"/>
      <c r="H52" s="262"/>
      <c r="I52" s="262"/>
      <c r="J52" s="262"/>
      <c r="K52" s="262"/>
      <c r="L52" s="262"/>
    </row>
    <row r="53" spans="2:12" s="66" customFormat="1" x14ac:dyDescent="0.35">
      <c r="B53" s="4"/>
      <c r="C53" s="4"/>
      <c r="G53" s="262"/>
      <c r="H53" s="262"/>
      <c r="I53" s="262"/>
      <c r="J53" s="262"/>
      <c r="K53" s="262"/>
      <c r="L53" s="262"/>
    </row>
    <row r="54" spans="2:12" s="66" customFormat="1" x14ac:dyDescent="0.35">
      <c r="B54" s="4"/>
      <c r="C54" s="4"/>
      <c r="G54" s="262"/>
      <c r="H54" s="262"/>
      <c r="I54" s="262"/>
      <c r="J54" s="262"/>
      <c r="K54" s="262"/>
      <c r="L54" s="262"/>
    </row>
    <row r="55" spans="2:12" s="66" customFormat="1" x14ac:dyDescent="0.35">
      <c r="B55" s="4"/>
      <c r="C55" s="4"/>
      <c r="G55" s="262"/>
      <c r="H55" s="262"/>
      <c r="I55" s="262"/>
      <c r="J55" s="262"/>
      <c r="K55" s="262"/>
      <c r="L55" s="262"/>
    </row>
    <row r="56" spans="2:12" s="66" customFormat="1" x14ac:dyDescent="0.35">
      <c r="B56" s="4"/>
      <c r="C56" s="4"/>
      <c r="G56" s="262"/>
      <c r="H56" s="262"/>
      <c r="I56" s="262"/>
      <c r="J56" s="262"/>
      <c r="K56" s="262"/>
      <c r="L56" s="262"/>
    </row>
  </sheetData>
  <mergeCells count="5">
    <mergeCell ref="A2:A3"/>
    <mergeCell ref="B2:F2"/>
    <mergeCell ref="G2:K2"/>
    <mergeCell ref="A1:K1"/>
    <mergeCell ref="A27:K27"/>
  </mergeCells>
  <pageMargins left="0.70866141732283472" right="0.70866141732283472" top="0.74803149606299213" bottom="0.74803149606299213" header="0.31496062992125984" footer="0.31496062992125984"/>
  <pageSetup paperSize="9" scale="4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1CA47-3367-4ECF-B6DE-11CC11D047D0}">
  <sheetPr>
    <pageSetUpPr fitToPage="1"/>
  </sheetPr>
  <dimension ref="B1:I19"/>
  <sheetViews>
    <sheetView tabSelected="1" topLeftCell="A6" workbookViewId="0">
      <selection activeCell="F1" sqref="F1"/>
    </sheetView>
  </sheetViews>
  <sheetFormatPr defaultRowHeight="14.5" x14ac:dyDescent="0.35"/>
  <cols>
    <col min="1" max="1" width="4" customWidth="1"/>
    <col min="4" max="4" width="10.1796875" customWidth="1"/>
    <col min="9" max="9" width="9.81640625" customWidth="1"/>
  </cols>
  <sheetData>
    <row r="1" spans="2:9" x14ac:dyDescent="0.35">
      <c r="B1" t="s">
        <v>74</v>
      </c>
    </row>
    <row r="12" spans="2:9" ht="18.5" x14ac:dyDescent="0.35">
      <c r="B12" s="123" t="s">
        <v>168</v>
      </c>
    </row>
    <row r="15" spans="2:9" ht="14.5" customHeight="1" x14ac:dyDescent="0.35">
      <c r="B15" s="418" t="s">
        <v>170</v>
      </c>
      <c r="C15" s="418"/>
      <c r="D15" s="418"/>
      <c r="E15" s="418"/>
      <c r="F15" s="418"/>
      <c r="G15" s="418"/>
      <c r="H15" s="418"/>
      <c r="I15" s="418"/>
    </row>
    <row r="16" spans="2:9" x14ac:dyDescent="0.35">
      <c r="B16" s="418"/>
      <c r="C16" s="418"/>
      <c r="D16" s="418"/>
      <c r="E16" s="418"/>
      <c r="F16" s="418"/>
      <c r="G16" s="418"/>
      <c r="H16" s="418"/>
      <c r="I16" s="418"/>
    </row>
    <row r="17" spans="2:9" ht="25.5" customHeight="1" x14ac:dyDescent="0.35">
      <c r="B17" s="418"/>
      <c r="C17" s="418"/>
      <c r="D17" s="418"/>
      <c r="E17" s="418"/>
      <c r="F17" s="418"/>
      <c r="G17" s="418"/>
      <c r="H17" s="418"/>
      <c r="I17" s="418"/>
    </row>
    <row r="18" spans="2:9" ht="28" customHeight="1" x14ac:dyDescent="0.35">
      <c r="B18" s="418"/>
      <c r="C18" s="418"/>
      <c r="D18" s="418"/>
      <c r="E18" s="418"/>
      <c r="F18" s="418"/>
      <c r="G18" s="418"/>
      <c r="H18" s="418"/>
      <c r="I18" s="418"/>
    </row>
    <row r="19" spans="2:9" x14ac:dyDescent="0.35">
      <c r="B19" s="418"/>
      <c r="C19" s="418"/>
      <c r="D19" s="418"/>
      <c r="E19" s="418"/>
      <c r="F19" s="418"/>
      <c r="G19" s="418"/>
      <c r="H19" s="418"/>
      <c r="I19" s="418"/>
    </row>
  </sheetData>
  <mergeCells count="1">
    <mergeCell ref="B15:I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6F302-697D-4700-A15A-34A000508012}">
  <sheetPr>
    <pageSetUpPr fitToPage="1"/>
  </sheetPr>
  <dimension ref="A1:M47"/>
  <sheetViews>
    <sheetView showGridLines="0" tabSelected="1" topLeftCell="A18" zoomScale="56" zoomScaleNormal="56" zoomScaleSheetLayoutView="62" workbookViewId="0">
      <selection activeCell="F1" sqref="F1"/>
    </sheetView>
  </sheetViews>
  <sheetFormatPr defaultColWidth="13.26953125" defaultRowHeight="10" x14ac:dyDescent="0.35"/>
  <cols>
    <col min="1" max="1" width="42" style="1" customWidth="1"/>
    <col min="2" max="2" width="24.453125" style="1" customWidth="1"/>
    <col min="3" max="3" width="46.7265625" style="1" customWidth="1"/>
    <col min="4" max="4" width="25.7265625" style="1" customWidth="1"/>
    <col min="5" max="5" width="15.7265625" style="1" customWidth="1"/>
    <col min="6" max="7" width="11.453125" style="1" customWidth="1"/>
    <col min="8" max="16384" width="13.26953125" style="1"/>
  </cols>
  <sheetData>
    <row r="1" spans="1:13" ht="57.65" customHeight="1" thickBot="1" x14ac:dyDescent="0.4">
      <c r="A1" s="86" t="s">
        <v>171</v>
      </c>
      <c r="B1" s="86"/>
      <c r="C1" s="86"/>
    </row>
    <row r="2" spans="1:13" ht="75" customHeight="1" thickTop="1" thickBot="1" x14ac:dyDescent="0.4">
      <c r="A2" s="55" t="s">
        <v>35</v>
      </c>
      <c r="B2" s="56" t="s">
        <v>207</v>
      </c>
      <c r="C2" s="56" t="s">
        <v>38</v>
      </c>
      <c r="D2" s="57"/>
    </row>
    <row r="3" spans="1:13" ht="35.15" customHeight="1" thickTop="1" x14ac:dyDescent="0.3">
      <c r="A3" s="215"/>
      <c r="B3" s="369" t="s">
        <v>149</v>
      </c>
      <c r="C3" s="369"/>
      <c r="D3" s="57"/>
    </row>
    <row r="4" spans="1:13" ht="32.5" customHeight="1" x14ac:dyDescent="0.35">
      <c r="A4" s="90" t="s">
        <v>151</v>
      </c>
      <c r="B4" s="58">
        <f>+'Tavola 2.1'!B4+'Tavola 1.3'!B4</f>
        <v>5674469</v>
      </c>
      <c r="C4" s="96">
        <f>+'Tavola 2.1'!D4+'Tavola 1.3'!D4</f>
        <v>1300.5999999999999</v>
      </c>
      <c r="D4" s="170"/>
      <c r="E4" s="24"/>
      <c r="F4" s="24"/>
      <c r="G4" s="8"/>
      <c r="K4" s="24"/>
      <c r="L4" s="24"/>
      <c r="M4" s="24"/>
    </row>
    <row r="5" spans="1:13" ht="30.65" customHeight="1" x14ac:dyDescent="0.35">
      <c r="A5" s="90" t="s">
        <v>152</v>
      </c>
      <c r="B5" s="58">
        <f>+'Tavola 2.1'!B5+'Tavola 1.3'!B5</f>
        <v>5686586</v>
      </c>
      <c r="C5" s="96">
        <f>+'Tavola 2.1'!D5+'Tavola 1.3'!D5</f>
        <v>1305.5</v>
      </c>
      <c r="D5" s="170"/>
      <c r="E5" s="24"/>
      <c r="F5" s="24"/>
      <c r="G5" s="8"/>
      <c r="K5" s="24"/>
      <c r="L5" s="24"/>
      <c r="M5" s="24"/>
    </row>
    <row r="6" spans="1:13" ht="25.5" customHeight="1" x14ac:dyDescent="0.35">
      <c r="A6" s="90" t="s">
        <v>153</v>
      </c>
      <c r="B6" s="58">
        <f>+'Tavola 2.1'!B6+'Tavola 1.3'!B6</f>
        <v>5637111</v>
      </c>
      <c r="C6" s="96">
        <f>+'Tavola 2.1'!D6+'Tavola 1.3'!D6</f>
        <v>1311.2</v>
      </c>
      <c r="D6" s="170"/>
      <c r="E6" s="24"/>
      <c r="F6" s="24"/>
      <c r="G6" s="8"/>
      <c r="K6" s="24"/>
      <c r="L6" s="24"/>
      <c r="M6" s="24"/>
    </row>
    <row r="7" spans="1:13" ht="32.5" customHeight="1" x14ac:dyDescent="0.35">
      <c r="A7" s="90" t="s">
        <v>154</v>
      </c>
      <c r="B7" s="58">
        <f>+'Tavola 2.1'!B7+'Tavola 1.3'!B7</f>
        <v>5654390</v>
      </c>
      <c r="C7" s="96">
        <f>+'Tavola 2.1'!D7+'Tavola 1.3'!D7</f>
        <v>1312.8</v>
      </c>
      <c r="D7" s="170"/>
      <c r="E7" s="24"/>
      <c r="F7" s="24"/>
      <c r="G7" s="8"/>
    </row>
    <row r="8" spans="1:13" ht="32.5" customHeight="1" x14ac:dyDescent="0.35">
      <c r="A8" s="90" t="s">
        <v>155</v>
      </c>
      <c r="B8" s="58">
        <f>+'Tavola 2.1'!B8+'Tavola 1.3'!B8</f>
        <v>5648318</v>
      </c>
      <c r="C8" s="96">
        <f>+'Tavola 2.1'!D8+'Tavola 1.3'!D8</f>
        <v>1310.8</v>
      </c>
      <c r="D8" s="170"/>
      <c r="E8" s="24"/>
      <c r="F8" s="24"/>
      <c r="G8" s="8"/>
    </row>
    <row r="9" spans="1:13" ht="32.5" customHeight="1" x14ac:dyDescent="0.35">
      <c r="A9" s="90" t="s">
        <v>156</v>
      </c>
      <c r="B9" s="58">
        <f>+'Tavola 2.1'!B9+'Tavola 1.3'!B9</f>
        <v>5703307</v>
      </c>
      <c r="C9" s="96">
        <f>+'Tavola 2.1'!D9+'Tavola 1.3'!D9</f>
        <v>1322</v>
      </c>
      <c r="D9" s="170"/>
      <c r="E9" s="24"/>
      <c r="F9" s="24"/>
      <c r="G9" s="8"/>
    </row>
    <row r="10" spans="1:13" ht="32.5" customHeight="1" x14ac:dyDescent="0.35">
      <c r="A10" s="90" t="s">
        <v>157</v>
      </c>
      <c r="B10" s="58">
        <f>+'Tavola 2.1'!B10+'Tavola 1.3'!B10</f>
        <v>5721765</v>
      </c>
      <c r="C10" s="96">
        <f>+'Tavola 2.1'!D10+'Tavola 1.3'!D10</f>
        <v>1324.1</v>
      </c>
      <c r="D10" s="170"/>
      <c r="E10" s="24"/>
      <c r="F10" s="24"/>
      <c r="G10" s="8"/>
    </row>
    <row r="11" spans="1:13" ht="32.5" customHeight="1" x14ac:dyDescent="0.35">
      <c r="A11" s="90" t="s">
        <v>158</v>
      </c>
      <c r="B11" s="58">
        <f>+'Tavola 2.1'!B11+'Tavola 1.3'!B11</f>
        <v>5771395</v>
      </c>
      <c r="C11" s="96">
        <f>+'Tavola 2.1'!D11+'Tavola 1.3'!D11</f>
        <v>1332.9</v>
      </c>
      <c r="D11" s="170"/>
      <c r="E11" s="24"/>
      <c r="F11" s="24"/>
      <c r="G11" s="8"/>
    </row>
    <row r="12" spans="1:13" ht="32.5" customHeight="1" x14ac:dyDescent="0.35">
      <c r="A12" s="90" t="s">
        <v>159</v>
      </c>
      <c r="B12" s="58">
        <f>+'Tavola 2.1'!B12+'Tavola 1.3'!B12</f>
        <v>5809189</v>
      </c>
      <c r="C12" s="96">
        <f>+'Tavola 2.1'!D12+'Tavola 1.3'!D12</f>
        <v>1340.7</v>
      </c>
      <c r="D12" s="170"/>
      <c r="E12" s="24"/>
      <c r="F12" s="24"/>
      <c r="G12" s="8"/>
    </row>
    <row r="13" spans="1:13" ht="32.5" customHeight="1" thickBot="1" x14ac:dyDescent="0.4">
      <c r="A13" s="171" t="s">
        <v>160</v>
      </c>
      <c r="B13" s="172">
        <f>+'Tavola 2.1'!B13+'Tavola 1.3'!B13</f>
        <v>5840173</v>
      </c>
      <c r="C13" s="173">
        <f>+'Tavola 2.1'!D13+'Tavola 1.3'!D13</f>
        <v>1348.1000000000001</v>
      </c>
      <c r="D13" s="170"/>
      <c r="E13" s="24"/>
      <c r="F13" s="24"/>
      <c r="G13" s="8"/>
    </row>
    <row r="14" spans="1:13" ht="26.5" customHeight="1" thickTop="1" x14ac:dyDescent="0.35">
      <c r="A14" s="279" t="s">
        <v>172</v>
      </c>
      <c r="B14" s="280"/>
      <c r="C14" s="281">
        <f>SUM(C4:C13)</f>
        <v>13208.7</v>
      </c>
      <c r="D14" s="170"/>
      <c r="E14" s="263"/>
      <c r="F14" s="24"/>
      <c r="G14" s="8"/>
    </row>
    <row r="15" spans="1:13" s="149" customFormat="1" ht="26.5" customHeight="1" x14ac:dyDescent="0.3">
      <c r="A15" s="282" t="s">
        <v>177</v>
      </c>
      <c r="B15" s="283">
        <f>AVERAGE(B4:B13)</f>
        <v>5714670.2999999998</v>
      </c>
      <c r="C15" s="284"/>
      <c r="D15" s="174"/>
      <c r="E15" s="265"/>
      <c r="F15" s="175"/>
      <c r="G15" s="176"/>
    </row>
    <row r="16" spans="1:13" ht="9" customHeight="1" thickBot="1" x14ac:dyDescent="0.4">
      <c r="A16" s="285"/>
      <c r="B16" s="286"/>
      <c r="C16" s="287"/>
      <c r="D16" s="170"/>
      <c r="E16" s="264"/>
      <c r="F16" s="24"/>
      <c r="G16" s="8"/>
    </row>
    <row r="17" spans="1:7" ht="38.15" customHeight="1" thickTop="1" x14ac:dyDescent="0.3">
      <c r="A17" s="288"/>
      <c r="B17" s="436" t="s">
        <v>150</v>
      </c>
      <c r="C17" s="436"/>
      <c r="D17" s="170"/>
      <c r="E17" s="264"/>
      <c r="F17" s="24"/>
      <c r="G17" s="8"/>
    </row>
    <row r="18" spans="1:7" ht="38.15" customHeight="1" x14ac:dyDescent="0.35">
      <c r="A18" s="90" t="s">
        <v>161</v>
      </c>
      <c r="B18" s="58">
        <f>+'Tavola 2.1'!B18+'Tavola 1.3'!B18</f>
        <v>5857356</v>
      </c>
      <c r="C18" s="96">
        <f>+'Tavola 2.1'!D18+'Tavola 1.3'!D18</f>
        <v>1515.8</v>
      </c>
      <c r="D18" s="275"/>
      <c r="E18" s="264"/>
      <c r="F18" s="24"/>
      <c r="G18" s="8"/>
    </row>
    <row r="19" spans="1:7" s="149" customFormat="1" ht="32.5" customHeight="1" x14ac:dyDescent="0.3">
      <c r="A19" s="90" t="s">
        <v>163</v>
      </c>
      <c r="B19" s="58">
        <f>+'Tavola 2.1'!B19+'Tavola 1.3'!B19</f>
        <v>5831103</v>
      </c>
      <c r="C19" s="96">
        <f>+'Tavola 2.1'!D19+'Tavola 1.3'!D19</f>
        <v>1511</v>
      </c>
      <c r="D19" s="174"/>
      <c r="E19" s="265"/>
      <c r="F19" s="175"/>
      <c r="G19" s="176"/>
    </row>
    <row r="20" spans="1:7" s="149" customFormat="1" ht="32.5" customHeight="1" x14ac:dyDescent="0.3">
      <c r="A20" s="90" t="s">
        <v>151</v>
      </c>
      <c r="B20" s="58">
        <f>+'Tavola 2.1'!B20+'Tavola 1.3'!B20</f>
        <v>5997688</v>
      </c>
      <c r="C20" s="96">
        <f>+'Tavola 2.1'!D20+'Tavola 1.3'!D20</f>
        <v>1498.9</v>
      </c>
      <c r="D20" s="174"/>
      <c r="E20" s="265"/>
      <c r="F20" s="175"/>
      <c r="G20" s="176"/>
    </row>
    <row r="21" spans="1:7" s="149" customFormat="1" ht="32.5" customHeight="1" x14ac:dyDescent="0.3">
      <c r="A21" s="90" t="s">
        <v>152</v>
      </c>
      <c r="B21" s="58">
        <f>+'Tavola 2.1'!B21+'Tavola 1.3'!B21</f>
        <v>5976490</v>
      </c>
      <c r="C21" s="96">
        <f>+'Tavola 2.1'!D21+'Tavola 1.3'!D21</f>
        <v>1495.6</v>
      </c>
      <c r="D21" s="174"/>
      <c r="E21" s="265"/>
      <c r="F21" s="175"/>
      <c r="G21" s="176"/>
    </row>
    <row r="22" spans="1:7" s="149" customFormat="1" ht="32.5" customHeight="1" x14ac:dyDescent="0.3">
      <c r="A22" s="90" t="s">
        <v>153</v>
      </c>
      <c r="B22" s="58">
        <f>+'Tavola 2.1'!B22+'Tavola 1.3'!B22</f>
        <v>5964277</v>
      </c>
      <c r="C22" s="96">
        <f>+'Tavola 2.1'!D22+'Tavola 1.3'!D22</f>
        <v>1493.9</v>
      </c>
      <c r="D22" s="174"/>
      <c r="E22" s="265"/>
      <c r="F22" s="175"/>
      <c r="G22" s="176"/>
    </row>
    <row r="23" spans="1:7" s="149" customFormat="1" ht="32.5" customHeight="1" x14ac:dyDescent="0.3">
      <c r="A23" s="90" t="s">
        <v>154</v>
      </c>
      <c r="B23" s="58">
        <f>+'Tavola 2.1'!B23+'Tavola 1.3'!B23</f>
        <v>5952000</v>
      </c>
      <c r="C23" s="96">
        <f>+'Tavola 2.1'!D23+'Tavola 1.3'!D23</f>
        <v>1491.4</v>
      </c>
      <c r="D23" s="174"/>
      <c r="E23" s="265"/>
      <c r="F23" s="175"/>
      <c r="G23" s="176"/>
    </row>
    <row r="24" spans="1:7" s="149" customFormat="1" ht="32.5" customHeight="1" x14ac:dyDescent="0.3">
      <c r="A24" s="90" t="s">
        <v>155</v>
      </c>
      <c r="B24" s="58">
        <f>+'Tavola 2.1'!B24+'Tavola 1.3'!B24</f>
        <v>5940333</v>
      </c>
      <c r="C24" s="96">
        <f>+'Tavola 2.1'!D24+'Tavola 1.3'!D24</f>
        <v>1488.6</v>
      </c>
      <c r="D24" s="174"/>
      <c r="E24" s="265"/>
      <c r="F24" s="175"/>
      <c r="G24" s="176"/>
    </row>
    <row r="25" spans="1:7" s="149" customFormat="1" ht="32.5" customHeight="1" x14ac:dyDescent="0.3">
      <c r="A25" s="90" t="s">
        <v>156</v>
      </c>
      <c r="B25" s="58">
        <f>+'Tavola 2.1'!B25+'Tavola 1.3'!B25</f>
        <v>5935699</v>
      </c>
      <c r="C25" s="96">
        <f>+'Tavola 2.1'!D25+'Tavola 1.3'!D25</f>
        <v>1492.1000000000001</v>
      </c>
      <c r="D25" s="174"/>
      <c r="E25" s="265"/>
      <c r="F25" s="175"/>
      <c r="G25" s="176"/>
    </row>
    <row r="26" spans="1:7" s="149" customFormat="1" ht="32.5" customHeight="1" x14ac:dyDescent="0.3">
      <c r="A26" s="90" t="s">
        <v>157</v>
      </c>
      <c r="B26" s="58">
        <f>+'Tavola 2.1'!B26+'Tavola 1.3'!B26</f>
        <v>5922673</v>
      </c>
      <c r="C26" s="96">
        <f>+'Tavola 2.1'!D26+'Tavola 1.3'!D26</f>
        <v>1491.8999999999999</v>
      </c>
      <c r="D26" s="174"/>
      <c r="E26" s="265"/>
      <c r="F26" s="175"/>
      <c r="G26" s="176"/>
    </row>
    <row r="27" spans="1:7" s="149" customFormat="1" ht="32.5" customHeight="1" x14ac:dyDescent="0.3">
      <c r="A27" s="90" t="s">
        <v>158</v>
      </c>
      <c r="B27" s="58">
        <f>+'Tavola 2.1'!B27+'Tavola 1.3'!B27</f>
        <v>5913379</v>
      </c>
      <c r="C27" s="96">
        <f>+'Tavola 2.1'!D27+'Tavola 1.3'!D27</f>
        <v>1493.8</v>
      </c>
      <c r="D27" s="174"/>
      <c r="E27" s="265"/>
      <c r="F27" s="175"/>
      <c r="G27" s="176"/>
    </row>
    <row r="28" spans="1:7" s="149" customFormat="1" ht="32.5" customHeight="1" thickBot="1" x14ac:dyDescent="0.35">
      <c r="A28" s="171" t="s">
        <v>159</v>
      </c>
      <c r="B28" s="172">
        <f>+'Tavola 2.1'!B28+'Tavola 1.3'!B28</f>
        <v>5886388</v>
      </c>
      <c r="C28" s="173">
        <f>+'Tavola 2.1'!D28+'Tavola 1.3'!D28</f>
        <v>1484.6</v>
      </c>
      <c r="D28" s="174"/>
      <c r="E28" s="265"/>
      <c r="F28" s="175"/>
      <c r="G28" s="176"/>
    </row>
    <row r="29" spans="1:7" ht="26.5" customHeight="1" thickTop="1" x14ac:dyDescent="0.35">
      <c r="A29" s="279" t="s">
        <v>173</v>
      </c>
      <c r="B29" s="280"/>
      <c r="C29" s="281">
        <f>SUM(C18:C28)</f>
        <v>16457.599999999999</v>
      </c>
      <c r="D29" s="276"/>
      <c r="E29" s="263"/>
      <c r="F29" s="24"/>
      <c r="G29" s="8"/>
    </row>
    <row r="30" spans="1:7" ht="26.5" customHeight="1" x14ac:dyDescent="0.35">
      <c r="A30" s="279" t="s">
        <v>178</v>
      </c>
      <c r="B30" s="280">
        <f>AVERAGE(B18:B28)</f>
        <v>5925216.9090909092</v>
      </c>
      <c r="C30" s="281"/>
      <c r="D30" s="170"/>
      <c r="E30" s="264"/>
      <c r="F30" s="24"/>
      <c r="G30" s="8"/>
    </row>
    <row r="31" spans="1:7" ht="51" customHeight="1" x14ac:dyDescent="0.35">
      <c r="A31" s="437" t="s">
        <v>209</v>
      </c>
      <c r="B31" s="437"/>
      <c r="C31" s="437"/>
    </row>
    <row r="32" spans="1:7"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row r="43" spans="2:2" x14ac:dyDescent="0.35">
      <c r="B43" s="4"/>
    </row>
    <row r="44" spans="2:2" x14ac:dyDescent="0.35">
      <c r="B44" s="4"/>
    </row>
    <row r="45" spans="2:2" x14ac:dyDescent="0.35">
      <c r="B45" s="4"/>
    </row>
    <row r="46" spans="2:2" x14ac:dyDescent="0.35">
      <c r="B46" s="4"/>
    </row>
    <row r="47" spans="2:2" x14ac:dyDescent="0.35">
      <c r="B47" s="4"/>
    </row>
  </sheetData>
  <mergeCells count="3">
    <mergeCell ref="B3:C3"/>
    <mergeCell ref="B17:C17"/>
    <mergeCell ref="A31:C31"/>
  </mergeCells>
  <phoneticPr fontId="10" type="noConversion"/>
  <pageMargins left="0.70866141732283472" right="0.70866141732283472" top="0.94488188976377963" bottom="0.74803149606299213" header="0.31496062992125984" footer="0.31496062992125984"/>
  <pageSetup paperSize="9" scale="62" orientation="portrait" r:id="rId1"/>
  <headerFooter>
    <oddHeader>&amp;COSSERVATORIO ASSEGNO UNICO UNIVERSALE</oddHeader>
    <oddFooter>&amp;CINPS - COORDINAMENTO GENERALE STATISTICO ATTUARIALE</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A7C77-AA8C-4D60-AED1-3ABD59298563}">
  <sheetPr>
    <pageSetUpPr fitToPage="1"/>
  </sheetPr>
  <dimension ref="A1:K53"/>
  <sheetViews>
    <sheetView showGridLines="0" tabSelected="1" zoomScale="75" zoomScaleNormal="75" workbookViewId="0">
      <selection activeCell="F1" sqref="F1"/>
    </sheetView>
  </sheetViews>
  <sheetFormatPr defaultColWidth="13.453125" defaultRowHeight="14.5" x14ac:dyDescent="0.35"/>
  <cols>
    <col min="1" max="1" width="31.54296875" style="1" customWidth="1"/>
    <col min="2" max="2" width="21.54296875" style="1" customWidth="1"/>
    <col min="3" max="3" width="24.81640625" style="1" customWidth="1"/>
    <col min="4" max="4" width="23.54296875" style="66" customWidth="1"/>
    <col min="5" max="5" width="20.453125" style="1" customWidth="1"/>
    <col min="6" max="6" width="22.81640625" style="1" customWidth="1"/>
    <col min="7" max="7" width="19.26953125" style="1" customWidth="1"/>
    <col min="8" max="8" width="13.453125" style="1"/>
    <col min="12" max="16384" width="13.453125" style="1"/>
  </cols>
  <sheetData>
    <row r="1" spans="1:7" ht="57" customHeight="1" thickBot="1" x14ac:dyDescent="0.4">
      <c r="A1" s="429" t="s">
        <v>185</v>
      </c>
      <c r="B1" s="429"/>
      <c r="C1" s="429"/>
      <c r="D1" s="429"/>
      <c r="E1" s="429"/>
      <c r="F1" s="429"/>
      <c r="G1" s="429"/>
    </row>
    <row r="2" spans="1:7" ht="44.15" customHeight="1" thickTop="1" x14ac:dyDescent="0.35">
      <c r="A2" s="415" t="s">
        <v>69</v>
      </c>
      <c r="B2" s="438" t="s">
        <v>114</v>
      </c>
      <c r="C2" s="438"/>
      <c r="D2" s="439"/>
      <c r="E2" s="438" t="s">
        <v>221</v>
      </c>
      <c r="F2" s="438"/>
      <c r="G2" s="438"/>
    </row>
    <row r="3" spans="1:7" ht="71.5" customHeight="1" thickBot="1" x14ac:dyDescent="0.4">
      <c r="A3" s="416"/>
      <c r="B3" s="122" t="s">
        <v>205</v>
      </c>
      <c r="C3" s="122" t="s">
        <v>206</v>
      </c>
      <c r="D3" s="298" t="s">
        <v>169</v>
      </c>
      <c r="E3" s="122" t="s">
        <v>205</v>
      </c>
      <c r="F3" s="122" t="s">
        <v>206</v>
      </c>
      <c r="G3" s="278" t="s">
        <v>169</v>
      </c>
    </row>
    <row r="4" spans="1:7" ht="25.4" customHeight="1" thickTop="1" x14ac:dyDescent="0.35">
      <c r="A4" s="58" t="s">
        <v>4</v>
      </c>
      <c r="B4" s="58">
        <f>+'Tavola 2.3'!B4+'Tavola 1.11'!B4</f>
        <v>408008</v>
      </c>
      <c r="C4" s="58">
        <v>636916</v>
      </c>
      <c r="D4" s="299">
        <f>+C4/B4</f>
        <v>1.5610380188623751</v>
      </c>
      <c r="E4" s="58">
        <f>+'Tavola 2.3'!G4+'Tavola 1.11'!G4</f>
        <v>422974</v>
      </c>
      <c r="F4" s="58">
        <v>660311</v>
      </c>
      <c r="G4" s="314">
        <f>+F4/E4</f>
        <v>1.5611148675805133</v>
      </c>
    </row>
    <row r="5" spans="1:7" ht="21.75" customHeight="1" x14ac:dyDescent="0.35">
      <c r="A5" s="58" t="s">
        <v>5</v>
      </c>
      <c r="B5" s="58">
        <f>+'Tavola 2.3'!B5+'Tavola 1.11'!B5</f>
        <v>11819</v>
      </c>
      <c r="C5" s="58">
        <v>19118</v>
      </c>
      <c r="D5" s="299">
        <f t="shared" ref="D5:D24" si="0">+C5/B5</f>
        <v>1.6175649378119976</v>
      </c>
      <c r="E5" s="58">
        <f>+'Tavola 2.3'!G5+'Tavola 1.11'!G5</f>
        <v>12291</v>
      </c>
      <c r="F5" s="58">
        <v>19791</v>
      </c>
      <c r="G5" s="96">
        <f t="shared" ref="G5:G24" si="1">+F5/E5</f>
        <v>1.61020258725897</v>
      </c>
    </row>
    <row r="6" spans="1:7" ht="21.75" customHeight="1" x14ac:dyDescent="0.35">
      <c r="A6" s="58" t="s">
        <v>6</v>
      </c>
      <c r="B6" s="58">
        <f>+'Tavola 2.3'!B6+'Tavola 1.11'!B6</f>
        <v>1006217</v>
      </c>
      <c r="C6" s="58">
        <v>1616245</v>
      </c>
      <c r="D6" s="299">
        <f t="shared" si="0"/>
        <v>1.606258888490256</v>
      </c>
      <c r="E6" s="58">
        <f>+'Tavola 2.3'!G6+'Tavola 1.11'!G6</f>
        <v>1045447</v>
      </c>
      <c r="F6" s="58">
        <v>1674068</v>
      </c>
      <c r="G6" s="96">
        <f t="shared" si="1"/>
        <v>1.6012939919479419</v>
      </c>
    </row>
    <row r="7" spans="1:7" ht="21.75" customHeight="1" x14ac:dyDescent="0.35">
      <c r="A7" s="58" t="s">
        <v>60</v>
      </c>
      <c r="B7" s="58">
        <f>+'Tavola 2.3'!B7+'Tavola 1.11'!B7</f>
        <v>56948</v>
      </c>
      <c r="C7" s="58">
        <v>96542</v>
      </c>
      <c r="D7" s="299">
        <f t="shared" si="0"/>
        <v>1.6952658565709069</v>
      </c>
      <c r="E7" s="58">
        <f>+'Tavola 2.3'!G7+'Tavola 1.11'!G7</f>
        <v>58758</v>
      </c>
      <c r="F7" s="58">
        <v>99033</v>
      </c>
      <c r="G7" s="96">
        <f t="shared" si="1"/>
        <v>1.6854385785765342</v>
      </c>
    </row>
    <row r="8" spans="1:7" ht="21.75" customHeight="1" x14ac:dyDescent="0.35">
      <c r="A8" s="58" t="s">
        <v>61</v>
      </c>
      <c r="B8" s="58">
        <f>+'Tavola 2.3'!B8+'Tavola 1.11'!B8</f>
        <v>55295</v>
      </c>
      <c r="C8" s="58">
        <v>99301</v>
      </c>
      <c r="D8" s="299">
        <f t="shared" si="0"/>
        <v>1.7958404919070441</v>
      </c>
      <c r="E8" s="58">
        <f>+'Tavola 2.3'!G8+'Tavola 1.11'!G8</f>
        <v>58091</v>
      </c>
      <c r="F8" s="58">
        <v>103594</v>
      </c>
      <c r="G8" s="96">
        <f t="shared" si="1"/>
        <v>1.7833055034342669</v>
      </c>
    </row>
    <row r="9" spans="1:7" ht="21.75" customHeight="1" x14ac:dyDescent="0.35">
      <c r="A9" s="58" t="s">
        <v>7</v>
      </c>
      <c r="B9" s="58">
        <f>+'Tavola 2.3'!B9+'Tavola 1.11'!B9</f>
        <v>478500</v>
      </c>
      <c r="C9" s="58">
        <v>769332</v>
      </c>
      <c r="D9" s="299">
        <f t="shared" si="0"/>
        <v>1.6077993730407523</v>
      </c>
      <c r="E9" s="58">
        <f>+'Tavola 2.3'!G9+'Tavola 1.11'!G9</f>
        <v>498286</v>
      </c>
      <c r="F9" s="58">
        <v>797826</v>
      </c>
      <c r="G9" s="96">
        <f t="shared" si="1"/>
        <v>1.6011407103550972</v>
      </c>
    </row>
    <row r="10" spans="1:7" ht="21.75" customHeight="1" x14ac:dyDescent="0.35">
      <c r="A10" s="58" t="s">
        <v>52</v>
      </c>
      <c r="B10" s="58">
        <f>+'Tavola 2.3'!B10+'Tavola 1.11'!B10</f>
        <v>112153</v>
      </c>
      <c r="C10" s="58">
        <v>176404</v>
      </c>
      <c r="D10" s="299">
        <f t="shared" si="0"/>
        <v>1.5728870382424009</v>
      </c>
      <c r="E10" s="58">
        <f>+'Tavola 2.3'!G10+'Tavola 1.11'!G10</f>
        <v>116425</v>
      </c>
      <c r="F10" s="58">
        <v>182673</v>
      </c>
      <c r="G10" s="96">
        <f t="shared" si="1"/>
        <v>1.569018681554649</v>
      </c>
    </row>
    <row r="11" spans="1:7" ht="21.75" customHeight="1" x14ac:dyDescent="0.35">
      <c r="A11" s="58" t="s">
        <v>8</v>
      </c>
      <c r="B11" s="58">
        <f>+'Tavola 2.3'!B11+'Tavola 1.11'!B11</f>
        <v>133878</v>
      </c>
      <c r="C11" s="58">
        <v>201475</v>
      </c>
      <c r="D11" s="299">
        <f t="shared" si="0"/>
        <v>1.5049149225414182</v>
      </c>
      <c r="E11" s="58">
        <f>+'Tavola 2.3'!G11+'Tavola 1.11'!G11</f>
        <v>140158</v>
      </c>
      <c r="F11" s="58">
        <v>210864</v>
      </c>
      <c r="G11" s="96">
        <f t="shared" si="1"/>
        <v>1.5044735227386234</v>
      </c>
    </row>
    <row r="12" spans="1:7" ht="21.75" customHeight="1" x14ac:dyDescent="0.35">
      <c r="A12" s="58" t="s">
        <v>9</v>
      </c>
      <c r="B12" s="58">
        <f>+'Tavola 2.3'!B12+'Tavola 1.11'!B12</f>
        <v>447200</v>
      </c>
      <c r="C12" s="58">
        <v>703721</v>
      </c>
      <c r="D12" s="299">
        <f t="shared" si="0"/>
        <v>1.5736158318425759</v>
      </c>
      <c r="E12" s="58">
        <f>+'Tavola 2.3'!G12+'Tavola 1.11'!G12</f>
        <v>464664</v>
      </c>
      <c r="F12" s="58">
        <v>729464</v>
      </c>
      <c r="G12" s="96">
        <f t="shared" si="1"/>
        <v>1.5698741456192</v>
      </c>
    </row>
    <row r="13" spans="1:7" ht="21.75" customHeight="1" x14ac:dyDescent="0.35">
      <c r="A13" s="58" t="s">
        <v>10</v>
      </c>
      <c r="B13" s="58">
        <f>+'Tavola 2.3'!B13+'Tavola 1.11'!B13</f>
        <v>356169</v>
      </c>
      <c r="C13" s="58">
        <v>539304</v>
      </c>
      <c r="D13" s="299">
        <f t="shared" si="0"/>
        <v>1.5141800662045266</v>
      </c>
      <c r="E13" s="58">
        <f>+'Tavola 2.3'!G13+'Tavola 1.11'!G13</f>
        <v>369212</v>
      </c>
      <c r="F13" s="58">
        <v>558438</v>
      </c>
      <c r="G13" s="96">
        <f t="shared" si="1"/>
        <v>1.5125131360844177</v>
      </c>
    </row>
    <row r="14" spans="1:7" ht="21.75" customHeight="1" x14ac:dyDescent="0.35">
      <c r="A14" s="58" t="s">
        <v>11</v>
      </c>
      <c r="B14" s="58">
        <f>+'Tavola 2.3'!B14+'Tavola 1.11'!B14</f>
        <v>87414</v>
      </c>
      <c r="C14" s="58">
        <v>133695</v>
      </c>
      <c r="D14" s="299">
        <f t="shared" si="0"/>
        <v>1.52944608415128</v>
      </c>
      <c r="E14" s="58">
        <f>+'Tavola 2.3'!G14+'Tavola 1.11'!G14</f>
        <v>89991</v>
      </c>
      <c r="F14" s="58">
        <v>137461</v>
      </c>
      <c r="G14" s="96">
        <f t="shared" si="1"/>
        <v>1.5274971941638609</v>
      </c>
    </row>
    <row r="15" spans="1:7" ht="21.75" customHeight="1" x14ac:dyDescent="0.35">
      <c r="A15" s="58" t="s">
        <v>12</v>
      </c>
      <c r="B15" s="58">
        <f>+'Tavola 2.3'!B15+'Tavola 1.11'!B15</f>
        <v>151402</v>
      </c>
      <c r="C15" s="58">
        <v>235804</v>
      </c>
      <c r="D15" s="299">
        <f t="shared" si="0"/>
        <v>1.5574695182362188</v>
      </c>
      <c r="E15" s="58">
        <f>+'Tavola 2.3'!G15+'Tavola 1.11'!G15</f>
        <v>156375</v>
      </c>
      <c r="F15" s="58">
        <v>243373</v>
      </c>
      <c r="G15" s="96">
        <f t="shared" si="1"/>
        <v>1.5563421262989607</v>
      </c>
    </row>
    <row r="16" spans="1:7" ht="21.75" customHeight="1" x14ac:dyDescent="0.35">
      <c r="A16" s="58" t="s">
        <v>13</v>
      </c>
      <c r="B16" s="58">
        <f>+'Tavola 2.3'!B16+'Tavola 1.11'!B16</f>
        <v>604704</v>
      </c>
      <c r="C16" s="58">
        <v>917103</v>
      </c>
      <c r="D16" s="299">
        <f t="shared" si="0"/>
        <v>1.5166147404349897</v>
      </c>
      <c r="E16" s="58">
        <f>+'Tavola 2.3'!G16+'Tavola 1.11'!G16</f>
        <v>622980</v>
      </c>
      <c r="F16" s="58">
        <v>943527</v>
      </c>
      <c r="G16" s="96">
        <f t="shared" si="1"/>
        <v>1.5145381874217472</v>
      </c>
    </row>
    <row r="17" spans="1:7" ht="21.75" customHeight="1" x14ac:dyDescent="0.35">
      <c r="A17" s="58" t="s">
        <v>14</v>
      </c>
      <c r="B17" s="58">
        <f>+'Tavola 2.3'!B17+'Tavola 1.11'!B17</f>
        <v>131154</v>
      </c>
      <c r="C17" s="58">
        <v>204063</v>
      </c>
      <c r="D17" s="299">
        <f t="shared" si="0"/>
        <v>1.555903746740473</v>
      </c>
      <c r="E17" s="58">
        <f>+'Tavola 2.3'!G17+'Tavola 1.11'!G17</f>
        <v>134591</v>
      </c>
      <c r="F17" s="58">
        <v>209775</v>
      </c>
      <c r="G17" s="96">
        <f t="shared" si="1"/>
        <v>1.5586109026606534</v>
      </c>
    </row>
    <row r="18" spans="1:7" ht="21.75" customHeight="1" x14ac:dyDescent="0.35">
      <c r="A18" s="58" t="s">
        <v>15</v>
      </c>
      <c r="B18" s="58">
        <f>+'Tavola 2.3'!B18+'Tavola 1.11'!B18</f>
        <v>28422</v>
      </c>
      <c r="C18" s="58">
        <v>44047</v>
      </c>
      <c r="D18" s="299">
        <f t="shared" si="0"/>
        <v>1.5497501935120681</v>
      </c>
      <c r="E18" s="58">
        <f>+'Tavola 2.3'!G18+'Tavola 1.11'!G18</f>
        <v>29048</v>
      </c>
      <c r="F18" s="58">
        <v>45073</v>
      </c>
      <c r="G18" s="96">
        <f t="shared" si="1"/>
        <v>1.5516730928118976</v>
      </c>
    </row>
    <row r="19" spans="1:7" ht="21.75" customHeight="1" x14ac:dyDescent="0.35">
      <c r="A19" s="58" t="s">
        <v>16</v>
      </c>
      <c r="B19" s="58">
        <f>+'Tavola 2.3'!B19+'Tavola 1.11'!B19</f>
        <v>703829</v>
      </c>
      <c r="C19" s="58">
        <v>1070246</v>
      </c>
      <c r="D19" s="299">
        <f t="shared" si="0"/>
        <v>1.5206051469888282</v>
      </c>
      <c r="E19" s="58">
        <f>+'Tavola 2.3'!G19+'Tavola 1.11'!G19</f>
        <v>709813</v>
      </c>
      <c r="F19" s="58">
        <v>1092025</v>
      </c>
      <c r="G19" s="96">
        <f t="shared" si="1"/>
        <v>1.538468582570339</v>
      </c>
    </row>
    <row r="20" spans="1:7" ht="21.75" customHeight="1" x14ac:dyDescent="0.35">
      <c r="A20" s="58" t="s">
        <v>17</v>
      </c>
      <c r="B20" s="58">
        <f>+'Tavola 2.3'!B20+'Tavola 1.11'!B20</f>
        <v>450748</v>
      </c>
      <c r="C20" s="58">
        <v>684179</v>
      </c>
      <c r="D20" s="299">
        <f t="shared" si="0"/>
        <v>1.5178747326665898</v>
      </c>
      <c r="E20" s="58">
        <f>+'Tavola 2.3'!G20+'Tavola 1.11'!G20</f>
        <v>456431</v>
      </c>
      <c r="F20" s="58">
        <v>696079</v>
      </c>
      <c r="G20" s="96">
        <f t="shared" si="1"/>
        <v>1.5250475975558189</v>
      </c>
    </row>
    <row r="21" spans="1:7" ht="21.75" customHeight="1" x14ac:dyDescent="0.35">
      <c r="A21" s="58" t="s">
        <v>18</v>
      </c>
      <c r="B21" s="58">
        <f>+'Tavola 2.3'!B21+'Tavola 1.11'!B21</f>
        <v>55679</v>
      </c>
      <c r="C21" s="58">
        <v>87922</v>
      </c>
      <c r="D21" s="299">
        <f t="shared" si="0"/>
        <v>1.5790872680903034</v>
      </c>
      <c r="E21" s="58">
        <f>+'Tavola 2.3'!G21+'Tavola 1.11'!G21</f>
        <v>56593</v>
      </c>
      <c r="F21" s="58">
        <v>89224</v>
      </c>
      <c r="G21" s="96">
        <f t="shared" si="1"/>
        <v>1.576590744438358</v>
      </c>
    </row>
    <row r="22" spans="1:7" ht="21.75" customHeight="1" x14ac:dyDescent="0.35">
      <c r="A22" s="58" t="s">
        <v>19</v>
      </c>
      <c r="B22" s="58">
        <f>+'Tavola 2.3'!B22+'Tavola 1.11'!B22</f>
        <v>216515</v>
      </c>
      <c r="C22" s="58">
        <v>332754</v>
      </c>
      <c r="D22" s="299">
        <f t="shared" si="0"/>
        <v>1.5368634967554211</v>
      </c>
      <c r="E22" s="58">
        <f>+'Tavola 2.3'!G22+'Tavola 1.11'!G22</f>
        <v>217652</v>
      </c>
      <c r="F22" s="58">
        <v>339664</v>
      </c>
      <c r="G22" s="96">
        <f t="shared" si="1"/>
        <v>1.5605829489276459</v>
      </c>
    </row>
    <row r="23" spans="1:7" ht="21.75" customHeight="1" x14ac:dyDescent="0.35">
      <c r="A23" s="58" t="s">
        <v>20</v>
      </c>
      <c r="B23" s="58">
        <f>+'Tavola 2.3'!B23+'Tavola 1.11'!B23</f>
        <v>594208</v>
      </c>
      <c r="C23" s="58">
        <v>893137</v>
      </c>
      <c r="D23" s="299">
        <f t="shared" si="0"/>
        <v>1.503071315095051</v>
      </c>
      <c r="E23" s="58">
        <f>+'Tavola 2.3'!G23+'Tavola 1.11'!G23</f>
        <v>597014</v>
      </c>
      <c r="F23" s="58">
        <v>911376</v>
      </c>
      <c r="G23" s="96">
        <f t="shared" si="1"/>
        <v>1.5265571661636075</v>
      </c>
    </row>
    <row r="24" spans="1:7" ht="21.75" customHeight="1" x14ac:dyDescent="0.35">
      <c r="A24" s="58" t="s">
        <v>21</v>
      </c>
      <c r="B24" s="58">
        <f>+'Tavola 2.3'!B24+'Tavola 1.11'!B24</f>
        <v>157319</v>
      </c>
      <c r="C24" s="58">
        <v>227789</v>
      </c>
      <c r="D24" s="299">
        <f t="shared" si="0"/>
        <v>1.4479433507713626</v>
      </c>
      <c r="E24" s="58">
        <f>+'Tavola 2.3'!G24+'Tavola 1.11'!G24</f>
        <v>159574</v>
      </c>
      <c r="F24" s="58">
        <v>232060</v>
      </c>
      <c r="G24" s="96">
        <f t="shared" si="1"/>
        <v>1.4542469324576686</v>
      </c>
    </row>
    <row r="25" spans="1:7" ht="21.75" customHeight="1" thickBot="1" x14ac:dyDescent="0.4">
      <c r="A25" s="113" t="s">
        <v>32</v>
      </c>
      <c r="B25" s="113">
        <f>SUM(B4:B24)</f>
        <v>6247581</v>
      </c>
      <c r="C25" s="113">
        <f>SUM(C4:C24)</f>
        <v>9689097</v>
      </c>
      <c r="D25" s="315">
        <f>+C25/B25</f>
        <v>1.5508557632145945</v>
      </c>
      <c r="E25" s="113">
        <f>SUM(E4:E24)</f>
        <v>6416368</v>
      </c>
      <c r="F25" s="113">
        <f>SUM(F4:F24)</f>
        <v>9975699</v>
      </c>
      <c r="G25" s="250">
        <f>+F25/E25</f>
        <v>1.5547267550738986</v>
      </c>
    </row>
    <row r="26" spans="1:7" ht="34.5" customHeight="1" thickTop="1" x14ac:dyDescent="0.35">
      <c r="A26" s="441" t="s">
        <v>208</v>
      </c>
      <c r="B26" s="441"/>
      <c r="C26" s="441"/>
      <c r="D26" s="441"/>
      <c r="E26" s="441"/>
      <c r="F26" s="441"/>
      <c r="G26" s="441"/>
    </row>
    <row r="27" spans="1:7" ht="39.65" customHeight="1" x14ac:dyDescent="0.35">
      <c r="A27" s="440" t="s">
        <v>204</v>
      </c>
      <c r="B27" s="440"/>
      <c r="C27" s="440"/>
      <c r="D27" s="440"/>
      <c r="E27" s="440"/>
      <c r="F27" s="440"/>
      <c r="G27" s="440"/>
    </row>
    <row r="28" spans="1:7" s="3" customFormat="1" ht="24" customHeight="1" x14ac:dyDescent="0.35">
      <c r="A28" s="440"/>
      <c r="B28" s="440"/>
      <c r="C28" s="440"/>
      <c r="D28" s="440"/>
      <c r="E28" s="440"/>
      <c r="F28" s="440"/>
      <c r="G28" s="440"/>
    </row>
    <row r="29" spans="1:7" ht="15" customHeight="1" x14ac:dyDescent="0.35">
      <c r="A29" s="440"/>
      <c r="B29" s="440"/>
      <c r="C29" s="440"/>
      <c r="D29" s="440"/>
      <c r="E29" s="440"/>
      <c r="F29" s="440"/>
      <c r="G29" s="440"/>
    </row>
    <row r="30" spans="1:7" ht="10" customHeight="1" x14ac:dyDescent="0.35">
      <c r="A30" s="440"/>
      <c r="B30" s="440"/>
      <c r="C30" s="440"/>
      <c r="D30" s="440"/>
      <c r="E30" s="440"/>
      <c r="F30" s="440"/>
      <c r="G30" s="440"/>
    </row>
    <row r="33" spans="2:4" x14ac:dyDescent="0.35">
      <c r="B33" s="4"/>
      <c r="C33" s="4"/>
    </row>
    <row r="34" spans="2:4" x14ac:dyDescent="0.35">
      <c r="B34" s="4"/>
      <c r="C34" s="4"/>
    </row>
    <row r="35" spans="2:4" x14ac:dyDescent="0.35">
      <c r="B35" s="4"/>
      <c r="C35" s="4"/>
    </row>
    <row r="36" spans="2:4" x14ac:dyDescent="0.35">
      <c r="B36" s="4"/>
      <c r="C36" s="4"/>
      <c r="D36" s="65"/>
    </row>
    <row r="37" spans="2:4" x14ac:dyDescent="0.35">
      <c r="B37" s="4"/>
      <c r="C37" s="4"/>
    </row>
    <row r="38" spans="2:4" x14ac:dyDescent="0.35">
      <c r="B38" s="4"/>
      <c r="C38" s="4"/>
    </row>
    <row r="39" spans="2:4" x14ac:dyDescent="0.35">
      <c r="B39" s="4"/>
      <c r="C39" s="4"/>
    </row>
    <row r="40" spans="2:4" x14ac:dyDescent="0.35">
      <c r="B40" s="4"/>
      <c r="C40" s="4"/>
    </row>
    <row r="41" spans="2:4" x14ac:dyDescent="0.35">
      <c r="B41" s="4"/>
      <c r="C41" s="4"/>
    </row>
    <row r="42" spans="2:4" s="66" customFormat="1" ht="10" x14ac:dyDescent="0.35">
      <c r="B42" s="4"/>
      <c r="C42" s="4"/>
    </row>
    <row r="43" spans="2:4" s="66" customFormat="1" ht="10" x14ac:dyDescent="0.35">
      <c r="B43" s="4"/>
      <c r="C43" s="4"/>
    </row>
    <row r="44" spans="2:4" s="66" customFormat="1" ht="10" x14ac:dyDescent="0.35">
      <c r="B44" s="4"/>
      <c r="C44" s="4"/>
    </row>
    <row r="45" spans="2:4" s="66" customFormat="1" ht="10" x14ac:dyDescent="0.35">
      <c r="B45" s="4"/>
      <c r="C45" s="4"/>
    </row>
    <row r="46" spans="2:4" s="66" customFormat="1" ht="10" x14ac:dyDescent="0.35">
      <c r="B46" s="4"/>
      <c r="C46" s="4"/>
    </row>
    <row r="47" spans="2:4" s="66" customFormat="1" ht="10" x14ac:dyDescent="0.35">
      <c r="B47" s="4"/>
      <c r="C47" s="4"/>
    </row>
    <row r="48" spans="2:4" s="66" customFormat="1" ht="10" x14ac:dyDescent="0.35">
      <c r="B48" s="4"/>
      <c r="C48" s="4"/>
    </row>
    <row r="49" spans="2:3" s="66" customFormat="1" ht="10" x14ac:dyDescent="0.35">
      <c r="B49" s="4"/>
      <c r="C49" s="4"/>
    </row>
    <row r="50" spans="2:3" s="66" customFormat="1" ht="10" x14ac:dyDescent="0.35">
      <c r="B50" s="4"/>
      <c r="C50" s="4"/>
    </row>
    <row r="51" spans="2:3" s="66" customFormat="1" ht="10" x14ac:dyDescent="0.35">
      <c r="B51" s="4"/>
      <c r="C51" s="4"/>
    </row>
    <row r="52" spans="2:3" s="66" customFormat="1" ht="10" x14ac:dyDescent="0.35">
      <c r="B52" s="4"/>
      <c r="C52" s="4"/>
    </row>
    <row r="53" spans="2:3" s="66" customFormat="1" ht="10" x14ac:dyDescent="0.35">
      <c r="B53" s="4"/>
      <c r="C53" s="4"/>
    </row>
  </sheetData>
  <mergeCells count="6">
    <mergeCell ref="A2:A3"/>
    <mergeCell ref="B2:D2"/>
    <mergeCell ref="E2:G2"/>
    <mergeCell ref="A1:G1"/>
    <mergeCell ref="A27:G30"/>
    <mergeCell ref="A26:G26"/>
  </mergeCells>
  <pageMargins left="0.70866141732283472" right="0.70866141732283472" top="0.74803149606299213" bottom="0.74803149606299213" header="0.31496062992125984" footer="0.31496062992125984"/>
  <pageSetup paperSize="9" scale="53" orientation="portrait" r:id="rId1"/>
  <ignoredErrors>
    <ignoredError sqref="D25:E25 G25"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6DD5A-2E8E-47AE-99D5-C479FC6F8737}">
  <sheetPr>
    <pageSetUpPr fitToPage="1"/>
  </sheetPr>
  <dimension ref="A1"/>
  <sheetViews>
    <sheetView showGridLines="0" tabSelected="1" workbookViewId="0">
      <selection activeCell="F1" sqref="F1"/>
    </sheetView>
  </sheetViews>
  <sheetFormatPr defaultColWidth="8.81640625" defaultRowHeight="15" x14ac:dyDescent="0.3"/>
  <cols>
    <col min="1" max="16384" width="8.81640625" style="125"/>
  </cols>
  <sheetData>
    <row r="1" spans="1:1" x14ac:dyDescent="0.3">
      <c r="A1" s="124" t="s">
        <v>64</v>
      </c>
    </row>
  </sheetData>
  <pageMargins left="0.70866141732283472" right="0.70866141732283472" top="0.94488188976377963" bottom="0.74803149606299213" header="0.31496062992125984" footer="0.31496062992125984"/>
  <pageSetup paperSize="9" scale="99" orientation="portrait" r:id="rId1"/>
  <headerFooter>
    <oddHeader>&amp;COSSERVATORIO ASSEGNO UNICO UNIVERSALE</oddHeader>
    <oddFooter>&amp;CINPS - COORDINAMENTO GENERALE STATISTICO ATTUARIALE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F1E03-03A0-44E0-AB3C-D6E11A46A0B5}">
  <sheetPr>
    <pageSetUpPr fitToPage="1"/>
  </sheetPr>
  <dimension ref="B1:I25"/>
  <sheetViews>
    <sheetView tabSelected="1" topLeftCell="A7" workbookViewId="0">
      <selection activeCell="F1" sqref="F1"/>
    </sheetView>
  </sheetViews>
  <sheetFormatPr defaultRowHeight="14.5" x14ac:dyDescent="0.35"/>
  <sheetData>
    <row r="1" spans="2:9" x14ac:dyDescent="0.35">
      <c r="B1" t="s">
        <v>74</v>
      </c>
    </row>
    <row r="12" spans="2:9" ht="18.5" x14ac:dyDescent="0.35">
      <c r="B12" s="95" t="s">
        <v>79</v>
      </c>
    </row>
    <row r="13" spans="2:9" x14ac:dyDescent="0.35">
      <c r="B13" s="110"/>
    </row>
    <row r="15" spans="2:9" ht="14.5" customHeight="1" x14ac:dyDescent="0.35">
      <c r="B15" s="354" t="s">
        <v>89</v>
      </c>
      <c r="C15" s="354"/>
      <c r="D15" s="354"/>
      <c r="E15" s="354"/>
      <c r="F15" s="354"/>
      <c r="G15" s="354"/>
      <c r="H15" s="354"/>
      <c r="I15" s="354"/>
    </row>
    <row r="16" spans="2:9" x14ac:dyDescent="0.35">
      <c r="B16" s="354"/>
      <c r="C16" s="354"/>
      <c r="D16" s="354"/>
      <c r="E16" s="354"/>
      <c r="F16" s="354"/>
      <c r="G16" s="354"/>
      <c r="H16" s="354"/>
      <c r="I16" s="354"/>
    </row>
    <row r="17" spans="2:9" x14ac:dyDescent="0.35">
      <c r="B17" s="354"/>
      <c r="C17" s="354"/>
      <c r="D17" s="354"/>
      <c r="E17" s="354"/>
      <c r="F17" s="354"/>
      <c r="G17" s="354"/>
      <c r="H17" s="354"/>
      <c r="I17" s="354"/>
    </row>
    <row r="18" spans="2:9" x14ac:dyDescent="0.35">
      <c r="B18" s="354"/>
      <c r="C18" s="354"/>
      <c r="D18" s="354"/>
      <c r="E18" s="354"/>
      <c r="F18" s="354"/>
      <c r="G18" s="354"/>
      <c r="H18" s="354"/>
      <c r="I18" s="354"/>
    </row>
    <row r="19" spans="2:9" x14ac:dyDescent="0.35">
      <c r="B19" s="354"/>
      <c r="C19" s="354"/>
      <c r="D19" s="354"/>
      <c r="E19" s="354"/>
      <c r="F19" s="354"/>
      <c r="G19" s="354"/>
      <c r="H19" s="354"/>
      <c r="I19" s="354"/>
    </row>
    <row r="20" spans="2:9" x14ac:dyDescent="0.35">
      <c r="B20" s="354"/>
      <c r="C20" s="354"/>
      <c r="D20" s="354"/>
      <c r="E20" s="354"/>
      <c r="F20" s="354"/>
      <c r="G20" s="354"/>
      <c r="H20" s="354"/>
      <c r="I20" s="354"/>
    </row>
    <row r="21" spans="2:9" x14ac:dyDescent="0.35">
      <c r="B21" s="354"/>
      <c r="C21" s="354"/>
      <c r="D21" s="354"/>
      <c r="E21" s="354"/>
      <c r="F21" s="354"/>
      <c r="G21" s="354"/>
      <c r="H21" s="354"/>
      <c r="I21" s="354"/>
    </row>
    <row r="22" spans="2:9" x14ac:dyDescent="0.35">
      <c r="B22" s="354"/>
      <c r="C22" s="354"/>
      <c r="D22" s="354"/>
      <c r="E22" s="354"/>
      <c r="F22" s="354"/>
      <c r="G22" s="354"/>
      <c r="H22" s="354"/>
      <c r="I22" s="354"/>
    </row>
    <row r="23" spans="2:9" x14ac:dyDescent="0.35">
      <c r="B23" s="354"/>
      <c r="C23" s="354"/>
      <c r="D23" s="354"/>
      <c r="E23" s="354"/>
      <c r="F23" s="354"/>
      <c r="G23" s="354"/>
      <c r="H23" s="354"/>
      <c r="I23" s="354"/>
    </row>
    <row r="24" spans="2:9" x14ac:dyDescent="0.35">
      <c r="B24" s="354"/>
      <c r="C24" s="354"/>
      <c r="D24" s="354"/>
      <c r="E24" s="354"/>
      <c r="F24" s="354"/>
      <c r="G24" s="354"/>
      <c r="H24" s="354"/>
      <c r="I24" s="354"/>
    </row>
    <row r="25" spans="2:9" x14ac:dyDescent="0.35">
      <c r="B25" s="354"/>
      <c r="C25" s="354"/>
      <c r="D25" s="354"/>
      <c r="E25" s="354"/>
      <c r="F25" s="354"/>
      <c r="G25" s="354"/>
      <c r="H25" s="354"/>
      <c r="I25" s="354"/>
    </row>
  </sheetData>
  <mergeCells count="1">
    <mergeCell ref="B15:I25"/>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F1873-B3A6-4A34-87F4-23EBD5070864}">
  <sheetPr>
    <pageSetUpPr fitToPage="1"/>
  </sheetPr>
  <dimension ref="B1:G33"/>
  <sheetViews>
    <sheetView showGridLines="0" tabSelected="1" topLeftCell="B1" zoomScale="60" zoomScaleNormal="60" workbookViewId="0">
      <selection activeCell="F1" sqref="F1"/>
    </sheetView>
  </sheetViews>
  <sheetFormatPr defaultRowHeight="14.5" x14ac:dyDescent="0.35"/>
  <cols>
    <col min="1" max="1" width="2.7265625" customWidth="1"/>
    <col min="2" max="2" width="19.54296875" customWidth="1"/>
    <col min="3" max="4" width="19.453125" customWidth="1"/>
    <col min="5" max="5" width="23.81640625" customWidth="1"/>
    <col min="6" max="7" width="19.453125" customWidth="1"/>
  </cols>
  <sheetData>
    <row r="1" spans="2:7" ht="67" customHeight="1" thickBot="1" x14ac:dyDescent="0.4">
      <c r="B1" s="36" t="s">
        <v>167</v>
      </c>
      <c r="C1" s="9"/>
      <c r="D1" s="18"/>
      <c r="E1" s="18"/>
      <c r="F1" s="18"/>
      <c r="G1" s="9"/>
    </row>
    <row r="2" spans="2:7" ht="45" customHeight="1" thickTop="1" x14ac:dyDescent="0.35">
      <c r="B2" s="82"/>
      <c r="C2" s="355" t="s">
        <v>34</v>
      </c>
      <c r="D2" s="355"/>
      <c r="E2" s="355"/>
      <c r="F2" s="355"/>
      <c r="G2" s="355"/>
    </row>
    <row r="3" spans="2:7" ht="52" customHeight="1" thickBot="1" x14ac:dyDescent="0.4">
      <c r="B3" s="83" t="s">
        <v>33</v>
      </c>
      <c r="C3" s="26" t="s">
        <v>46</v>
      </c>
      <c r="D3" s="26" t="s">
        <v>47</v>
      </c>
      <c r="E3" s="26" t="s">
        <v>48</v>
      </c>
      <c r="F3" s="26" t="s">
        <v>49</v>
      </c>
      <c r="G3" s="27" t="s">
        <v>32</v>
      </c>
    </row>
    <row r="4" spans="2:7" ht="31" customHeight="1" thickTop="1" x14ac:dyDescent="0.35">
      <c r="B4" s="233"/>
      <c r="C4" s="357" t="s">
        <v>149</v>
      </c>
      <c r="D4" s="357"/>
      <c r="E4" s="357"/>
      <c r="F4" s="357"/>
      <c r="G4" s="357"/>
    </row>
    <row r="5" spans="2:7" ht="24" customHeight="1" x14ac:dyDescent="0.35">
      <c r="B5" s="236" t="s">
        <v>161</v>
      </c>
      <c r="C5" s="168">
        <v>860932</v>
      </c>
      <c r="D5" s="168">
        <v>294549</v>
      </c>
      <c r="E5" s="168">
        <v>40606</v>
      </c>
      <c r="F5" s="168">
        <v>978</v>
      </c>
      <c r="G5" s="169">
        <v>1197065</v>
      </c>
    </row>
    <row r="6" spans="2:7" ht="24" customHeight="1" x14ac:dyDescent="0.35">
      <c r="B6" s="236" t="s">
        <v>163</v>
      </c>
      <c r="C6" s="168">
        <v>787801</v>
      </c>
      <c r="D6" s="168">
        <v>864185</v>
      </c>
      <c r="E6" s="168">
        <v>202807</v>
      </c>
      <c r="F6" s="168">
        <v>1319</v>
      </c>
      <c r="G6" s="169">
        <v>1856112</v>
      </c>
    </row>
    <row r="7" spans="2:7" ht="24" customHeight="1" x14ac:dyDescent="0.35">
      <c r="B7" s="236" t="s">
        <v>151</v>
      </c>
      <c r="C7" s="168">
        <v>459999</v>
      </c>
      <c r="D7" s="168">
        <v>563067</v>
      </c>
      <c r="E7" s="168">
        <v>183209</v>
      </c>
      <c r="F7" s="168">
        <v>685</v>
      </c>
      <c r="G7" s="169">
        <v>1206960</v>
      </c>
    </row>
    <row r="8" spans="2:7" ht="24" customHeight="1" x14ac:dyDescent="0.35">
      <c r="B8" s="236" t="s">
        <v>152</v>
      </c>
      <c r="C8" s="168">
        <v>193194</v>
      </c>
      <c r="D8" s="168">
        <v>240709</v>
      </c>
      <c r="E8" s="168">
        <v>65489</v>
      </c>
      <c r="F8" s="168">
        <v>417</v>
      </c>
      <c r="G8" s="169">
        <v>499809</v>
      </c>
    </row>
    <row r="9" spans="2:7" ht="24" customHeight="1" x14ac:dyDescent="0.35">
      <c r="B9" s="236" t="s">
        <v>153</v>
      </c>
      <c r="C9" s="168">
        <v>174859</v>
      </c>
      <c r="D9" s="168">
        <v>212280</v>
      </c>
      <c r="E9" s="168">
        <v>48613</v>
      </c>
      <c r="F9" s="168">
        <v>553</v>
      </c>
      <c r="G9" s="169">
        <v>436305</v>
      </c>
    </row>
    <row r="10" spans="2:7" ht="24" customHeight="1" x14ac:dyDescent="0.35">
      <c r="B10" s="236" t="s">
        <v>154</v>
      </c>
      <c r="C10" s="168">
        <v>230657</v>
      </c>
      <c r="D10" s="168">
        <v>246245</v>
      </c>
      <c r="E10" s="168">
        <v>54124</v>
      </c>
      <c r="F10" s="168">
        <v>779</v>
      </c>
      <c r="G10" s="169">
        <v>531805</v>
      </c>
    </row>
    <row r="11" spans="2:7" ht="24" customHeight="1" x14ac:dyDescent="0.35">
      <c r="B11" s="236" t="s">
        <v>155</v>
      </c>
      <c r="C11" s="168">
        <v>41217</v>
      </c>
      <c r="D11" s="168">
        <v>44898</v>
      </c>
      <c r="E11" s="168">
        <v>6673</v>
      </c>
      <c r="F11" s="168">
        <v>197</v>
      </c>
      <c r="G11" s="169">
        <v>92985</v>
      </c>
    </row>
    <row r="12" spans="2:7" ht="24" customHeight="1" x14ac:dyDescent="0.35">
      <c r="B12" s="236" t="s">
        <v>156</v>
      </c>
      <c r="C12" s="168">
        <v>29952</v>
      </c>
      <c r="D12" s="168">
        <v>29229</v>
      </c>
      <c r="E12" s="168">
        <v>4143</v>
      </c>
      <c r="F12" s="168">
        <v>232</v>
      </c>
      <c r="G12" s="169">
        <v>63556</v>
      </c>
    </row>
    <row r="13" spans="2:7" ht="24" customHeight="1" x14ac:dyDescent="0.35">
      <c r="B13" s="236" t="s">
        <v>157</v>
      </c>
      <c r="C13" s="168">
        <v>38729</v>
      </c>
      <c r="D13" s="168">
        <v>51351</v>
      </c>
      <c r="E13" s="168">
        <v>6502</v>
      </c>
      <c r="F13" s="168">
        <v>169</v>
      </c>
      <c r="G13" s="169">
        <v>96751</v>
      </c>
    </row>
    <row r="14" spans="2:7" ht="24" customHeight="1" x14ac:dyDescent="0.35">
      <c r="B14" s="236" t="s">
        <v>158</v>
      </c>
      <c r="C14" s="168">
        <v>32577</v>
      </c>
      <c r="D14" s="168">
        <v>41599</v>
      </c>
      <c r="E14" s="168">
        <v>5118</v>
      </c>
      <c r="F14" s="168">
        <v>143</v>
      </c>
      <c r="G14" s="169">
        <v>79437</v>
      </c>
    </row>
    <row r="15" spans="2:7" ht="24" customHeight="1" x14ac:dyDescent="0.35">
      <c r="B15" s="236" t="s">
        <v>159</v>
      </c>
      <c r="C15" s="168">
        <v>30586</v>
      </c>
      <c r="D15" s="168">
        <v>38177</v>
      </c>
      <c r="E15" s="168">
        <v>4609</v>
      </c>
      <c r="F15" s="168">
        <v>91</v>
      </c>
      <c r="G15" s="169">
        <v>73463</v>
      </c>
    </row>
    <row r="16" spans="2:7" ht="24" customHeight="1" x14ac:dyDescent="0.35">
      <c r="B16" s="236" t="s">
        <v>160</v>
      </c>
      <c r="C16" s="168">
        <v>22394</v>
      </c>
      <c r="D16" s="168">
        <v>26643</v>
      </c>
      <c r="E16" s="168">
        <v>2953</v>
      </c>
      <c r="F16" s="168">
        <v>167</v>
      </c>
      <c r="G16" s="169">
        <v>52157</v>
      </c>
    </row>
    <row r="17" spans="2:7" ht="24" customHeight="1" thickBot="1" x14ac:dyDescent="0.4">
      <c r="B17" s="166" t="s">
        <v>136</v>
      </c>
      <c r="C17" s="167">
        <v>2902897</v>
      </c>
      <c r="D17" s="167">
        <v>2652932</v>
      </c>
      <c r="E17" s="167">
        <v>624846</v>
      </c>
      <c r="F17" s="167">
        <v>5730</v>
      </c>
      <c r="G17" s="167">
        <v>6186405</v>
      </c>
    </row>
    <row r="18" spans="2:7" ht="52" customHeight="1" thickTop="1" x14ac:dyDescent="0.35">
      <c r="B18" s="233"/>
      <c r="C18" s="357" t="s">
        <v>150</v>
      </c>
      <c r="D18" s="357"/>
      <c r="E18" s="357"/>
      <c r="F18" s="357"/>
      <c r="G18" s="357"/>
    </row>
    <row r="19" spans="2:7" ht="32.5" customHeight="1" x14ac:dyDescent="0.35">
      <c r="B19" s="236" t="s">
        <v>161</v>
      </c>
      <c r="C19" s="168">
        <v>26382</v>
      </c>
      <c r="D19" s="168">
        <v>23615</v>
      </c>
      <c r="E19" s="168">
        <v>2252</v>
      </c>
      <c r="F19" s="168">
        <v>161</v>
      </c>
      <c r="G19" s="169">
        <f>SUM(C19:F19)</f>
        <v>52410</v>
      </c>
    </row>
    <row r="20" spans="2:7" ht="32.5" customHeight="1" x14ac:dyDescent="0.35">
      <c r="B20" s="236" t="s">
        <v>163</v>
      </c>
      <c r="C20" s="168">
        <v>34796</v>
      </c>
      <c r="D20" s="168">
        <v>45769</v>
      </c>
      <c r="E20" s="168">
        <v>4942</v>
      </c>
      <c r="F20" s="168">
        <v>177</v>
      </c>
      <c r="G20" s="169">
        <f t="shared" ref="G20:G28" si="0">SUM(C20:F20)</f>
        <v>85684</v>
      </c>
    </row>
    <row r="21" spans="2:7" ht="32.5" customHeight="1" x14ac:dyDescent="0.35">
      <c r="B21" s="236" t="s">
        <v>151</v>
      </c>
      <c r="C21" s="168">
        <v>32374</v>
      </c>
      <c r="D21" s="168">
        <v>48931</v>
      </c>
      <c r="E21" s="168">
        <v>5465</v>
      </c>
      <c r="F21" s="168">
        <v>208</v>
      </c>
      <c r="G21" s="169">
        <f t="shared" si="0"/>
        <v>86978</v>
      </c>
    </row>
    <row r="22" spans="2:7" ht="32.5" customHeight="1" x14ac:dyDescent="0.35">
      <c r="B22" s="236" t="s">
        <v>152</v>
      </c>
      <c r="C22" s="168">
        <v>21940</v>
      </c>
      <c r="D22" s="168">
        <v>29123</v>
      </c>
      <c r="E22" s="168">
        <v>2994</v>
      </c>
      <c r="F22" s="168">
        <v>153</v>
      </c>
      <c r="G22" s="169">
        <f t="shared" si="0"/>
        <v>54210</v>
      </c>
    </row>
    <row r="23" spans="2:7" ht="32.5" customHeight="1" x14ac:dyDescent="0.35">
      <c r="B23" s="236" t="s">
        <v>153</v>
      </c>
      <c r="C23" s="168">
        <v>26342</v>
      </c>
      <c r="D23" s="168">
        <v>34869</v>
      </c>
      <c r="E23" s="168">
        <v>3390</v>
      </c>
      <c r="F23" s="168">
        <v>134</v>
      </c>
      <c r="G23" s="169">
        <f t="shared" si="0"/>
        <v>64735</v>
      </c>
    </row>
    <row r="24" spans="2:7" ht="32.5" customHeight="1" x14ac:dyDescent="0.35">
      <c r="B24" s="236" t="s">
        <v>154</v>
      </c>
      <c r="C24" s="168">
        <v>30139</v>
      </c>
      <c r="D24" s="168">
        <v>37539</v>
      </c>
      <c r="E24" s="168">
        <v>3985</v>
      </c>
      <c r="F24" s="168">
        <v>239</v>
      </c>
      <c r="G24" s="169">
        <f t="shared" si="0"/>
        <v>71902</v>
      </c>
    </row>
    <row r="25" spans="2:7" ht="32.5" customHeight="1" x14ac:dyDescent="0.35">
      <c r="B25" s="236" t="s">
        <v>155</v>
      </c>
      <c r="C25" s="168">
        <v>21315</v>
      </c>
      <c r="D25" s="168">
        <v>30068</v>
      </c>
      <c r="E25" s="168">
        <v>2812</v>
      </c>
      <c r="F25" s="168">
        <v>109</v>
      </c>
      <c r="G25" s="169">
        <f t="shared" si="0"/>
        <v>54304</v>
      </c>
    </row>
    <row r="26" spans="2:7" ht="32.5" customHeight="1" x14ac:dyDescent="0.35">
      <c r="B26" s="236" t="s">
        <v>156</v>
      </c>
      <c r="C26" s="168">
        <v>17405</v>
      </c>
      <c r="D26" s="168">
        <v>19496</v>
      </c>
      <c r="E26" s="168">
        <v>1819</v>
      </c>
      <c r="F26" s="168">
        <v>190</v>
      </c>
      <c r="G26" s="169">
        <f t="shared" si="0"/>
        <v>38910</v>
      </c>
    </row>
    <row r="27" spans="2:7" ht="32.5" customHeight="1" x14ac:dyDescent="0.35">
      <c r="B27" s="236" t="s">
        <v>157</v>
      </c>
      <c r="C27" s="168">
        <v>23861</v>
      </c>
      <c r="D27" s="168">
        <v>34469</v>
      </c>
      <c r="E27" s="168">
        <v>3091</v>
      </c>
      <c r="F27" s="168">
        <v>165</v>
      </c>
      <c r="G27" s="169">
        <f t="shared" si="0"/>
        <v>61586</v>
      </c>
    </row>
    <row r="28" spans="2:7" ht="32.5" customHeight="1" x14ac:dyDescent="0.35">
      <c r="B28" s="236" t="s">
        <v>158</v>
      </c>
      <c r="C28" s="168">
        <v>24644</v>
      </c>
      <c r="D28" s="168">
        <v>33287</v>
      </c>
      <c r="E28" s="168">
        <v>2907</v>
      </c>
      <c r="F28" s="168">
        <v>196</v>
      </c>
      <c r="G28" s="169">
        <f t="shared" si="0"/>
        <v>61034</v>
      </c>
    </row>
    <row r="29" spans="2:7" ht="32.5" customHeight="1" x14ac:dyDescent="0.35">
      <c r="B29" s="236" t="s">
        <v>159</v>
      </c>
      <c r="C29" s="168">
        <v>26213</v>
      </c>
      <c r="D29" s="168">
        <v>45704</v>
      </c>
      <c r="E29" s="168">
        <v>2848</v>
      </c>
      <c r="F29" s="168">
        <v>229</v>
      </c>
      <c r="G29" s="169">
        <f>SUM(C29:F29)</f>
        <v>74994</v>
      </c>
    </row>
    <row r="30" spans="2:7" ht="30" customHeight="1" thickBot="1" x14ac:dyDescent="0.4">
      <c r="B30" s="166" t="s">
        <v>137</v>
      </c>
      <c r="C30" s="167">
        <f>SUM(C19:C29)</f>
        <v>285411</v>
      </c>
      <c r="D30" s="167">
        <f t="shared" ref="D30:F30" si="1">SUM(D19:D29)</f>
        <v>382870</v>
      </c>
      <c r="E30" s="167">
        <f t="shared" si="1"/>
        <v>36505</v>
      </c>
      <c r="F30" s="167">
        <f t="shared" si="1"/>
        <v>1961</v>
      </c>
      <c r="G30" s="167">
        <f>SUM(G19:G29)</f>
        <v>706747</v>
      </c>
    </row>
    <row r="31" spans="2:7" ht="141" customHeight="1" thickTop="1" x14ac:dyDescent="0.35">
      <c r="B31" s="356" t="s">
        <v>138</v>
      </c>
      <c r="C31" s="356"/>
      <c r="D31" s="356"/>
      <c r="E31" s="356"/>
      <c r="F31" s="356"/>
      <c r="G31" s="356"/>
    </row>
    <row r="32" spans="2:7" ht="23.15" customHeight="1" x14ac:dyDescent="0.35">
      <c r="B32" s="134"/>
    </row>
    <row r="33" spans="3:6" x14ac:dyDescent="0.35">
      <c r="C33" s="334"/>
      <c r="D33" s="334"/>
      <c r="E33" s="334"/>
      <c r="F33" s="334"/>
    </row>
  </sheetData>
  <mergeCells count="4">
    <mergeCell ref="C2:G2"/>
    <mergeCell ref="B31:G31"/>
    <mergeCell ref="C4:G4"/>
    <mergeCell ref="C18:G18"/>
  </mergeCells>
  <phoneticPr fontId="10" type="noConversion"/>
  <pageMargins left="0.70866141732283472" right="0.70866141732283472" top="0.94488188976377963" bottom="0.74803149606299213" header="0.31496062992125984" footer="0.31496062992125984"/>
  <pageSetup paperSize="9" scale="66" orientation="portrait" r:id="rId1"/>
  <headerFooter>
    <oddHeader>&amp;COSSERVATORIO ASSEGNO UNICO UNIVERSALE</oddHeader>
    <oddFooter>&amp;CINPS - COORDINAMENTO GENERALE STATISTICO ATTUARIALE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9F0A4-D231-4C47-B2EA-FCF7E77E4DAA}">
  <sheetPr>
    <pageSetUpPr fitToPage="1"/>
  </sheetPr>
  <dimension ref="A1:L187"/>
  <sheetViews>
    <sheetView showGridLines="0" tabSelected="1" topLeftCell="A16" zoomScale="60" zoomScaleNormal="60" workbookViewId="0">
      <selection activeCell="F1" sqref="F1"/>
    </sheetView>
  </sheetViews>
  <sheetFormatPr defaultColWidth="32.54296875" defaultRowHeight="15" x14ac:dyDescent="0.3"/>
  <cols>
    <col min="1" max="1" width="30.81640625" style="9" customWidth="1"/>
    <col min="2" max="9" width="19.453125" style="9" customWidth="1"/>
    <col min="10" max="10" width="9.1796875" style="9" customWidth="1"/>
    <col min="11" max="16384" width="32.54296875" style="9"/>
  </cols>
  <sheetData>
    <row r="1" spans="1:11" ht="63.65" customHeight="1" thickBot="1" x14ac:dyDescent="0.35">
      <c r="A1" s="86" t="s">
        <v>115</v>
      </c>
      <c r="B1" s="161"/>
      <c r="C1" s="161"/>
      <c r="D1" s="161"/>
      <c r="E1" s="161"/>
      <c r="F1" s="161"/>
      <c r="G1" s="161"/>
      <c r="H1" s="161"/>
      <c r="I1" s="161"/>
    </row>
    <row r="2" spans="1:11" ht="52.5" customHeight="1" thickTop="1" x14ac:dyDescent="0.3">
      <c r="A2" s="51"/>
      <c r="B2" s="355" t="s">
        <v>116</v>
      </c>
      <c r="C2" s="355"/>
      <c r="D2" s="363" t="s">
        <v>118</v>
      </c>
      <c r="E2" s="364"/>
      <c r="F2" s="355" t="s">
        <v>117</v>
      </c>
      <c r="G2" s="355"/>
      <c r="H2" s="355" t="s">
        <v>119</v>
      </c>
      <c r="I2" s="355"/>
    </row>
    <row r="3" spans="1:11" ht="9" customHeight="1" x14ac:dyDescent="0.3">
      <c r="A3" s="365" t="s">
        <v>66</v>
      </c>
      <c r="B3" s="358" t="s">
        <v>37</v>
      </c>
      <c r="C3" s="360" t="s">
        <v>36</v>
      </c>
      <c r="D3" s="358" t="s">
        <v>37</v>
      </c>
      <c r="E3" s="367" t="s">
        <v>36</v>
      </c>
      <c r="F3" s="358" t="s">
        <v>37</v>
      </c>
      <c r="G3" s="360" t="s">
        <v>36</v>
      </c>
      <c r="H3" s="358" t="s">
        <v>37</v>
      </c>
      <c r="I3" s="360" t="s">
        <v>36</v>
      </c>
    </row>
    <row r="4" spans="1:11" ht="35.15" customHeight="1" thickBot="1" x14ac:dyDescent="0.35">
      <c r="A4" s="366"/>
      <c r="B4" s="359"/>
      <c r="C4" s="361"/>
      <c r="D4" s="359"/>
      <c r="E4" s="368"/>
      <c r="F4" s="359"/>
      <c r="G4" s="361"/>
      <c r="H4" s="359"/>
      <c r="I4" s="361"/>
    </row>
    <row r="5" spans="1:11" ht="30" customHeight="1" thickTop="1" x14ac:dyDescent="0.3">
      <c r="A5" s="234" t="s">
        <v>4</v>
      </c>
      <c r="B5" s="12">
        <v>402231</v>
      </c>
      <c r="C5" s="19">
        <v>6.5018536613752245E-2</v>
      </c>
      <c r="D5" s="12">
        <v>626577</v>
      </c>
      <c r="E5" s="20">
        <v>6.6452270861168616E-2</v>
      </c>
      <c r="F5" s="12">
        <v>39260</v>
      </c>
      <c r="G5" s="19">
        <f>+(F5/F$27)</f>
        <v>5.5550288858672199E-2</v>
      </c>
      <c r="H5" s="12">
        <v>53465</v>
      </c>
      <c r="I5" s="19">
        <f>+(H5/H$27)</f>
        <v>5.8656833661002668E-2</v>
      </c>
      <c r="J5" s="303"/>
      <c r="K5" s="302"/>
    </row>
    <row r="6" spans="1:11" ht="30" customHeight="1" x14ac:dyDescent="0.3">
      <c r="A6" s="234" t="s">
        <v>5</v>
      </c>
      <c r="B6" s="12">
        <v>11900</v>
      </c>
      <c r="C6" s="19">
        <v>1.9235727373167453E-3</v>
      </c>
      <c r="D6" s="12">
        <v>19060</v>
      </c>
      <c r="E6" s="20">
        <v>2.0214279850902187E-3</v>
      </c>
      <c r="F6" s="12">
        <v>968</v>
      </c>
      <c r="G6" s="19">
        <f t="shared" ref="G6:G26" si="0">+(F6/F$27)</f>
        <v>1.3696556193376131E-3</v>
      </c>
      <c r="H6" s="12">
        <v>1309</v>
      </c>
      <c r="I6" s="19">
        <f t="shared" ref="I6:I29" si="1">+(H6/H$27)</f>
        <v>1.4361132565650892E-3</v>
      </c>
      <c r="J6" s="303"/>
      <c r="K6" s="302"/>
    </row>
    <row r="7" spans="1:11" ht="30" customHeight="1" x14ac:dyDescent="0.3">
      <c r="A7" s="234" t="s">
        <v>6</v>
      </c>
      <c r="B7" s="12">
        <v>1012400</v>
      </c>
      <c r="C7" s="19">
        <v>0.16364916296298093</v>
      </c>
      <c r="D7" s="12">
        <v>1611578</v>
      </c>
      <c r="E7" s="20">
        <v>0.17091756922118176</v>
      </c>
      <c r="F7" s="12">
        <v>93295</v>
      </c>
      <c r="G7" s="19">
        <f t="shared" si="0"/>
        <v>0.13200622004762666</v>
      </c>
      <c r="H7" s="12">
        <v>126682</v>
      </c>
      <c r="I7" s="19">
        <f t="shared" si="1"/>
        <v>0.13898372770678274</v>
      </c>
      <c r="J7" s="303"/>
      <c r="K7" s="302"/>
    </row>
    <row r="8" spans="1:11" ht="30" customHeight="1" x14ac:dyDescent="0.3">
      <c r="A8" s="234" t="s">
        <v>60</v>
      </c>
      <c r="B8" s="12">
        <v>56589</v>
      </c>
      <c r="C8" s="19">
        <v>9.1473157673964117E-3</v>
      </c>
      <c r="D8" s="12">
        <v>95733</v>
      </c>
      <c r="E8" s="20">
        <v>1.0153062187651727E-2</v>
      </c>
      <c r="F8" s="12">
        <v>4218</v>
      </c>
      <c r="G8" s="19">
        <f t="shared" si="0"/>
        <v>5.9681894652541855E-3</v>
      </c>
      <c r="H8" s="12">
        <v>5962</v>
      </c>
      <c r="I8" s="19">
        <f t="shared" si="1"/>
        <v>6.5409528156157842E-3</v>
      </c>
      <c r="J8" s="303"/>
      <c r="K8" s="302"/>
    </row>
    <row r="9" spans="1:11" ht="30" customHeight="1" x14ac:dyDescent="0.3">
      <c r="A9" s="234" t="s">
        <v>61</v>
      </c>
      <c r="B9" s="12">
        <v>56324</v>
      </c>
      <c r="C9" s="19">
        <v>9.1044799039183503E-3</v>
      </c>
      <c r="D9" s="12">
        <v>99600</v>
      </c>
      <c r="E9" s="20">
        <v>1.0563180866473546E-2</v>
      </c>
      <c r="F9" s="12">
        <v>4077</v>
      </c>
      <c r="G9" s="19">
        <f t="shared" si="0"/>
        <v>5.7686838430159593E-3</v>
      </c>
      <c r="H9" s="12">
        <v>5350</v>
      </c>
      <c r="I9" s="19">
        <f t="shared" si="1"/>
        <v>5.8695232411178208E-3</v>
      </c>
      <c r="J9" s="303"/>
      <c r="K9" s="302"/>
    </row>
    <row r="10" spans="1:11" ht="30" customHeight="1" x14ac:dyDescent="0.3">
      <c r="A10" s="234" t="s">
        <v>7</v>
      </c>
      <c r="B10" s="12">
        <v>481986</v>
      </c>
      <c r="C10" s="19">
        <v>7.791051507297049E-2</v>
      </c>
      <c r="D10" s="12">
        <v>767163</v>
      </c>
      <c r="E10" s="20">
        <v>8.1362264287815705E-2</v>
      </c>
      <c r="F10" s="12">
        <v>39854</v>
      </c>
      <c r="G10" s="19">
        <f t="shared" si="0"/>
        <v>5.6390759352356642E-2</v>
      </c>
      <c r="H10" s="12">
        <v>52742</v>
      </c>
      <c r="I10" s="19">
        <f t="shared" si="1"/>
        <v>5.7863625193090858E-2</v>
      </c>
      <c r="J10" s="303"/>
      <c r="K10" s="302"/>
    </row>
    <row r="11" spans="1:11" ht="30" customHeight="1" x14ac:dyDescent="0.3">
      <c r="A11" s="234" t="s">
        <v>52</v>
      </c>
      <c r="B11" s="12">
        <v>113067</v>
      </c>
      <c r="C11" s="19">
        <v>1.827668896556239E-2</v>
      </c>
      <c r="D11" s="12">
        <v>175799</v>
      </c>
      <c r="E11" s="20">
        <v>1.8644544509489786E-2</v>
      </c>
      <c r="F11" s="12">
        <v>9618</v>
      </c>
      <c r="G11" s="19">
        <f t="shared" si="0"/>
        <v>1.3608830316930953E-2</v>
      </c>
      <c r="H11" s="12">
        <v>12482</v>
      </c>
      <c r="I11" s="19">
        <f t="shared" si="1"/>
        <v>1.3694091419744418E-2</v>
      </c>
      <c r="J11" s="303"/>
      <c r="K11" s="302"/>
    </row>
    <row r="12" spans="1:11" ht="30" customHeight="1" x14ac:dyDescent="0.3">
      <c r="A12" s="234" t="s">
        <v>8</v>
      </c>
      <c r="B12" s="12">
        <v>132099</v>
      </c>
      <c r="C12" s="19">
        <v>2.135311218712645E-2</v>
      </c>
      <c r="D12" s="12">
        <v>198497</v>
      </c>
      <c r="E12" s="20">
        <v>2.1051804341891561E-2</v>
      </c>
      <c r="F12" s="12">
        <v>14812</v>
      </c>
      <c r="G12" s="19">
        <f t="shared" si="0"/>
        <v>2.0957994869451161E-2</v>
      </c>
      <c r="H12" s="12">
        <v>20125</v>
      </c>
      <c r="I12" s="19">
        <f t="shared" si="1"/>
        <v>2.2079281350933858E-2</v>
      </c>
      <c r="J12" s="303"/>
      <c r="K12" s="302"/>
    </row>
    <row r="13" spans="1:11" ht="30" customHeight="1" x14ac:dyDescent="0.3">
      <c r="A13" s="234" t="s">
        <v>9</v>
      </c>
      <c r="B13" s="12">
        <v>449604</v>
      </c>
      <c r="C13" s="19">
        <v>7.2676134200719153E-2</v>
      </c>
      <c r="D13" s="12">
        <v>701234</v>
      </c>
      <c r="E13" s="20">
        <v>7.4370096101613561E-2</v>
      </c>
      <c r="F13" s="12">
        <v>39425</v>
      </c>
      <c r="G13" s="19">
        <f t="shared" si="0"/>
        <v>5.5783752884695656E-2</v>
      </c>
      <c r="H13" s="12">
        <v>52366</v>
      </c>
      <c r="I13" s="19">
        <f t="shared" si="1"/>
        <v>5.7451112905490799E-2</v>
      </c>
      <c r="J13" s="303"/>
      <c r="K13" s="302"/>
    </row>
    <row r="14" spans="1:11" ht="30" customHeight="1" x14ac:dyDescent="0.3">
      <c r="A14" s="234" t="s">
        <v>10</v>
      </c>
      <c r="B14" s="12">
        <v>356226</v>
      </c>
      <c r="C14" s="19">
        <v>5.7582069069192852E-2</v>
      </c>
      <c r="D14" s="12">
        <v>537163</v>
      </c>
      <c r="E14" s="20">
        <v>5.6969376744754309E-2</v>
      </c>
      <c r="F14" s="12">
        <v>33027</v>
      </c>
      <c r="G14" s="19">
        <f t="shared" si="0"/>
        <v>4.673100840894974E-2</v>
      </c>
      <c r="H14" s="12">
        <v>44025</v>
      </c>
      <c r="I14" s="19">
        <f t="shared" si="1"/>
        <v>4.8300142185086367E-2</v>
      </c>
      <c r="J14" s="303"/>
      <c r="K14" s="302"/>
    </row>
    <row r="15" spans="1:11" ht="30" customHeight="1" x14ac:dyDescent="0.3">
      <c r="A15" s="234" t="s">
        <v>11</v>
      </c>
      <c r="B15" s="12">
        <v>86350</v>
      </c>
      <c r="C15" s="19">
        <v>1.3958025703134534E-2</v>
      </c>
      <c r="D15" s="12">
        <v>131838</v>
      </c>
      <c r="E15" s="20">
        <v>1.3982215251748387E-2</v>
      </c>
      <c r="F15" s="12">
        <v>7649</v>
      </c>
      <c r="G15" s="19">
        <f t="shared" si="0"/>
        <v>1.0822826273051036E-2</v>
      </c>
      <c r="H15" s="12">
        <v>10097</v>
      </c>
      <c r="I15" s="19">
        <f t="shared" si="1"/>
        <v>1.1077490872068529E-2</v>
      </c>
      <c r="J15" s="303"/>
      <c r="K15" s="302"/>
    </row>
    <row r="16" spans="1:11" ht="30" customHeight="1" x14ac:dyDescent="0.3">
      <c r="A16" s="234" t="s">
        <v>12</v>
      </c>
      <c r="B16" s="12">
        <v>150904</v>
      </c>
      <c r="C16" s="19">
        <v>2.4392842046390431E-2</v>
      </c>
      <c r="D16" s="12">
        <v>234123</v>
      </c>
      <c r="E16" s="20">
        <v>2.4830156566278974E-2</v>
      </c>
      <c r="F16" s="12">
        <v>12646</v>
      </c>
      <c r="G16" s="19">
        <f t="shared" si="0"/>
        <v>1.7893248927834147E-2</v>
      </c>
      <c r="H16" s="12">
        <v>16922</v>
      </c>
      <c r="I16" s="19">
        <f t="shared" si="1"/>
        <v>1.8565247156298273E-2</v>
      </c>
      <c r="J16" s="303"/>
      <c r="K16" s="302"/>
    </row>
    <row r="17" spans="1:11" ht="30" customHeight="1" x14ac:dyDescent="0.3">
      <c r="A17" s="234" t="s">
        <v>13</v>
      </c>
      <c r="B17" s="12">
        <v>585839</v>
      </c>
      <c r="C17" s="19">
        <v>9.4697809147639062E-2</v>
      </c>
      <c r="D17" s="12">
        <v>889587</v>
      </c>
      <c r="E17" s="20">
        <v>9.4346068046823314E-2</v>
      </c>
      <c r="F17" s="12">
        <v>63432</v>
      </c>
      <c r="G17" s="19">
        <f t="shared" si="0"/>
        <v>8.975206120436309E-2</v>
      </c>
      <c r="H17" s="12">
        <v>86121</v>
      </c>
      <c r="I17" s="19">
        <f t="shared" si="1"/>
        <v>9.4483964681926699E-2</v>
      </c>
      <c r="J17" s="303"/>
      <c r="K17" s="302"/>
    </row>
    <row r="18" spans="1:11" ht="30" customHeight="1" x14ac:dyDescent="0.3">
      <c r="A18" s="234" t="s">
        <v>14</v>
      </c>
      <c r="B18" s="12">
        <v>127517</v>
      </c>
      <c r="C18" s="19">
        <v>2.0612455860875581E-2</v>
      </c>
      <c r="D18" s="12">
        <v>199351</v>
      </c>
      <c r="E18" s="20">
        <v>2.1142376193899276E-2</v>
      </c>
      <c r="F18" s="12">
        <v>12250</v>
      </c>
      <c r="G18" s="19">
        <f t="shared" si="0"/>
        <v>1.7332935265377852E-2</v>
      </c>
      <c r="H18" s="12">
        <v>16791</v>
      </c>
      <c r="I18" s="19">
        <f t="shared" si="1"/>
        <v>1.8421526119926975E-2</v>
      </c>
      <c r="J18" s="303"/>
      <c r="K18" s="302"/>
    </row>
    <row r="19" spans="1:11" ht="30" customHeight="1" x14ac:dyDescent="0.3">
      <c r="A19" s="234" t="s">
        <v>15</v>
      </c>
      <c r="B19" s="12">
        <v>27309</v>
      </c>
      <c r="C19" s="19">
        <v>4.414356964990168E-3</v>
      </c>
      <c r="D19" s="12">
        <v>42735</v>
      </c>
      <c r="E19" s="20">
        <v>4.5323045615336044E-3</v>
      </c>
      <c r="F19" s="12">
        <v>2722</v>
      </c>
      <c r="G19" s="19">
        <f t="shared" si="0"/>
        <v>3.8514489626415111E-3</v>
      </c>
      <c r="H19" s="12">
        <v>3686</v>
      </c>
      <c r="I19" s="19">
        <f t="shared" si="1"/>
        <v>4.0439369470579977E-3</v>
      </c>
      <c r="J19" s="303"/>
      <c r="K19" s="302"/>
    </row>
    <row r="20" spans="1:11" ht="30" customHeight="1" x14ac:dyDescent="0.3">
      <c r="A20" s="234" t="s">
        <v>16</v>
      </c>
      <c r="B20" s="12">
        <v>616121</v>
      </c>
      <c r="C20" s="19">
        <v>9.959273600742273E-2</v>
      </c>
      <c r="D20" s="12">
        <v>981112</v>
      </c>
      <c r="E20" s="20">
        <v>0.10405284644846981</v>
      </c>
      <c r="F20" s="12">
        <v>100083</v>
      </c>
      <c r="G20" s="19">
        <f t="shared" si="0"/>
        <v>0.14161078858488257</v>
      </c>
      <c r="H20" s="12">
        <v>148261</v>
      </c>
      <c r="I20" s="19">
        <f t="shared" si="1"/>
        <v>0.16265820285072322</v>
      </c>
      <c r="J20" s="303"/>
      <c r="K20" s="302"/>
    </row>
    <row r="21" spans="1:11" ht="30" customHeight="1" x14ac:dyDescent="0.3">
      <c r="A21" s="234" t="s">
        <v>17</v>
      </c>
      <c r="B21" s="12">
        <v>419927</v>
      </c>
      <c r="C21" s="19">
        <v>6.7879002425479742E-2</v>
      </c>
      <c r="D21" s="12">
        <v>651875</v>
      </c>
      <c r="E21" s="20">
        <v>6.9135276378839788E-2</v>
      </c>
      <c r="F21" s="12">
        <v>48378</v>
      </c>
      <c r="G21" s="19">
        <f t="shared" si="0"/>
        <v>6.8451652430077531E-2</v>
      </c>
      <c r="H21" s="12">
        <v>67555</v>
      </c>
      <c r="I21" s="19">
        <f t="shared" si="1"/>
        <v>7.4115073374526053E-2</v>
      </c>
      <c r="J21" s="303"/>
      <c r="K21" s="302"/>
    </row>
    <row r="22" spans="1:11" ht="30" customHeight="1" x14ac:dyDescent="0.3">
      <c r="A22" s="234" t="s">
        <v>18</v>
      </c>
      <c r="B22" s="12">
        <v>53990</v>
      </c>
      <c r="C22" s="19">
        <v>8.7272010157757214E-3</v>
      </c>
      <c r="D22" s="12">
        <v>85737</v>
      </c>
      <c r="E22" s="20">
        <v>9.0929260838237182E-3</v>
      </c>
      <c r="F22" s="12">
        <v>4837</v>
      </c>
      <c r="G22" s="19">
        <f t="shared" si="0"/>
        <v>6.8440332962149113E-3</v>
      </c>
      <c r="H22" s="12">
        <v>6581</v>
      </c>
      <c r="I22" s="19">
        <f t="shared" si="1"/>
        <v>7.2200621401488554E-3</v>
      </c>
      <c r="J22" s="303"/>
      <c r="K22" s="302"/>
    </row>
    <row r="23" spans="1:11" ht="30" customHeight="1" x14ac:dyDescent="0.3">
      <c r="A23" s="234" t="s">
        <v>19</v>
      </c>
      <c r="B23" s="12">
        <v>193243</v>
      </c>
      <c r="C23" s="19">
        <v>3.1236719872042001E-2</v>
      </c>
      <c r="D23" s="12">
        <v>310229</v>
      </c>
      <c r="E23" s="20">
        <v>3.2901656998245196E-2</v>
      </c>
      <c r="F23" s="12">
        <v>27775</v>
      </c>
      <c r="G23" s="19">
        <f t="shared" si="0"/>
        <v>3.9299777713948554E-2</v>
      </c>
      <c r="H23" s="12">
        <v>40617</v>
      </c>
      <c r="I23" s="19">
        <f>+(H23/H$27)</f>
        <v>4.4561201025136922E-2</v>
      </c>
      <c r="J23" s="303"/>
      <c r="K23" s="302"/>
    </row>
    <row r="24" spans="1:11" ht="30" customHeight="1" x14ac:dyDescent="0.3">
      <c r="A24" s="234" t="s">
        <v>20</v>
      </c>
      <c r="B24" s="12">
        <v>517442</v>
      </c>
      <c r="C24" s="19">
        <v>8.3641791961567347E-2</v>
      </c>
      <c r="D24" s="12">
        <v>816378</v>
      </c>
      <c r="E24" s="20">
        <v>8.6581811941866871E-2</v>
      </c>
      <c r="F24" s="12">
        <v>79531</v>
      </c>
      <c r="G24" s="19">
        <f t="shared" si="0"/>
        <v>0.11253107547679721</v>
      </c>
      <c r="H24" s="12">
        <v>119065</v>
      </c>
      <c r="I24" s="19">
        <f t="shared" si="1"/>
        <v>0.130627062561438</v>
      </c>
      <c r="J24" s="303"/>
      <c r="K24" s="302"/>
    </row>
    <row r="25" spans="1:11" ht="30" customHeight="1" x14ac:dyDescent="0.3">
      <c r="A25" s="234" t="s">
        <v>21</v>
      </c>
      <c r="B25" s="12">
        <v>149793</v>
      </c>
      <c r="C25" s="19">
        <v>2.4213254709318253E-2</v>
      </c>
      <c r="D25" s="12">
        <v>218416</v>
      </c>
      <c r="E25" s="20">
        <v>2.3164334459153474E-2</v>
      </c>
      <c r="F25" s="12">
        <v>15759</v>
      </c>
      <c r="G25" s="19">
        <f>+(F25/F$27)</f>
        <v>2.22979368854767E-2</v>
      </c>
      <c r="H25" s="12">
        <v>20777</v>
      </c>
      <c r="I25" s="19">
        <f t="shared" si="1"/>
        <v>2.2794595211346722E-2</v>
      </c>
      <c r="J25" s="303"/>
      <c r="K25" s="302"/>
    </row>
    <row r="26" spans="1:11" ht="30" customHeight="1" x14ac:dyDescent="0.3">
      <c r="A26" s="235" t="s">
        <v>50</v>
      </c>
      <c r="B26" s="244">
        <v>185544</v>
      </c>
      <c r="C26" s="19">
        <v>2.9992216804428418E-2</v>
      </c>
      <c r="D26" s="89">
        <v>35193</v>
      </c>
      <c r="E26" s="20">
        <v>3.7324299621867819E-3</v>
      </c>
      <c r="F26" s="244">
        <v>53131</v>
      </c>
      <c r="G26" s="19">
        <f t="shared" si="0"/>
        <v>7.5176831313044132E-2</v>
      </c>
      <c r="H26" s="244">
        <v>507</v>
      </c>
      <c r="I26" s="19">
        <f t="shared" si="1"/>
        <v>5.5623332397135229E-4</v>
      </c>
      <c r="J26" s="303"/>
      <c r="K26" s="302"/>
    </row>
    <row r="27" spans="1:11" ht="30" customHeight="1" x14ac:dyDescent="0.3">
      <c r="A27" s="21" t="s">
        <v>32</v>
      </c>
      <c r="B27" s="22">
        <v>6186405</v>
      </c>
      <c r="C27" s="157">
        <v>1</v>
      </c>
      <c r="D27" s="22">
        <v>9428978</v>
      </c>
      <c r="E27" s="160">
        <v>1</v>
      </c>
      <c r="F27" s="22">
        <f>SUM(F5:F26)</f>
        <v>706747</v>
      </c>
      <c r="G27" s="157">
        <v>1</v>
      </c>
      <c r="H27" s="22">
        <f>SUM(H5:H26)</f>
        <v>911488</v>
      </c>
      <c r="I27" s="321">
        <f t="shared" si="1"/>
        <v>1</v>
      </c>
      <c r="J27" s="320"/>
      <c r="K27" s="302"/>
    </row>
    <row r="28" spans="1:11" s="57" customFormat="1" ht="30" customHeight="1" x14ac:dyDescent="0.3">
      <c r="A28" s="247" t="s">
        <v>0</v>
      </c>
      <c r="B28" s="89">
        <f>SUM(B5:B13)</f>
        <v>2716200</v>
      </c>
      <c r="C28" s="158">
        <f>+B28/B$27</f>
        <v>0.43905951841174318</v>
      </c>
      <c r="D28" s="89">
        <f>SUM(D5:D13)</f>
        <v>4295241</v>
      </c>
      <c r="E28" s="305">
        <f>+D28/D$27</f>
        <v>0.45553622036237651</v>
      </c>
      <c r="F28" s="89">
        <f>SUM(F5:F13)</f>
        <v>245527</v>
      </c>
      <c r="G28" s="158">
        <f>+F28/F$27</f>
        <v>0.34740437525734102</v>
      </c>
      <c r="H28" s="89">
        <f>SUM(H5:H13)</f>
        <v>330483</v>
      </c>
      <c r="I28" s="158">
        <f t="shared" si="1"/>
        <v>0.36257526155034403</v>
      </c>
      <c r="J28" s="320"/>
      <c r="K28" s="302"/>
    </row>
    <row r="29" spans="1:11" s="57" customFormat="1" ht="30" customHeight="1" x14ac:dyDescent="0.3">
      <c r="A29" s="247" t="s">
        <v>1</v>
      </c>
      <c r="B29" s="89">
        <f>SUM(B14:B17)</f>
        <v>1179319</v>
      </c>
      <c r="C29" s="19">
        <f>+B29/B$27</f>
        <v>0.19063074596635687</v>
      </c>
      <c r="D29" s="89">
        <f>SUM(D14:D17)</f>
        <v>1792711</v>
      </c>
      <c r="E29" s="20">
        <f>+D29/D$27</f>
        <v>0.19012781660960498</v>
      </c>
      <c r="F29" s="89">
        <f>SUM(F14:F17)</f>
        <v>116754</v>
      </c>
      <c r="G29" s="19">
        <f>+F29/F$27</f>
        <v>0.16519914481419801</v>
      </c>
      <c r="H29" s="89">
        <f>SUM(H14:H17)</f>
        <v>157165</v>
      </c>
      <c r="I29" s="19">
        <f t="shared" si="1"/>
        <v>0.17242684489537985</v>
      </c>
      <c r="J29" s="303"/>
      <c r="K29" s="302"/>
    </row>
    <row r="30" spans="1:11" s="57" customFormat="1" ht="30" customHeight="1" x14ac:dyDescent="0.3">
      <c r="A30" s="235" t="s">
        <v>2</v>
      </c>
      <c r="B30" s="244">
        <f>SUM(B18:B25)</f>
        <v>2105342</v>
      </c>
      <c r="C30" s="245">
        <f>+B30/B$27</f>
        <v>0.34031751881747152</v>
      </c>
      <c r="D30" s="244">
        <f>SUM(D18:D25)</f>
        <v>3305833</v>
      </c>
      <c r="E30" s="246">
        <f>+D30/D$27</f>
        <v>0.35060353306583175</v>
      </c>
      <c r="F30" s="244">
        <f>SUM(F18:F25)</f>
        <v>291335</v>
      </c>
      <c r="G30" s="245">
        <f>+F30/F$27</f>
        <v>0.41221964861541682</v>
      </c>
      <c r="H30" s="244">
        <f>SUM(H18:H25)</f>
        <v>423333</v>
      </c>
      <c r="I30" s="245">
        <f>+(H30/H$27)</f>
        <v>0.46444166023030475</v>
      </c>
      <c r="J30" s="320"/>
      <c r="K30" s="302"/>
    </row>
    <row r="31" spans="1:11" ht="18.75" customHeight="1" x14ac:dyDescent="0.3">
      <c r="A31" s="52"/>
      <c r="B31" s="11"/>
      <c r="C31" s="23"/>
      <c r="D31" s="11"/>
      <c r="E31" s="19"/>
      <c r="H31" s="159"/>
      <c r="I31" s="159"/>
    </row>
    <row r="32" spans="1:11" ht="68.5" customHeight="1" x14ac:dyDescent="0.3">
      <c r="A32" s="362" t="s">
        <v>41</v>
      </c>
      <c r="B32" s="362"/>
      <c r="C32" s="362"/>
      <c r="D32" s="362"/>
      <c r="E32" s="362"/>
      <c r="F32" s="362"/>
      <c r="G32" s="362"/>
      <c r="H32" s="362"/>
      <c r="I32" s="362"/>
    </row>
    <row r="33" spans="1:12" ht="18" customHeight="1" x14ac:dyDescent="0.3">
      <c r="A33" s="134"/>
      <c r="B33" s="48"/>
      <c r="C33" s="48"/>
      <c r="D33" s="48"/>
      <c r="E33" s="48"/>
      <c r="F33" s="48"/>
      <c r="G33" s="48"/>
      <c r="H33" s="48"/>
      <c r="I33" s="48"/>
      <c r="J33" s="48"/>
      <c r="K33" s="48"/>
      <c r="L33" s="48"/>
    </row>
    <row r="34" spans="1:12" ht="44.5" customHeight="1" x14ac:dyDescent="0.3">
      <c r="C34" s="304"/>
      <c r="H34" s="159"/>
      <c r="I34" s="159"/>
    </row>
    <row r="35" spans="1:12" ht="44.5" customHeight="1" x14ac:dyDescent="0.3">
      <c r="C35" s="304"/>
      <c r="H35" s="159"/>
      <c r="I35" s="159"/>
    </row>
    <row r="36" spans="1:12" ht="44.5" customHeight="1" x14ac:dyDescent="0.3">
      <c r="H36" s="159"/>
      <c r="I36" s="159"/>
    </row>
    <row r="37" spans="1:12" x14ac:dyDescent="0.3">
      <c r="H37" s="159"/>
      <c r="I37" s="159"/>
    </row>
    <row r="38" spans="1:12" x14ac:dyDescent="0.3">
      <c r="H38" s="159"/>
      <c r="I38" s="159"/>
    </row>
    <row r="39" spans="1:12" x14ac:dyDescent="0.3">
      <c r="H39" s="159"/>
      <c r="I39" s="159"/>
    </row>
    <row r="40" spans="1:12" x14ac:dyDescent="0.3">
      <c r="H40" s="159"/>
      <c r="I40" s="159"/>
    </row>
    <row r="41" spans="1:12" x14ac:dyDescent="0.3">
      <c r="H41" s="159"/>
      <c r="I41" s="159"/>
    </row>
    <row r="42" spans="1:12" x14ac:dyDescent="0.3">
      <c r="H42" s="159"/>
      <c r="I42" s="159"/>
    </row>
    <row r="43" spans="1:12" x14ac:dyDescent="0.3">
      <c r="H43" s="159"/>
      <c r="I43" s="159"/>
    </row>
    <row r="44" spans="1:12" x14ac:dyDescent="0.3">
      <c r="H44" s="159"/>
      <c r="I44" s="159"/>
    </row>
    <row r="45" spans="1:12" x14ac:dyDescent="0.3">
      <c r="H45" s="159"/>
      <c r="I45" s="159"/>
    </row>
    <row r="46" spans="1:12" x14ac:dyDescent="0.3">
      <c r="H46" s="159"/>
      <c r="I46" s="159"/>
    </row>
    <row r="47" spans="1:12" x14ac:dyDescent="0.3">
      <c r="H47" s="159"/>
      <c r="I47" s="159"/>
    </row>
    <row r="48" spans="1:12" x14ac:dyDescent="0.3">
      <c r="H48" s="159"/>
      <c r="I48" s="159"/>
    </row>
    <row r="49" spans="8:9" x14ac:dyDescent="0.3">
      <c r="H49" s="159"/>
      <c r="I49" s="159"/>
    </row>
    <row r="50" spans="8:9" x14ac:dyDescent="0.3">
      <c r="H50" s="159"/>
      <c r="I50" s="159"/>
    </row>
    <row r="51" spans="8:9" x14ac:dyDescent="0.3">
      <c r="H51" s="159"/>
      <c r="I51" s="159"/>
    </row>
    <row r="52" spans="8:9" x14ac:dyDescent="0.3">
      <c r="H52" s="159"/>
      <c r="I52" s="159"/>
    </row>
    <row r="53" spans="8:9" x14ac:dyDescent="0.3">
      <c r="H53" s="159"/>
      <c r="I53" s="159"/>
    </row>
    <row r="54" spans="8:9" x14ac:dyDescent="0.3">
      <c r="H54" s="159"/>
      <c r="I54" s="159"/>
    </row>
    <row r="55" spans="8:9" x14ac:dyDescent="0.3">
      <c r="H55" s="159"/>
      <c r="I55" s="159"/>
    </row>
    <row r="56" spans="8:9" x14ac:dyDescent="0.3">
      <c r="H56" s="159"/>
      <c r="I56" s="159"/>
    </row>
    <row r="57" spans="8:9" x14ac:dyDescent="0.3">
      <c r="H57" s="159"/>
      <c r="I57" s="159"/>
    </row>
    <row r="58" spans="8:9" x14ac:dyDescent="0.3">
      <c r="H58" s="159"/>
      <c r="I58" s="159"/>
    </row>
    <row r="59" spans="8:9" x14ac:dyDescent="0.3">
      <c r="H59" s="159"/>
      <c r="I59" s="159"/>
    </row>
    <row r="60" spans="8:9" x14ac:dyDescent="0.3">
      <c r="H60" s="159"/>
      <c r="I60" s="159"/>
    </row>
    <row r="61" spans="8:9" x14ac:dyDescent="0.3">
      <c r="H61" s="159"/>
      <c r="I61" s="159"/>
    </row>
    <row r="62" spans="8:9" x14ac:dyDescent="0.3">
      <c r="H62" s="159"/>
      <c r="I62" s="159"/>
    </row>
    <row r="63" spans="8:9" x14ac:dyDescent="0.3">
      <c r="H63" s="159"/>
      <c r="I63" s="159"/>
    </row>
    <row r="64" spans="8:9" x14ac:dyDescent="0.3">
      <c r="H64" s="159"/>
      <c r="I64" s="159"/>
    </row>
    <row r="65" spans="8:9" x14ac:dyDescent="0.3">
      <c r="H65" s="159"/>
      <c r="I65" s="159"/>
    </row>
    <row r="66" spans="8:9" x14ac:dyDescent="0.3">
      <c r="H66" s="159"/>
      <c r="I66" s="159"/>
    </row>
    <row r="67" spans="8:9" x14ac:dyDescent="0.3">
      <c r="H67" s="159"/>
      <c r="I67" s="159"/>
    </row>
    <row r="68" spans="8:9" x14ac:dyDescent="0.3">
      <c r="H68" s="159"/>
      <c r="I68" s="159"/>
    </row>
    <row r="69" spans="8:9" x14ac:dyDescent="0.3">
      <c r="H69" s="159"/>
      <c r="I69" s="159"/>
    </row>
    <row r="70" spans="8:9" x14ac:dyDescent="0.3">
      <c r="H70" s="159"/>
      <c r="I70" s="159"/>
    </row>
    <row r="71" spans="8:9" x14ac:dyDescent="0.3">
      <c r="H71" s="159"/>
      <c r="I71" s="159"/>
    </row>
    <row r="72" spans="8:9" x14ac:dyDescent="0.3">
      <c r="H72" s="159"/>
      <c r="I72" s="159"/>
    </row>
    <row r="73" spans="8:9" x14ac:dyDescent="0.3">
      <c r="H73" s="159"/>
      <c r="I73" s="159"/>
    </row>
    <row r="74" spans="8:9" x14ac:dyDescent="0.3">
      <c r="H74" s="159"/>
      <c r="I74" s="159"/>
    </row>
    <row r="75" spans="8:9" x14ac:dyDescent="0.3">
      <c r="H75" s="159"/>
      <c r="I75" s="159"/>
    </row>
    <row r="76" spans="8:9" x14ac:dyDescent="0.3">
      <c r="H76" s="159"/>
      <c r="I76" s="159"/>
    </row>
    <row r="77" spans="8:9" x14ac:dyDescent="0.3">
      <c r="H77" s="159"/>
      <c r="I77" s="159"/>
    </row>
    <row r="78" spans="8:9" x14ac:dyDescent="0.3">
      <c r="H78" s="159"/>
      <c r="I78" s="159"/>
    </row>
    <row r="79" spans="8:9" x14ac:dyDescent="0.3">
      <c r="H79" s="159"/>
      <c r="I79" s="159"/>
    </row>
    <row r="80" spans="8:9" x14ac:dyDescent="0.3">
      <c r="H80" s="159"/>
      <c r="I80" s="159"/>
    </row>
    <row r="81" spans="8:9" x14ac:dyDescent="0.3">
      <c r="H81" s="159"/>
      <c r="I81" s="159"/>
    </row>
    <row r="82" spans="8:9" x14ac:dyDescent="0.3">
      <c r="H82" s="159"/>
      <c r="I82" s="159"/>
    </row>
    <row r="83" spans="8:9" x14ac:dyDescent="0.3">
      <c r="H83" s="159"/>
      <c r="I83" s="159"/>
    </row>
    <row r="84" spans="8:9" x14ac:dyDescent="0.3">
      <c r="H84" s="159"/>
      <c r="I84" s="159"/>
    </row>
    <row r="85" spans="8:9" x14ac:dyDescent="0.3">
      <c r="H85" s="159"/>
      <c r="I85" s="159"/>
    </row>
    <row r="86" spans="8:9" x14ac:dyDescent="0.3">
      <c r="H86" s="159"/>
      <c r="I86" s="159"/>
    </row>
    <row r="87" spans="8:9" x14ac:dyDescent="0.3">
      <c r="H87" s="159"/>
      <c r="I87" s="159"/>
    </row>
    <row r="88" spans="8:9" x14ac:dyDescent="0.3">
      <c r="H88" s="159"/>
      <c r="I88" s="159"/>
    </row>
    <row r="89" spans="8:9" x14ac:dyDescent="0.3">
      <c r="H89" s="159"/>
      <c r="I89" s="159"/>
    </row>
    <row r="90" spans="8:9" x14ac:dyDescent="0.3">
      <c r="H90" s="159"/>
      <c r="I90" s="159"/>
    </row>
    <row r="91" spans="8:9" x14ac:dyDescent="0.3">
      <c r="H91" s="159"/>
      <c r="I91" s="159"/>
    </row>
    <row r="92" spans="8:9" x14ac:dyDescent="0.3">
      <c r="H92" s="159"/>
      <c r="I92" s="159"/>
    </row>
    <row r="93" spans="8:9" x14ac:dyDescent="0.3">
      <c r="H93" s="159"/>
      <c r="I93" s="159"/>
    </row>
    <row r="94" spans="8:9" x14ac:dyDescent="0.3">
      <c r="H94" s="159"/>
      <c r="I94" s="159"/>
    </row>
    <row r="95" spans="8:9" x14ac:dyDescent="0.3">
      <c r="H95" s="159"/>
      <c r="I95" s="159"/>
    </row>
    <row r="96" spans="8:9" x14ac:dyDescent="0.3">
      <c r="H96" s="159"/>
      <c r="I96" s="159"/>
    </row>
    <row r="97" spans="8:9" x14ac:dyDescent="0.3">
      <c r="H97" s="159"/>
      <c r="I97" s="159"/>
    </row>
    <row r="98" spans="8:9" x14ac:dyDescent="0.3">
      <c r="H98" s="159"/>
      <c r="I98" s="159"/>
    </row>
    <row r="99" spans="8:9" x14ac:dyDescent="0.3">
      <c r="H99" s="159"/>
      <c r="I99" s="159"/>
    </row>
    <row r="100" spans="8:9" x14ac:dyDescent="0.3">
      <c r="H100" s="159"/>
      <c r="I100" s="159"/>
    </row>
    <row r="101" spans="8:9" x14ac:dyDescent="0.3">
      <c r="H101" s="159"/>
      <c r="I101" s="159"/>
    </row>
    <row r="102" spans="8:9" x14ac:dyDescent="0.3">
      <c r="H102" s="159"/>
      <c r="I102" s="159"/>
    </row>
    <row r="103" spans="8:9" x14ac:dyDescent="0.3">
      <c r="H103" s="159"/>
      <c r="I103" s="159"/>
    </row>
    <row r="104" spans="8:9" x14ac:dyDescent="0.3">
      <c r="H104" s="159"/>
      <c r="I104" s="159"/>
    </row>
    <row r="105" spans="8:9" x14ac:dyDescent="0.3">
      <c r="H105" s="159"/>
      <c r="I105" s="159"/>
    </row>
    <row r="106" spans="8:9" x14ac:dyDescent="0.3">
      <c r="H106" s="159"/>
      <c r="I106" s="159"/>
    </row>
    <row r="107" spans="8:9" x14ac:dyDescent="0.3">
      <c r="H107" s="159"/>
      <c r="I107" s="159"/>
    </row>
    <row r="108" spans="8:9" x14ac:dyDescent="0.3">
      <c r="H108" s="159"/>
      <c r="I108" s="159"/>
    </row>
    <row r="109" spans="8:9" x14ac:dyDescent="0.3">
      <c r="H109" s="159"/>
      <c r="I109" s="159"/>
    </row>
    <row r="110" spans="8:9" x14ac:dyDescent="0.3">
      <c r="H110" s="159"/>
      <c r="I110" s="159"/>
    </row>
    <row r="111" spans="8:9" x14ac:dyDescent="0.3">
      <c r="H111" s="159"/>
      <c r="I111" s="159"/>
    </row>
    <row r="112" spans="8:9" x14ac:dyDescent="0.3">
      <c r="H112" s="159"/>
      <c r="I112" s="159"/>
    </row>
    <row r="113" spans="8:9" x14ac:dyDescent="0.3">
      <c r="H113" s="159"/>
      <c r="I113" s="159"/>
    </row>
    <row r="114" spans="8:9" x14ac:dyDescent="0.3">
      <c r="H114" s="159"/>
      <c r="I114" s="159"/>
    </row>
    <row r="115" spans="8:9" x14ac:dyDescent="0.3">
      <c r="H115" s="159"/>
      <c r="I115" s="159"/>
    </row>
    <row r="116" spans="8:9" x14ac:dyDescent="0.3">
      <c r="H116" s="159"/>
      <c r="I116" s="159"/>
    </row>
    <row r="117" spans="8:9" x14ac:dyDescent="0.3">
      <c r="H117" s="159"/>
      <c r="I117" s="159"/>
    </row>
    <row r="118" spans="8:9" x14ac:dyDescent="0.3">
      <c r="H118" s="159"/>
      <c r="I118" s="159"/>
    </row>
    <row r="119" spans="8:9" x14ac:dyDescent="0.3">
      <c r="H119" s="159"/>
      <c r="I119" s="159"/>
    </row>
    <row r="120" spans="8:9" x14ac:dyDescent="0.3">
      <c r="H120" s="159"/>
      <c r="I120" s="159"/>
    </row>
    <row r="121" spans="8:9" x14ac:dyDescent="0.3">
      <c r="H121" s="159"/>
      <c r="I121" s="159"/>
    </row>
    <row r="122" spans="8:9" x14ac:dyDescent="0.3">
      <c r="H122" s="159"/>
      <c r="I122" s="159"/>
    </row>
    <row r="123" spans="8:9" x14ac:dyDescent="0.3">
      <c r="H123" s="159"/>
      <c r="I123" s="159"/>
    </row>
    <row r="124" spans="8:9" x14ac:dyDescent="0.3">
      <c r="H124" s="159"/>
      <c r="I124" s="159"/>
    </row>
    <row r="125" spans="8:9" x14ac:dyDescent="0.3">
      <c r="H125" s="159"/>
      <c r="I125" s="159"/>
    </row>
    <row r="126" spans="8:9" x14ac:dyDescent="0.3">
      <c r="H126" s="159"/>
      <c r="I126" s="159"/>
    </row>
    <row r="127" spans="8:9" x14ac:dyDescent="0.3">
      <c r="H127" s="159"/>
      <c r="I127" s="159"/>
    </row>
    <row r="128" spans="8:9" x14ac:dyDescent="0.3">
      <c r="H128" s="159"/>
      <c r="I128" s="159"/>
    </row>
    <row r="129" spans="8:9" x14ac:dyDescent="0.3">
      <c r="H129" s="159"/>
      <c r="I129" s="159"/>
    </row>
    <row r="130" spans="8:9" x14ac:dyDescent="0.3">
      <c r="H130" s="159"/>
      <c r="I130" s="159"/>
    </row>
    <row r="131" spans="8:9" x14ac:dyDescent="0.3">
      <c r="H131" s="159"/>
      <c r="I131" s="159"/>
    </row>
    <row r="132" spans="8:9" x14ac:dyDescent="0.3">
      <c r="H132" s="159"/>
      <c r="I132" s="159"/>
    </row>
    <row r="133" spans="8:9" x14ac:dyDescent="0.3">
      <c r="H133" s="159"/>
      <c r="I133" s="159"/>
    </row>
    <row r="134" spans="8:9" x14ac:dyDescent="0.3">
      <c r="H134" s="159"/>
      <c r="I134" s="159"/>
    </row>
    <row r="135" spans="8:9" x14ac:dyDescent="0.3">
      <c r="H135" s="159"/>
      <c r="I135" s="159"/>
    </row>
    <row r="136" spans="8:9" x14ac:dyDescent="0.3">
      <c r="H136" s="159"/>
      <c r="I136" s="159"/>
    </row>
    <row r="137" spans="8:9" x14ac:dyDescent="0.3">
      <c r="H137" s="159"/>
      <c r="I137" s="159"/>
    </row>
    <row r="138" spans="8:9" x14ac:dyDescent="0.3">
      <c r="H138" s="159"/>
      <c r="I138" s="159"/>
    </row>
    <row r="139" spans="8:9" x14ac:dyDescent="0.3">
      <c r="H139" s="159"/>
      <c r="I139" s="159"/>
    </row>
    <row r="140" spans="8:9" x14ac:dyDescent="0.3">
      <c r="H140" s="159"/>
      <c r="I140" s="159"/>
    </row>
    <row r="141" spans="8:9" x14ac:dyDescent="0.3">
      <c r="H141" s="159"/>
      <c r="I141" s="159"/>
    </row>
    <row r="142" spans="8:9" x14ac:dyDescent="0.3">
      <c r="H142" s="159"/>
      <c r="I142" s="159"/>
    </row>
    <row r="143" spans="8:9" x14ac:dyDescent="0.3">
      <c r="H143" s="159"/>
      <c r="I143" s="159"/>
    </row>
    <row r="144" spans="8:9" x14ac:dyDescent="0.3">
      <c r="H144" s="159"/>
      <c r="I144" s="159"/>
    </row>
    <row r="145" spans="8:9" x14ac:dyDescent="0.3">
      <c r="H145" s="159"/>
      <c r="I145" s="159"/>
    </row>
    <row r="146" spans="8:9" x14ac:dyDescent="0.3">
      <c r="H146" s="159"/>
      <c r="I146" s="159"/>
    </row>
    <row r="147" spans="8:9" x14ac:dyDescent="0.3">
      <c r="H147" s="159"/>
      <c r="I147" s="159"/>
    </row>
    <row r="148" spans="8:9" x14ac:dyDescent="0.3">
      <c r="H148" s="159"/>
      <c r="I148" s="159"/>
    </row>
    <row r="149" spans="8:9" x14ac:dyDescent="0.3">
      <c r="H149" s="159"/>
      <c r="I149" s="159"/>
    </row>
    <row r="150" spans="8:9" x14ac:dyDescent="0.3">
      <c r="H150" s="159"/>
      <c r="I150" s="159"/>
    </row>
    <row r="151" spans="8:9" x14ac:dyDescent="0.3">
      <c r="H151" s="159"/>
      <c r="I151" s="159"/>
    </row>
    <row r="152" spans="8:9" x14ac:dyDescent="0.3">
      <c r="H152" s="159"/>
      <c r="I152" s="159"/>
    </row>
    <row r="153" spans="8:9" x14ac:dyDescent="0.3">
      <c r="H153" s="159"/>
      <c r="I153" s="159"/>
    </row>
    <row r="154" spans="8:9" x14ac:dyDescent="0.3">
      <c r="H154" s="159"/>
      <c r="I154" s="159"/>
    </row>
    <row r="155" spans="8:9" x14ac:dyDescent="0.3">
      <c r="H155" s="159"/>
      <c r="I155" s="159"/>
    </row>
    <row r="156" spans="8:9" x14ac:dyDescent="0.3">
      <c r="H156" s="159"/>
      <c r="I156" s="159"/>
    </row>
    <row r="157" spans="8:9" x14ac:dyDescent="0.3">
      <c r="H157" s="159"/>
      <c r="I157" s="159"/>
    </row>
    <row r="158" spans="8:9" x14ac:dyDescent="0.3">
      <c r="H158" s="159"/>
      <c r="I158" s="159"/>
    </row>
    <row r="159" spans="8:9" x14ac:dyDescent="0.3">
      <c r="H159" s="159"/>
      <c r="I159" s="159"/>
    </row>
    <row r="160" spans="8:9" x14ac:dyDescent="0.3">
      <c r="H160" s="159"/>
      <c r="I160" s="159"/>
    </row>
    <row r="161" spans="8:9" x14ac:dyDescent="0.3">
      <c r="H161" s="159"/>
      <c r="I161" s="159"/>
    </row>
    <row r="162" spans="8:9" x14ac:dyDescent="0.3">
      <c r="H162" s="159"/>
      <c r="I162" s="159"/>
    </row>
    <row r="163" spans="8:9" x14ac:dyDescent="0.3">
      <c r="H163" s="159"/>
      <c r="I163" s="159"/>
    </row>
    <row r="164" spans="8:9" x14ac:dyDescent="0.3">
      <c r="H164" s="159"/>
      <c r="I164" s="159"/>
    </row>
    <row r="165" spans="8:9" x14ac:dyDescent="0.3">
      <c r="H165" s="159"/>
      <c r="I165" s="159"/>
    </row>
    <row r="166" spans="8:9" x14ac:dyDescent="0.3">
      <c r="H166" s="159"/>
      <c r="I166" s="159"/>
    </row>
    <row r="167" spans="8:9" x14ac:dyDescent="0.3">
      <c r="H167" s="159"/>
      <c r="I167" s="159"/>
    </row>
    <row r="168" spans="8:9" x14ac:dyDescent="0.3">
      <c r="H168" s="159"/>
      <c r="I168" s="159"/>
    </row>
    <row r="169" spans="8:9" x14ac:dyDescent="0.3">
      <c r="H169" s="159"/>
      <c r="I169" s="159"/>
    </row>
    <row r="170" spans="8:9" x14ac:dyDescent="0.3">
      <c r="H170" s="159"/>
      <c r="I170" s="159"/>
    </row>
    <row r="171" spans="8:9" x14ac:dyDescent="0.3">
      <c r="H171" s="159"/>
      <c r="I171" s="159"/>
    </row>
    <row r="172" spans="8:9" x14ac:dyDescent="0.3">
      <c r="H172" s="159"/>
      <c r="I172" s="159"/>
    </row>
    <row r="173" spans="8:9" x14ac:dyDescent="0.3">
      <c r="H173" s="159"/>
      <c r="I173" s="159"/>
    </row>
    <row r="174" spans="8:9" x14ac:dyDescent="0.3">
      <c r="H174" s="159"/>
      <c r="I174" s="159"/>
    </row>
    <row r="175" spans="8:9" x14ac:dyDescent="0.3">
      <c r="H175" s="159"/>
      <c r="I175" s="159"/>
    </row>
    <row r="176" spans="8:9" x14ac:dyDescent="0.3">
      <c r="H176" s="159"/>
      <c r="I176" s="159"/>
    </row>
    <row r="177" spans="8:9" x14ac:dyDescent="0.3">
      <c r="H177" s="159"/>
      <c r="I177" s="159"/>
    </row>
    <row r="178" spans="8:9" x14ac:dyDescent="0.3">
      <c r="H178" s="159"/>
      <c r="I178" s="159"/>
    </row>
    <row r="179" spans="8:9" x14ac:dyDescent="0.3">
      <c r="H179" s="159"/>
      <c r="I179" s="159"/>
    </row>
    <row r="180" spans="8:9" x14ac:dyDescent="0.3">
      <c r="H180" s="159"/>
      <c r="I180" s="159"/>
    </row>
    <row r="181" spans="8:9" x14ac:dyDescent="0.3">
      <c r="H181" s="159"/>
      <c r="I181" s="159"/>
    </row>
    <row r="182" spans="8:9" x14ac:dyDescent="0.3">
      <c r="H182" s="159"/>
      <c r="I182" s="159"/>
    </row>
    <row r="183" spans="8:9" x14ac:dyDescent="0.3">
      <c r="H183" s="159"/>
      <c r="I183" s="159"/>
    </row>
    <row r="184" spans="8:9" x14ac:dyDescent="0.3">
      <c r="H184" s="159"/>
      <c r="I184" s="159"/>
    </row>
    <row r="185" spans="8:9" x14ac:dyDescent="0.3">
      <c r="H185" s="159"/>
      <c r="I185" s="159"/>
    </row>
    <row r="186" spans="8:9" x14ac:dyDescent="0.3">
      <c r="H186" s="159"/>
      <c r="I186" s="159"/>
    </row>
    <row r="187" spans="8:9" x14ac:dyDescent="0.3">
      <c r="H187" s="159"/>
      <c r="I187" s="159"/>
    </row>
  </sheetData>
  <mergeCells count="14">
    <mergeCell ref="H2:I2"/>
    <mergeCell ref="H3:H4"/>
    <mergeCell ref="I3:I4"/>
    <mergeCell ref="A32:I32"/>
    <mergeCell ref="F3:F4"/>
    <mergeCell ref="G3:G4"/>
    <mergeCell ref="B2:C2"/>
    <mergeCell ref="D2:E2"/>
    <mergeCell ref="A3:A4"/>
    <mergeCell ref="B3:B4"/>
    <mergeCell ref="C3:C4"/>
    <mergeCell ref="D3:D4"/>
    <mergeCell ref="E3:E4"/>
    <mergeCell ref="F2:G2"/>
  </mergeCells>
  <pageMargins left="0.70866141732283472" right="0.70866141732283472" top="0.94488188976377963" bottom="0.74803149606299213" header="0.31496062992125984" footer="0.31496062992125984"/>
  <pageSetup paperSize="9" scale="46" orientation="portrait" r:id="rId1"/>
  <headerFooter>
    <oddHeader>&amp;COSSERVATORIO ASSEGNO UNICO UNIVERSALE</oddHeader>
    <oddFooter>&amp;CINPS - COORDINAMENTO GENERALE STATISTICO ATTUARIALE</oddFooter>
  </headerFooter>
  <ignoredErrors>
    <ignoredError sqref="B31:K31 B28:B30 J28:K30" formulaRange="1"/>
    <ignoredError sqref="C30:H30 C28:H29"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AEF5-8D40-4CCC-8556-4FD40EC0D577}">
  <sheetPr>
    <pageSetUpPr fitToPage="1"/>
  </sheetPr>
  <dimension ref="A1:P51"/>
  <sheetViews>
    <sheetView showGridLines="0" tabSelected="1" topLeftCell="A9" zoomScale="82" zoomScaleNormal="82" zoomScaleSheetLayoutView="62" workbookViewId="0">
      <selection activeCell="F1" sqref="F1"/>
    </sheetView>
  </sheetViews>
  <sheetFormatPr defaultColWidth="13.26953125" defaultRowHeight="10" x14ac:dyDescent="0.35"/>
  <cols>
    <col min="1" max="1" width="38.81640625" style="1" customWidth="1"/>
    <col min="2" max="2" width="18.453125" style="1" customWidth="1"/>
    <col min="3" max="4" width="23.453125" style="1" customWidth="1"/>
    <col min="5" max="6" width="21.453125" style="1" customWidth="1"/>
    <col min="7" max="7" width="18.54296875" style="1" customWidth="1"/>
    <col min="8" max="8" width="15.7265625" style="1" customWidth="1"/>
    <col min="9" max="9" width="15.54296875" style="1" customWidth="1"/>
    <col min="10" max="10" width="11.453125" style="1" customWidth="1"/>
    <col min="11" max="11" width="13.26953125" style="1"/>
    <col min="12" max="12" width="15.81640625" style="1" customWidth="1"/>
    <col min="13" max="16384" width="13.26953125" style="1"/>
  </cols>
  <sheetData>
    <row r="1" spans="1:16" ht="57.65" customHeight="1" thickBot="1" x14ac:dyDescent="0.4">
      <c r="A1" s="86" t="s">
        <v>143</v>
      </c>
      <c r="B1" s="86"/>
      <c r="C1" s="86"/>
      <c r="D1" s="86"/>
      <c r="E1" s="86"/>
      <c r="F1" s="86"/>
    </row>
    <row r="2" spans="1:16" ht="75" customHeight="1" thickTop="1" thickBot="1" x14ac:dyDescent="0.4">
      <c r="A2" s="55" t="s">
        <v>35</v>
      </c>
      <c r="B2" s="56" t="s">
        <v>103</v>
      </c>
      <c r="C2" s="56" t="s">
        <v>82</v>
      </c>
      <c r="D2" s="56" t="s">
        <v>38</v>
      </c>
      <c r="E2" s="56" t="s">
        <v>85</v>
      </c>
      <c r="F2" s="56" t="s">
        <v>144</v>
      </c>
      <c r="G2" s="57"/>
    </row>
    <row r="3" spans="1:16" ht="35.15" customHeight="1" thickTop="1" x14ac:dyDescent="0.3">
      <c r="A3" s="215"/>
      <c r="B3" s="369" t="s">
        <v>149</v>
      </c>
      <c r="C3" s="369"/>
      <c r="D3" s="369"/>
      <c r="E3" s="369"/>
      <c r="F3" s="369"/>
      <c r="G3" s="57"/>
    </row>
    <row r="4" spans="1:16" ht="32.5" customHeight="1" x14ac:dyDescent="0.35">
      <c r="A4" s="90" t="s">
        <v>151</v>
      </c>
      <c r="B4" s="58">
        <v>5258209</v>
      </c>
      <c r="C4" s="58">
        <v>8431977</v>
      </c>
      <c r="D4" s="96">
        <v>1230.3</v>
      </c>
      <c r="E4" s="58">
        <v>234</v>
      </c>
      <c r="F4" s="58">
        <v>146</v>
      </c>
      <c r="G4" s="170"/>
      <c r="H4" s="222"/>
      <c r="I4" s="222"/>
      <c r="J4" s="8"/>
      <c r="K4" s="222"/>
      <c r="L4" s="222"/>
      <c r="N4" s="24"/>
      <c r="O4" s="24"/>
      <c r="P4" s="24"/>
    </row>
    <row r="5" spans="1:16" ht="30.65" customHeight="1" x14ac:dyDescent="0.35">
      <c r="A5" s="90" t="s">
        <v>152</v>
      </c>
      <c r="B5" s="58">
        <v>5261594</v>
      </c>
      <c r="C5" s="58">
        <v>8432360</v>
      </c>
      <c r="D5" s="96">
        <v>1231</v>
      </c>
      <c r="E5" s="58">
        <v>234</v>
      </c>
      <c r="F5" s="58">
        <v>146</v>
      </c>
      <c r="G5" s="170"/>
      <c r="H5" s="222"/>
      <c r="I5" s="222"/>
      <c r="J5" s="8"/>
      <c r="K5" s="222"/>
      <c r="L5" s="222"/>
      <c r="N5" s="24"/>
      <c r="O5" s="24"/>
      <c r="P5" s="24"/>
    </row>
    <row r="6" spans="1:16" ht="25.5" customHeight="1" x14ac:dyDescent="0.35">
      <c r="A6" s="90" t="s">
        <v>153</v>
      </c>
      <c r="B6" s="58">
        <v>5308569</v>
      </c>
      <c r="C6" s="58">
        <v>8520980</v>
      </c>
      <c r="D6" s="96">
        <v>1249</v>
      </c>
      <c r="E6" s="58">
        <v>235</v>
      </c>
      <c r="F6" s="58">
        <v>147</v>
      </c>
      <c r="G6" s="170"/>
      <c r="H6" s="222"/>
      <c r="I6" s="222"/>
      <c r="J6" s="8"/>
      <c r="K6" s="222"/>
      <c r="L6" s="222"/>
      <c r="N6" s="24"/>
      <c r="O6" s="24"/>
      <c r="P6" s="24"/>
    </row>
    <row r="7" spans="1:16" ht="32.5" customHeight="1" x14ac:dyDescent="0.35">
      <c r="A7" s="90" t="s">
        <v>154</v>
      </c>
      <c r="B7" s="58">
        <v>5307678</v>
      </c>
      <c r="C7" s="58">
        <v>8517191</v>
      </c>
      <c r="D7" s="96">
        <v>1249.0999999999999</v>
      </c>
      <c r="E7" s="58">
        <v>235</v>
      </c>
      <c r="F7" s="58">
        <v>147</v>
      </c>
      <c r="G7" s="170"/>
      <c r="H7" s="222"/>
      <c r="I7" s="222"/>
      <c r="J7" s="8"/>
      <c r="K7" s="222"/>
      <c r="L7" s="222"/>
    </row>
    <row r="8" spans="1:16" ht="32.5" customHeight="1" x14ac:dyDescent="0.35">
      <c r="A8" s="90" t="s">
        <v>155</v>
      </c>
      <c r="B8" s="58">
        <v>5281833</v>
      </c>
      <c r="C8" s="58">
        <v>8464663</v>
      </c>
      <c r="D8" s="96">
        <v>1243.3</v>
      </c>
      <c r="E8" s="58">
        <v>235</v>
      </c>
      <c r="F8" s="58">
        <v>147</v>
      </c>
      <c r="G8" s="170"/>
      <c r="H8" s="222"/>
      <c r="I8" s="222"/>
      <c r="J8" s="8"/>
      <c r="K8" s="222"/>
      <c r="L8" s="222"/>
    </row>
    <row r="9" spans="1:16" ht="32.5" customHeight="1" x14ac:dyDescent="0.35">
      <c r="A9" s="90" t="s">
        <v>156</v>
      </c>
      <c r="B9" s="58">
        <v>5338139</v>
      </c>
      <c r="C9" s="58">
        <v>8546548</v>
      </c>
      <c r="D9" s="96">
        <v>1255.7</v>
      </c>
      <c r="E9" s="58">
        <v>235</v>
      </c>
      <c r="F9" s="58">
        <v>147</v>
      </c>
      <c r="G9" s="170"/>
      <c r="H9" s="222"/>
      <c r="I9" s="222"/>
      <c r="J9" s="8"/>
      <c r="K9" s="222"/>
      <c r="L9" s="222"/>
    </row>
    <row r="10" spans="1:16" ht="32.5" customHeight="1" x14ac:dyDescent="0.35">
      <c r="A10" s="90" t="s">
        <v>157</v>
      </c>
      <c r="B10" s="58">
        <v>5362180</v>
      </c>
      <c r="C10" s="58">
        <v>8578622</v>
      </c>
      <c r="D10" s="96">
        <v>1262.0999999999999</v>
      </c>
      <c r="E10" s="58">
        <v>235</v>
      </c>
      <c r="F10" s="58">
        <v>147</v>
      </c>
      <c r="G10" s="170"/>
      <c r="H10" s="222"/>
      <c r="I10" s="222"/>
      <c r="J10" s="8"/>
      <c r="K10" s="222"/>
      <c r="L10" s="222"/>
    </row>
    <row r="11" spans="1:16" ht="32.5" customHeight="1" x14ac:dyDescent="0.35">
      <c r="A11" s="90" t="s">
        <v>158</v>
      </c>
      <c r="B11" s="58">
        <v>5398950</v>
      </c>
      <c r="C11" s="58">
        <v>8627502</v>
      </c>
      <c r="D11" s="96">
        <v>1269.7</v>
      </c>
      <c r="E11" s="58">
        <v>235</v>
      </c>
      <c r="F11" s="58">
        <v>147</v>
      </c>
      <c r="G11" s="170"/>
      <c r="H11" s="222"/>
      <c r="I11" s="222"/>
      <c r="J11" s="8"/>
      <c r="K11" s="222"/>
      <c r="L11" s="222"/>
    </row>
    <row r="12" spans="1:16" ht="32.5" customHeight="1" x14ac:dyDescent="0.35">
      <c r="A12" s="90" t="s">
        <v>159</v>
      </c>
      <c r="B12" s="58">
        <v>5434671</v>
      </c>
      <c r="C12" s="58">
        <v>8677010</v>
      </c>
      <c r="D12" s="96">
        <v>1277.9000000000001</v>
      </c>
      <c r="E12" s="58">
        <v>235</v>
      </c>
      <c r="F12" s="58">
        <v>147</v>
      </c>
      <c r="G12" s="170"/>
      <c r="H12" s="222"/>
      <c r="I12" s="222"/>
      <c r="J12" s="8"/>
      <c r="K12" s="222"/>
      <c r="L12" s="222"/>
    </row>
    <row r="13" spans="1:16" ht="32.5" customHeight="1" thickBot="1" x14ac:dyDescent="0.4">
      <c r="A13" s="171" t="s">
        <v>160</v>
      </c>
      <c r="B13" s="172">
        <v>5467401</v>
      </c>
      <c r="C13" s="172">
        <v>8724144</v>
      </c>
      <c r="D13" s="173">
        <v>1285.4000000000001</v>
      </c>
      <c r="E13" s="172">
        <v>235</v>
      </c>
      <c r="F13" s="172">
        <v>147</v>
      </c>
      <c r="G13" s="170"/>
      <c r="H13" s="222"/>
      <c r="I13" s="222"/>
      <c r="J13" s="8"/>
      <c r="K13" s="222"/>
      <c r="L13" s="222"/>
    </row>
    <row r="14" spans="1:16" ht="26.5" customHeight="1" thickTop="1" x14ac:dyDescent="0.35">
      <c r="A14" s="218" t="s">
        <v>172</v>
      </c>
      <c r="B14" s="219"/>
      <c r="C14" s="219"/>
      <c r="D14" s="220">
        <f>SUM(D4:D13)</f>
        <v>12553.5</v>
      </c>
      <c r="E14" s="221"/>
      <c r="F14" s="221"/>
      <c r="G14" s="170"/>
      <c r="H14" s="222"/>
      <c r="I14" s="222"/>
      <c r="J14" s="8"/>
    </row>
    <row r="15" spans="1:16" ht="26.5" customHeight="1" x14ac:dyDescent="0.35">
      <c r="A15" s="218" t="s">
        <v>141</v>
      </c>
      <c r="B15" s="219">
        <v>5341922.4000000004</v>
      </c>
      <c r="C15" s="219">
        <v>8552099.6999999993</v>
      </c>
      <c r="D15" s="220"/>
      <c r="E15" s="221"/>
      <c r="F15" s="221"/>
      <c r="G15" s="170"/>
      <c r="H15" s="222"/>
      <c r="I15" s="222"/>
      <c r="J15" s="8"/>
    </row>
    <row r="16" spans="1:16" ht="26.5" customHeight="1" thickBot="1" x14ac:dyDescent="0.4">
      <c r="A16" s="224" t="s">
        <v>142</v>
      </c>
      <c r="B16" s="225"/>
      <c r="C16" s="226"/>
      <c r="D16" s="227"/>
      <c r="E16" s="225">
        <v>235</v>
      </c>
      <c r="F16" s="225">
        <v>147</v>
      </c>
      <c r="G16" s="170"/>
      <c r="H16" s="222"/>
      <c r="I16" s="222"/>
      <c r="J16" s="8"/>
    </row>
    <row r="17" spans="1:12" ht="38.15" customHeight="1" thickTop="1" x14ac:dyDescent="0.3">
      <c r="A17" s="217"/>
      <c r="B17" s="369" t="s">
        <v>150</v>
      </c>
      <c r="C17" s="369"/>
      <c r="D17" s="369"/>
      <c r="E17" s="369"/>
      <c r="F17" s="369"/>
      <c r="G17" s="170"/>
      <c r="H17" s="222"/>
      <c r="I17" s="222"/>
      <c r="J17" s="8"/>
    </row>
    <row r="18" spans="1:12" ht="38.15" customHeight="1" x14ac:dyDescent="0.35">
      <c r="A18" s="90" t="s">
        <v>161</v>
      </c>
      <c r="B18" s="58">
        <v>5486533</v>
      </c>
      <c r="C18" s="58">
        <v>8750961</v>
      </c>
      <c r="D18" s="96">
        <v>1450.8</v>
      </c>
      <c r="E18" s="58">
        <v>264</v>
      </c>
      <c r="F18" s="58">
        <v>166</v>
      </c>
      <c r="G18" s="316"/>
      <c r="H18" s="222"/>
      <c r="I18" s="222"/>
      <c r="J18" s="8"/>
    </row>
    <row r="19" spans="1:12" ht="38.15" customHeight="1" x14ac:dyDescent="0.35">
      <c r="A19" s="90" t="s">
        <v>163</v>
      </c>
      <c r="B19" s="58">
        <v>5499994</v>
      </c>
      <c r="C19" s="58">
        <v>8767395</v>
      </c>
      <c r="D19" s="96">
        <v>1447.5</v>
      </c>
      <c r="E19" s="58">
        <v>263</v>
      </c>
      <c r="F19" s="58">
        <v>165</v>
      </c>
      <c r="G19" s="170"/>
      <c r="H19" s="222"/>
      <c r="I19" s="222"/>
      <c r="J19" s="8"/>
    </row>
    <row r="20" spans="1:12" ht="38.15" customHeight="1" x14ac:dyDescent="0.35">
      <c r="A20" s="90" t="s">
        <v>186</v>
      </c>
      <c r="B20" s="58">
        <v>5664454</v>
      </c>
      <c r="C20" s="58">
        <v>9011805</v>
      </c>
      <c r="D20" s="96">
        <v>1434.2</v>
      </c>
      <c r="E20" s="58">
        <v>253</v>
      </c>
      <c r="F20" s="58">
        <v>159</v>
      </c>
      <c r="G20" s="170"/>
      <c r="H20" s="222"/>
      <c r="I20" s="222"/>
      <c r="J20" s="8"/>
    </row>
    <row r="21" spans="1:12" ht="38.15" customHeight="1" x14ac:dyDescent="0.35">
      <c r="A21" s="90" t="s">
        <v>152</v>
      </c>
      <c r="B21" s="58">
        <v>5660684</v>
      </c>
      <c r="C21" s="58">
        <v>9005475</v>
      </c>
      <c r="D21" s="96">
        <v>1435.1</v>
      </c>
      <c r="E21" s="58">
        <v>254</v>
      </c>
      <c r="F21" s="58">
        <v>159</v>
      </c>
      <c r="G21" s="170"/>
      <c r="H21" s="222"/>
      <c r="I21" s="222"/>
      <c r="J21" s="8"/>
    </row>
    <row r="22" spans="1:12" s="149" customFormat="1" ht="32.5" customHeight="1" x14ac:dyDescent="0.3">
      <c r="A22" s="90" t="s">
        <v>153</v>
      </c>
      <c r="B22" s="58">
        <v>5651768</v>
      </c>
      <c r="C22" s="58">
        <v>8988051</v>
      </c>
      <c r="D22" s="96">
        <v>1434.2</v>
      </c>
      <c r="E22" s="58">
        <v>254</v>
      </c>
      <c r="F22" s="58">
        <v>160</v>
      </c>
      <c r="G22" s="174"/>
      <c r="H22" s="222"/>
      <c r="I22" s="222"/>
      <c r="J22" s="176"/>
    </row>
    <row r="23" spans="1:12" s="149" customFormat="1" ht="32.5" customHeight="1" x14ac:dyDescent="0.3">
      <c r="A23" s="90" t="s">
        <v>154</v>
      </c>
      <c r="B23" s="58">
        <v>5639400</v>
      </c>
      <c r="C23" s="58">
        <v>8963486</v>
      </c>
      <c r="D23" s="96">
        <v>1431.4</v>
      </c>
      <c r="E23" s="58">
        <v>254</v>
      </c>
      <c r="F23" s="58">
        <v>160</v>
      </c>
      <c r="G23" s="174"/>
      <c r="H23" s="222"/>
      <c r="I23" s="222"/>
      <c r="J23" s="176"/>
    </row>
    <row r="24" spans="1:12" s="149" customFormat="1" ht="32.5" customHeight="1" x14ac:dyDescent="0.3">
      <c r="A24" s="90" t="s">
        <v>155</v>
      </c>
      <c r="B24" s="58">
        <v>5626754</v>
      </c>
      <c r="C24" s="58">
        <v>8938337</v>
      </c>
      <c r="D24" s="96">
        <v>1428.5</v>
      </c>
      <c r="E24" s="58">
        <v>254</v>
      </c>
      <c r="F24" s="58">
        <v>160</v>
      </c>
      <c r="G24" s="174"/>
      <c r="H24" s="222"/>
      <c r="I24" s="222"/>
      <c r="J24" s="176"/>
    </row>
    <row r="25" spans="1:12" s="149" customFormat="1" ht="32.5" customHeight="1" x14ac:dyDescent="0.3">
      <c r="A25" s="90" t="s">
        <v>156</v>
      </c>
      <c r="B25" s="58">
        <v>5631322</v>
      </c>
      <c r="C25" s="58">
        <v>8938251</v>
      </c>
      <c r="D25" s="96">
        <v>1433.7</v>
      </c>
      <c r="E25" s="58">
        <v>255</v>
      </c>
      <c r="F25" s="58">
        <v>160</v>
      </c>
      <c r="G25" s="174"/>
      <c r="H25" s="222"/>
      <c r="I25" s="222"/>
      <c r="J25" s="176"/>
    </row>
    <row r="26" spans="1:12" s="149" customFormat="1" ht="32.5" customHeight="1" x14ac:dyDescent="0.3">
      <c r="A26" s="90" t="s">
        <v>157</v>
      </c>
      <c r="B26" s="58">
        <v>5631527</v>
      </c>
      <c r="C26" s="58">
        <v>8932562</v>
      </c>
      <c r="D26" s="96">
        <v>1435.1</v>
      </c>
      <c r="E26" s="58">
        <v>255</v>
      </c>
      <c r="F26" s="58">
        <v>161</v>
      </c>
      <c r="G26" s="174"/>
      <c r="H26" s="222"/>
      <c r="I26" s="222"/>
      <c r="J26" s="176"/>
    </row>
    <row r="27" spans="1:12" s="149" customFormat="1" ht="32.5" customHeight="1" x14ac:dyDescent="0.3">
      <c r="A27" s="90" t="s">
        <v>158</v>
      </c>
      <c r="B27" s="58">
        <v>5630242</v>
      </c>
      <c r="C27" s="58">
        <v>8922892</v>
      </c>
      <c r="D27" s="96">
        <v>1438.2</v>
      </c>
      <c r="E27" s="58">
        <v>255</v>
      </c>
      <c r="F27" s="58">
        <v>161</v>
      </c>
      <c r="G27" s="174"/>
      <c r="H27" s="222"/>
      <c r="I27" s="222"/>
      <c r="J27" s="176"/>
    </row>
    <row r="28" spans="1:12" s="149" customFormat="1" ht="32.5" customHeight="1" thickBot="1" x14ac:dyDescent="0.35">
      <c r="A28" s="171" t="s">
        <v>159</v>
      </c>
      <c r="B28" s="172">
        <v>5616305</v>
      </c>
      <c r="C28" s="172">
        <v>8890141</v>
      </c>
      <c r="D28" s="173">
        <v>1432.1</v>
      </c>
      <c r="E28" s="172">
        <v>255</v>
      </c>
      <c r="F28" s="172">
        <v>161</v>
      </c>
      <c r="G28" s="174"/>
      <c r="H28" s="222"/>
      <c r="I28" s="222"/>
      <c r="J28" s="176"/>
    </row>
    <row r="29" spans="1:12" ht="26.5" customHeight="1" thickTop="1" x14ac:dyDescent="0.2">
      <c r="A29" s="218" t="s">
        <v>173</v>
      </c>
      <c r="B29" s="219"/>
      <c r="C29" s="219"/>
      <c r="D29" s="220">
        <f>SUM(D18:D28)</f>
        <v>15800.800000000003</v>
      </c>
      <c r="E29" s="221"/>
      <c r="F29" s="221"/>
      <c r="G29" s="170"/>
      <c r="H29" s="222"/>
      <c r="I29" s="222"/>
      <c r="J29" s="8"/>
      <c r="L29" s="149"/>
    </row>
    <row r="30" spans="1:12" ht="26.5" customHeight="1" x14ac:dyDescent="0.2">
      <c r="A30" s="218" t="s">
        <v>139</v>
      </c>
      <c r="B30" s="219">
        <v>5612634.8181818184</v>
      </c>
      <c r="C30" s="219">
        <v>8919032.3636363633</v>
      </c>
      <c r="D30" s="220"/>
      <c r="E30" s="221"/>
      <c r="F30" s="221"/>
      <c r="G30" s="170"/>
      <c r="H30" s="222"/>
      <c r="I30" s="222"/>
      <c r="J30" s="8"/>
      <c r="L30" s="149"/>
    </row>
    <row r="31" spans="1:12" ht="26.5" customHeight="1" thickBot="1" x14ac:dyDescent="0.25">
      <c r="A31" s="224" t="s">
        <v>140</v>
      </c>
      <c r="B31" s="225"/>
      <c r="C31" s="226"/>
      <c r="D31" s="227"/>
      <c r="E31" s="225">
        <v>256</v>
      </c>
      <c r="F31" s="225">
        <v>161</v>
      </c>
      <c r="G31" s="170"/>
      <c r="H31" s="222"/>
      <c r="I31" s="222"/>
      <c r="J31" s="8"/>
      <c r="L31" s="149"/>
    </row>
    <row r="32" spans="1:12" ht="13" customHeight="1" thickTop="1" x14ac:dyDescent="0.3">
      <c r="A32" s="371"/>
      <c r="B32" s="371"/>
      <c r="C32" s="371"/>
      <c r="D32" s="371"/>
      <c r="E32" s="371"/>
      <c r="F32" s="371"/>
      <c r="G32" s="170"/>
      <c r="H32" s="264"/>
      <c r="I32" s="24"/>
      <c r="J32" s="8"/>
      <c r="L32" s="149"/>
    </row>
    <row r="33" spans="1:12" ht="95.5" customHeight="1" x14ac:dyDescent="0.2">
      <c r="A33" s="362" t="s">
        <v>180</v>
      </c>
      <c r="B33" s="362"/>
      <c r="C33" s="362"/>
      <c r="D33" s="362"/>
      <c r="E33" s="362"/>
      <c r="F33" s="362"/>
      <c r="H33" s="266"/>
      <c r="L33" s="149"/>
    </row>
    <row r="34" spans="1:12" ht="114" customHeight="1" x14ac:dyDescent="0.2">
      <c r="A34" s="370" t="s">
        <v>201</v>
      </c>
      <c r="B34" s="370"/>
      <c r="C34" s="370"/>
      <c r="D34" s="370"/>
      <c r="E34" s="370"/>
      <c r="F34" s="370"/>
      <c r="H34" s="266"/>
      <c r="L34" s="149"/>
    </row>
    <row r="35" spans="1:12" ht="26.15" customHeight="1" x14ac:dyDescent="0.3">
      <c r="A35" s="134" t="str">
        <f>+INDICE!B10</f>
        <v xml:space="preserve"> Lettura dati 27 dicembre 2023</v>
      </c>
      <c r="B35" s="6"/>
      <c r="E35" s="53"/>
      <c r="L35" s="149"/>
    </row>
    <row r="36" spans="1:12" x14ac:dyDescent="0.2">
      <c r="L36" s="149"/>
    </row>
    <row r="37" spans="1:12" x14ac:dyDescent="0.2">
      <c r="B37" s="4"/>
      <c r="L37" s="149"/>
    </row>
    <row r="38" spans="1:12" x14ac:dyDescent="0.2">
      <c r="B38" s="4"/>
      <c r="L38" s="149"/>
    </row>
    <row r="39" spans="1:12" x14ac:dyDescent="0.2">
      <c r="B39" s="4"/>
      <c r="L39" s="149"/>
    </row>
    <row r="40" spans="1:12" x14ac:dyDescent="0.2">
      <c r="B40" s="4"/>
      <c r="L40" s="149"/>
    </row>
    <row r="41" spans="1:12" x14ac:dyDescent="0.2">
      <c r="B41" s="4"/>
      <c r="L41" s="149"/>
    </row>
    <row r="42" spans="1:12" x14ac:dyDescent="0.2">
      <c r="B42" s="4"/>
      <c r="L42" s="149"/>
    </row>
    <row r="43" spans="1:12" x14ac:dyDescent="0.2">
      <c r="B43" s="4"/>
      <c r="L43" s="149"/>
    </row>
    <row r="44" spans="1:12" x14ac:dyDescent="0.2">
      <c r="B44" s="4"/>
      <c r="L44" s="149"/>
    </row>
    <row r="45" spans="1:12" x14ac:dyDescent="0.2">
      <c r="B45" s="4"/>
      <c r="L45" s="149"/>
    </row>
    <row r="46" spans="1:12" x14ac:dyDescent="0.2">
      <c r="B46" s="4"/>
      <c r="L46" s="149"/>
    </row>
    <row r="47" spans="1:12" x14ac:dyDescent="0.2">
      <c r="B47" s="4"/>
      <c r="L47" s="149"/>
    </row>
    <row r="48" spans="1:12" x14ac:dyDescent="0.2">
      <c r="B48" s="4"/>
      <c r="L48" s="149"/>
    </row>
    <row r="49" spans="2:12" x14ac:dyDescent="0.2">
      <c r="B49" s="4"/>
      <c r="L49" s="149"/>
    </row>
    <row r="50" spans="2:12" x14ac:dyDescent="0.35">
      <c r="B50" s="4"/>
    </row>
    <row r="51" spans="2:12" x14ac:dyDescent="0.35">
      <c r="B51" s="4"/>
    </row>
  </sheetData>
  <mergeCells count="5">
    <mergeCell ref="A33:F33"/>
    <mergeCell ref="B17:F17"/>
    <mergeCell ref="B3:F3"/>
    <mergeCell ref="A34:F34"/>
    <mergeCell ref="A32:F32"/>
  </mergeCells>
  <phoneticPr fontId="10" type="noConversion"/>
  <pageMargins left="0.70866141732283472" right="0.70866141732283472" top="0.94488188976377963" bottom="0.74803149606299213" header="0.31496062992125984" footer="0.31496062992125984"/>
  <pageSetup paperSize="9" scale="54" orientation="portrait" r:id="rId1"/>
  <headerFooter>
    <oddHeader>&amp;COSSERVATORIO ASSEGNO UNICO UNIVERSALE</oddHeader>
    <oddFooter>&amp;CINPS - COORDINAMENTO GENERALE STATISTICO ATTUARIALE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EE3DF-CA53-425C-AA15-7C6E68EE0ACE}">
  <sheetPr>
    <pageSetUpPr fitToPage="1"/>
  </sheetPr>
  <dimension ref="A1:S42"/>
  <sheetViews>
    <sheetView showGridLines="0" tabSelected="1" view="pageBreakPreview" topLeftCell="H11" zoomScale="62" zoomScaleNormal="58" zoomScaleSheetLayoutView="62" workbookViewId="0">
      <selection activeCell="F1" sqref="F1"/>
    </sheetView>
  </sheetViews>
  <sheetFormatPr defaultColWidth="13.26953125" defaultRowHeight="10" x14ac:dyDescent="0.35"/>
  <cols>
    <col min="1" max="1" width="23.453125" style="1" customWidth="1"/>
    <col min="2" max="11" width="17" style="1" customWidth="1"/>
    <col min="12" max="12" width="15.54296875" style="1" bestFit="1" customWidth="1"/>
    <col min="13" max="13" width="14.7265625" style="1" customWidth="1"/>
    <col min="14" max="14" width="15.54296875" style="1" bestFit="1" customWidth="1"/>
    <col min="15" max="15" width="13.26953125" style="1"/>
    <col min="16" max="16" width="17.1796875" style="1" customWidth="1"/>
    <col min="17" max="17" width="13.26953125" style="1"/>
    <col min="18" max="18" width="16.1796875" style="1" customWidth="1"/>
    <col min="19" max="16384" width="13.26953125" style="1"/>
  </cols>
  <sheetData>
    <row r="1" spans="1:19" ht="56.5" customHeight="1" thickBot="1" x14ac:dyDescent="0.4">
      <c r="A1" s="87" t="s">
        <v>122</v>
      </c>
      <c r="B1" s="87"/>
      <c r="C1" s="87"/>
      <c r="D1" s="87"/>
      <c r="E1" s="87"/>
      <c r="F1" s="87"/>
      <c r="G1" s="87"/>
      <c r="H1" s="87"/>
      <c r="I1" s="87"/>
      <c r="J1" s="49"/>
      <c r="K1" s="49"/>
      <c r="L1" s="93"/>
      <c r="M1" s="93"/>
      <c r="N1" s="93"/>
      <c r="O1" s="93"/>
      <c r="P1" s="93"/>
      <c r="Q1" s="93"/>
      <c r="R1" s="93"/>
      <c r="S1" s="93"/>
    </row>
    <row r="2" spans="1:19" ht="43.5" customHeight="1" thickTop="1" x14ac:dyDescent="0.35">
      <c r="A2" s="178"/>
      <c r="B2" s="377" t="s">
        <v>35</v>
      </c>
      <c r="C2" s="377"/>
      <c r="D2" s="377"/>
      <c r="E2" s="377"/>
      <c r="F2" s="377"/>
      <c r="G2" s="377"/>
      <c r="H2" s="377"/>
      <c r="I2" s="377"/>
      <c r="J2" s="377"/>
      <c r="K2" s="377"/>
      <c r="L2" s="144"/>
      <c r="M2" s="144"/>
      <c r="N2" s="144"/>
      <c r="O2" s="144"/>
      <c r="P2" s="144"/>
      <c r="Q2" s="144"/>
    </row>
    <row r="3" spans="1:19" ht="19.5" customHeight="1" x14ac:dyDescent="0.35">
      <c r="A3" s="375" t="s">
        <v>30</v>
      </c>
      <c r="B3" s="373" t="s">
        <v>3</v>
      </c>
      <c r="C3" s="374"/>
      <c r="D3" s="373" t="s">
        <v>22</v>
      </c>
      <c r="E3" s="374"/>
      <c r="F3" s="373" t="s">
        <v>23</v>
      </c>
      <c r="G3" s="374"/>
      <c r="H3" s="373" t="s">
        <v>59</v>
      </c>
      <c r="I3" s="374"/>
      <c r="J3" s="373" t="s">
        <v>75</v>
      </c>
      <c r="K3" s="374"/>
    </row>
    <row r="4" spans="1:19" ht="76.5" customHeight="1" thickBot="1" x14ac:dyDescent="0.4">
      <c r="A4" s="376"/>
      <c r="B4" s="59" t="s">
        <v>103</v>
      </c>
      <c r="C4" s="59" t="s">
        <v>85</v>
      </c>
      <c r="D4" s="59" t="s">
        <v>103</v>
      </c>
      <c r="E4" s="59" t="s">
        <v>85</v>
      </c>
      <c r="F4" s="59" t="s">
        <v>103</v>
      </c>
      <c r="G4" s="59" t="s">
        <v>85</v>
      </c>
      <c r="H4" s="59" t="s">
        <v>103</v>
      </c>
      <c r="I4" s="59" t="s">
        <v>85</v>
      </c>
      <c r="J4" s="59" t="s">
        <v>103</v>
      </c>
      <c r="K4" s="59" t="s">
        <v>85</v>
      </c>
    </row>
    <row r="5" spans="1:19" ht="21.65" customHeight="1" thickTop="1" x14ac:dyDescent="0.35">
      <c r="A5" s="112" t="s">
        <v>24</v>
      </c>
      <c r="B5" s="58">
        <v>2651835</v>
      </c>
      <c r="C5" s="58">
        <v>130</v>
      </c>
      <c r="D5" s="58">
        <v>2656519</v>
      </c>
      <c r="E5" s="58">
        <v>130</v>
      </c>
      <c r="F5" s="58">
        <v>2676214</v>
      </c>
      <c r="G5" s="58">
        <v>130</v>
      </c>
      <c r="H5" s="58">
        <v>2678389</v>
      </c>
      <c r="I5" s="58">
        <v>130</v>
      </c>
      <c r="J5" s="58">
        <v>2671096</v>
      </c>
      <c r="K5" s="58">
        <v>131</v>
      </c>
    </row>
    <row r="6" spans="1:19" ht="21.75" customHeight="1" x14ac:dyDescent="0.35">
      <c r="A6" s="112" t="s">
        <v>25</v>
      </c>
      <c r="B6" s="58">
        <v>2129839</v>
      </c>
      <c r="C6" s="58">
        <v>280</v>
      </c>
      <c r="D6" s="58">
        <v>2129570</v>
      </c>
      <c r="E6" s="58">
        <v>281</v>
      </c>
      <c r="F6" s="58">
        <v>2146092</v>
      </c>
      <c r="G6" s="58">
        <v>281</v>
      </c>
      <c r="H6" s="58">
        <v>2143003</v>
      </c>
      <c r="I6" s="58">
        <v>282</v>
      </c>
      <c r="J6" s="58">
        <v>2130856</v>
      </c>
      <c r="K6" s="58">
        <v>282</v>
      </c>
    </row>
    <row r="7" spans="1:19" ht="21.75" customHeight="1" x14ac:dyDescent="0.35">
      <c r="A7" s="112" t="s">
        <v>26</v>
      </c>
      <c r="B7" s="58">
        <v>403764</v>
      </c>
      <c r="C7" s="58">
        <v>537</v>
      </c>
      <c r="D7" s="58">
        <v>403160</v>
      </c>
      <c r="E7" s="58">
        <v>538</v>
      </c>
      <c r="F7" s="58">
        <v>411181</v>
      </c>
      <c r="G7" s="58">
        <v>540</v>
      </c>
      <c r="H7" s="58">
        <v>411090</v>
      </c>
      <c r="I7" s="58">
        <v>540</v>
      </c>
      <c r="J7" s="58">
        <v>406056</v>
      </c>
      <c r="K7" s="58">
        <v>541</v>
      </c>
    </row>
    <row r="8" spans="1:19" ht="21.75" customHeight="1" x14ac:dyDescent="0.35">
      <c r="A8" s="112" t="s">
        <v>27</v>
      </c>
      <c r="B8" s="58">
        <v>59515</v>
      </c>
      <c r="C8" s="58">
        <v>914</v>
      </c>
      <c r="D8" s="58">
        <v>59265</v>
      </c>
      <c r="E8" s="58">
        <v>915</v>
      </c>
      <c r="F8" s="58">
        <v>61340</v>
      </c>
      <c r="G8" s="58">
        <v>917</v>
      </c>
      <c r="H8" s="58">
        <v>61434</v>
      </c>
      <c r="I8" s="58">
        <v>918</v>
      </c>
      <c r="J8" s="58">
        <v>60356</v>
      </c>
      <c r="K8" s="58">
        <v>919</v>
      </c>
    </row>
    <row r="9" spans="1:19" ht="21.75" customHeight="1" x14ac:dyDescent="0.35">
      <c r="A9" s="112" t="s">
        <v>28</v>
      </c>
      <c r="B9" s="58">
        <v>10053</v>
      </c>
      <c r="C9" s="58">
        <v>1181</v>
      </c>
      <c r="D9" s="58">
        <v>9931</v>
      </c>
      <c r="E9" s="58">
        <v>1184</v>
      </c>
      <c r="F9" s="58">
        <v>10451</v>
      </c>
      <c r="G9" s="58">
        <v>1190</v>
      </c>
      <c r="H9" s="58">
        <v>10452</v>
      </c>
      <c r="I9" s="58">
        <v>1191</v>
      </c>
      <c r="J9" s="58">
        <v>10207</v>
      </c>
      <c r="K9" s="58">
        <v>1192</v>
      </c>
    </row>
    <row r="10" spans="1:19" ht="21.75" customHeight="1" x14ac:dyDescent="0.35">
      <c r="A10" s="112" t="s">
        <v>29</v>
      </c>
      <c r="B10" s="58">
        <v>3203</v>
      </c>
      <c r="C10" s="58">
        <v>1572</v>
      </c>
      <c r="D10" s="58">
        <v>3149</v>
      </c>
      <c r="E10" s="58">
        <v>1575</v>
      </c>
      <c r="F10" s="58">
        <v>3291</v>
      </c>
      <c r="G10" s="58">
        <v>1581</v>
      </c>
      <c r="H10" s="58">
        <v>3310</v>
      </c>
      <c r="I10" s="58">
        <v>1581</v>
      </c>
      <c r="J10" s="58">
        <v>3262</v>
      </c>
      <c r="K10" s="58">
        <v>1585</v>
      </c>
    </row>
    <row r="11" spans="1:19" ht="35.15" customHeight="1" thickBot="1" x14ac:dyDescent="0.4">
      <c r="A11" s="61" t="s">
        <v>44</v>
      </c>
      <c r="B11" s="113">
        <v>5258209</v>
      </c>
      <c r="C11" s="113">
        <v>234</v>
      </c>
      <c r="D11" s="113">
        <v>5261594</v>
      </c>
      <c r="E11" s="113">
        <v>234</v>
      </c>
      <c r="F11" s="113">
        <v>5308569</v>
      </c>
      <c r="G11" s="113">
        <v>235</v>
      </c>
      <c r="H11" s="113">
        <v>5307678</v>
      </c>
      <c r="I11" s="113">
        <v>235</v>
      </c>
      <c r="J11" s="113">
        <v>5281833</v>
      </c>
      <c r="K11" s="113">
        <v>235</v>
      </c>
      <c r="L11" s="93"/>
      <c r="M11" s="93"/>
      <c r="N11" s="93"/>
      <c r="O11" s="93"/>
      <c r="P11" s="93"/>
      <c r="Q11" s="93"/>
    </row>
    <row r="12" spans="1:19" ht="8.5" customHeight="1" thickTop="1" x14ac:dyDescent="0.35">
      <c r="B12" s="146"/>
      <c r="C12" s="146"/>
      <c r="D12" s="146"/>
      <c r="E12" s="146"/>
      <c r="F12" s="146"/>
      <c r="G12" s="146"/>
      <c r="H12" s="146"/>
      <c r="I12" s="146"/>
      <c r="J12" s="146"/>
      <c r="K12" s="146"/>
      <c r="L12" s="147"/>
      <c r="M12" s="147"/>
      <c r="N12" s="147"/>
      <c r="O12" s="147"/>
      <c r="P12" s="147"/>
      <c r="Q12" s="147"/>
    </row>
    <row r="13" spans="1:19" ht="9" customHeight="1" x14ac:dyDescent="0.35">
      <c r="B13" s="6"/>
      <c r="C13" s="6"/>
      <c r="D13" s="5"/>
      <c r="E13" s="5"/>
      <c r="F13" s="5"/>
    </row>
    <row r="14" spans="1:19" s="3" customFormat="1" x14ac:dyDescent="0.35">
      <c r="A14" s="1"/>
      <c r="B14" s="93"/>
      <c r="C14" s="150"/>
      <c r="D14" s="145"/>
      <c r="E14" s="145"/>
      <c r="F14" s="145"/>
      <c r="G14" s="145"/>
      <c r="H14" s="145"/>
      <c r="I14" s="145"/>
      <c r="J14" s="145"/>
      <c r="K14" s="145"/>
    </row>
    <row r="15" spans="1:19" s="149" customFormat="1" ht="37.5" customHeight="1" x14ac:dyDescent="0.25">
      <c r="A15" s="177"/>
      <c r="B15" s="378" t="s">
        <v>35</v>
      </c>
      <c r="C15" s="378"/>
      <c r="D15" s="378"/>
      <c r="E15" s="378"/>
      <c r="F15" s="378"/>
      <c r="G15" s="378"/>
      <c r="H15" s="378"/>
      <c r="I15" s="378"/>
      <c r="J15" s="378"/>
      <c r="K15" s="378"/>
      <c r="L15" s="148"/>
      <c r="M15" s="148"/>
      <c r="N15" s="148"/>
      <c r="O15" s="148"/>
      <c r="P15" s="148"/>
      <c r="Q15" s="148"/>
    </row>
    <row r="16" spans="1:19" ht="21.65" customHeight="1" x14ac:dyDescent="0.35">
      <c r="A16" s="375" t="s">
        <v>30</v>
      </c>
      <c r="B16" s="373" t="s">
        <v>77</v>
      </c>
      <c r="C16" s="374"/>
      <c r="D16" s="373" t="s">
        <v>105</v>
      </c>
      <c r="E16" s="374"/>
      <c r="F16" s="373" t="s">
        <v>108</v>
      </c>
      <c r="G16" s="374"/>
      <c r="H16" s="373" t="s">
        <v>109</v>
      </c>
      <c r="I16" s="374"/>
      <c r="J16" s="373" t="s">
        <v>112</v>
      </c>
      <c r="K16" s="374"/>
    </row>
    <row r="17" spans="1:13" ht="63" customHeight="1" thickBot="1" x14ac:dyDescent="0.4">
      <c r="A17" s="376"/>
      <c r="B17" s="59" t="s">
        <v>103</v>
      </c>
      <c r="C17" s="59" t="s">
        <v>85</v>
      </c>
      <c r="D17" s="59" t="s">
        <v>103</v>
      </c>
      <c r="E17" s="59" t="s">
        <v>85</v>
      </c>
      <c r="F17" s="59" t="s">
        <v>103</v>
      </c>
      <c r="G17" s="59" t="s">
        <v>85</v>
      </c>
      <c r="H17" s="59" t="s">
        <v>103</v>
      </c>
      <c r="I17" s="59" t="s">
        <v>85</v>
      </c>
      <c r="J17" s="59" t="s">
        <v>103</v>
      </c>
      <c r="K17" s="59" t="s">
        <v>85</v>
      </c>
    </row>
    <row r="18" spans="1:13" ht="21.65" customHeight="1" thickTop="1" x14ac:dyDescent="0.35">
      <c r="A18" s="112" t="s">
        <v>24</v>
      </c>
      <c r="B18" s="58">
        <v>2707448</v>
      </c>
      <c r="C18" s="58">
        <v>131</v>
      </c>
      <c r="D18" s="58">
        <v>2724907</v>
      </c>
      <c r="E18" s="58">
        <v>131</v>
      </c>
      <c r="F18" s="58">
        <v>2751192</v>
      </c>
      <c r="G18" s="58">
        <v>131</v>
      </c>
      <c r="H18" s="58">
        <v>2776131</v>
      </c>
      <c r="I18" s="58">
        <v>131</v>
      </c>
      <c r="J18" s="58">
        <v>2797938</v>
      </c>
      <c r="K18" s="58">
        <v>131</v>
      </c>
    </row>
    <row r="19" spans="1:13" ht="21.65" customHeight="1" x14ac:dyDescent="0.35">
      <c r="A19" s="112" t="s">
        <v>25</v>
      </c>
      <c r="B19" s="58">
        <v>2146418</v>
      </c>
      <c r="C19" s="58">
        <v>282</v>
      </c>
      <c r="D19" s="58">
        <v>2152080</v>
      </c>
      <c r="E19" s="58">
        <v>283</v>
      </c>
      <c r="F19" s="58">
        <v>2161295</v>
      </c>
      <c r="G19" s="58">
        <v>283</v>
      </c>
      <c r="H19" s="58">
        <v>2169827</v>
      </c>
      <c r="I19" s="58">
        <v>283</v>
      </c>
      <c r="J19" s="58">
        <v>2178091</v>
      </c>
      <c r="K19" s="58">
        <v>283</v>
      </c>
    </row>
    <row r="20" spans="1:13" ht="21.65" customHeight="1" x14ac:dyDescent="0.35">
      <c r="A20" s="112" t="s">
        <v>26</v>
      </c>
      <c r="B20" s="58">
        <v>409514</v>
      </c>
      <c r="C20" s="58">
        <v>542</v>
      </c>
      <c r="D20" s="58">
        <v>410148</v>
      </c>
      <c r="E20" s="58">
        <v>542</v>
      </c>
      <c r="F20" s="58">
        <v>411133</v>
      </c>
      <c r="G20" s="58">
        <v>542</v>
      </c>
      <c r="H20" s="58">
        <v>412818</v>
      </c>
      <c r="I20" s="58">
        <v>543</v>
      </c>
      <c r="J20" s="58">
        <v>414825</v>
      </c>
      <c r="K20" s="58">
        <v>544</v>
      </c>
    </row>
    <row r="21" spans="1:13" ht="21.65" customHeight="1" x14ac:dyDescent="0.35">
      <c r="A21" s="112" t="s">
        <v>27</v>
      </c>
      <c r="B21" s="58">
        <v>61049</v>
      </c>
      <c r="C21" s="58">
        <v>921</v>
      </c>
      <c r="D21" s="58">
        <v>61182</v>
      </c>
      <c r="E21" s="58">
        <v>921</v>
      </c>
      <c r="F21" s="58">
        <v>61432</v>
      </c>
      <c r="G21" s="58">
        <v>922</v>
      </c>
      <c r="H21" s="58">
        <v>61883</v>
      </c>
      <c r="I21" s="58">
        <v>923</v>
      </c>
      <c r="J21" s="58">
        <v>62430</v>
      </c>
      <c r="K21" s="58">
        <v>924</v>
      </c>
    </row>
    <row r="22" spans="1:13" ht="21.65" customHeight="1" x14ac:dyDescent="0.35">
      <c r="A22" s="112" t="s">
        <v>28</v>
      </c>
      <c r="B22" s="58">
        <v>10409</v>
      </c>
      <c r="C22" s="58">
        <v>1194</v>
      </c>
      <c r="D22" s="58">
        <v>10505</v>
      </c>
      <c r="E22" s="58">
        <v>1195</v>
      </c>
      <c r="F22" s="58">
        <v>10519</v>
      </c>
      <c r="G22" s="58">
        <v>1194</v>
      </c>
      <c r="H22" s="58">
        <v>10586</v>
      </c>
      <c r="I22" s="58">
        <v>1195</v>
      </c>
      <c r="J22" s="58">
        <v>10649</v>
      </c>
      <c r="K22" s="58">
        <v>1196</v>
      </c>
    </row>
    <row r="23" spans="1:13" ht="21.65" customHeight="1" x14ac:dyDescent="0.35">
      <c r="A23" s="112" t="s">
        <v>29</v>
      </c>
      <c r="B23" s="58">
        <v>3301</v>
      </c>
      <c r="C23" s="58">
        <v>1583</v>
      </c>
      <c r="D23" s="58">
        <v>3358</v>
      </c>
      <c r="E23" s="58">
        <v>1593</v>
      </c>
      <c r="F23" s="58">
        <v>3379</v>
      </c>
      <c r="G23" s="58">
        <v>1591</v>
      </c>
      <c r="H23" s="58">
        <v>3426</v>
      </c>
      <c r="I23" s="58">
        <v>1597</v>
      </c>
      <c r="J23" s="58">
        <v>3468</v>
      </c>
      <c r="K23" s="58">
        <v>1595</v>
      </c>
    </row>
    <row r="24" spans="1:13" ht="42" customHeight="1" thickBot="1" x14ac:dyDescent="0.4">
      <c r="A24" s="61" t="s">
        <v>44</v>
      </c>
      <c r="B24" s="113">
        <v>5338139</v>
      </c>
      <c r="C24" s="113">
        <v>235</v>
      </c>
      <c r="D24" s="113">
        <v>5362180</v>
      </c>
      <c r="E24" s="113">
        <v>235</v>
      </c>
      <c r="F24" s="113">
        <v>5398950</v>
      </c>
      <c r="G24" s="113">
        <v>235</v>
      </c>
      <c r="H24" s="113">
        <v>5434671</v>
      </c>
      <c r="I24" s="113">
        <v>235</v>
      </c>
      <c r="J24" s="113">
        <v>5467401</v>
      </c>
      <c r="K24" s="113">
        <v>235</v>
      </c>
    </row>
    <row r="25" spans="1:13" ht="63" customHeight="1" thickTop="1" x14ac:dyDescent="0.35">
      <c r="A25" s="372" t="s">
        <v>181</v>
      </c>
      <c r="B25" s="372"/>
      <c r="C25" s="372"/>
      <c r="D25" s="372"/>
      <c r="E25" s="372"/>
      <c r="F25" s="372"/>
      <c r="G25" s="372"/>
      <c r="H25" s="372"/>
      <c r="I25" s="372"/>
      <c r="J25" s="372"/>
      <c r="K25" s="372"/>
      <c r="L25" s="147"/>
      <c r="M25" s="147"/>
    </row>
    <row r="26" spans="1:13" ht="30" customHeight="1" x14ac:dyDescent="0.3">
      <c r="A26" s="54" t="str">
        <f>+INDICE!B10</f>
        <v xml:space="preserve"> Lettura dati 27 dicembre 2023</v>
      </c>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sheetData>
  <mergeCells count="15">
    <mergeCell ref="A25:K25"/>
    <mergeCell ref="H16:I16"/>
    <mergeCell ref="A16:A17"/>
    <mergeCell ref="B2:K2"/>
    <mergeCell ref="F16:G16"/>
    <mergeCell ref="D16:E16"/>
    <mergeCell ref="B16:C16"/>
    <mergeCell ref="J3:K3"/>
    <mergeCell ref="A3:A4"/>
    <mergeCell ref="B3:C3"/>
    <mergeCell ref="D3:E3"/>
    <mergeCell ref="F3:G3"/>
    <mergeCell ref="H3:I3"/>
    <mergeCell ref="J16:K16"/>
    <mergeCell ref="B15:K15"/>
  </mergeCells>
  <pageMargins left="0.70866141732283472" right="0.70866141732283472" top="0.94488188976377963" bottom="0.74803149606299213" header="0.31496062992125984" footer="0.31496062992125984"/>
  <pageSetup paperSize="9" scale="60" orientation="landscape" r:id="rId1"/>
  <headerFooter>
    <oddHeader>&amp;COSSERVATORIO ASSEGNO UNICO UNIVERSALE</oddHeader>
    <oddFooter>&amp;CINPS - COORDINAMENTO GENERALE STATISTICO ATTUARIALE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984B9-D82E-4A3C-8825-7BD6BFD951D0}">
  <sheetPr>
    <pageSetUpPr fitToPage="1"/>
  </sheetPr>
  <dimension ref="A1:S40"/>
  <sheetViews>
    <sheetView showGridLines="0" tabSelected="1" view="pageBreakPreview" topLeftCell="I8" zoomScale="57" zoomScaleNormal="58" zoomScaleSheetLayoutView="57" workbookViewId="0">
      <selection activeCell="F1" sqref="F1"/>
    </sheetView>
  </sheetViews>
  <sheetFormatPr defaultColWidth="13.26953125" defaultRowHeight="10" x14ac:dyDescent="0.35"/>
  <cols>
    <col min="1" max="1" width="22.54296875" style="1" customWidth="1"/>
    <col min="2" max="2" width="16.1796875" style="1" customWidth="1"/>
    <col min="3" max="3" width="20.1796875" style="1" customWidth="1"/>
    <col min="4" max="4" width="17.81640625" style="93" customWidth="1"/>
    <col min="5" max="5" width="16.81640625" style="93" customWidth="1"/>
    <col min="6" max="11" width="17" style="93" customWidth="1"/>
    <col min="12" max="12" width="15.54296875" style="93" bestFit="1" customWidth="1"/>
    <col min="13" max="13" width="16.81640625" style="1" customWidth="1"/>
    <col min="14" max="14" width="15.54296875" style="93" bestFit="1" customWidth="1"/>
    <col min="15" max="15" width="15.453125" style="93" customWidth="1"/>
    <col min="16" max="16" width="17.1796875" style="93" customWidth="1"/>
    <col min="17" max="17" width="13.26953125" style="93"/>
    <col min="18" max="18" width="16.1796875" style="1" customWidth="1"/>
    <col min="19" max="16384" width="13.26953125" style="1"/>
  </cols>
  <sheetData>
    <row r="1" spans="1:19" ht="56.5" customHeight="1" thickBot="1" x14ac:dyDescent="0.4">
      <c r="A1" s="87" t="s">
        <v>164</v>
      </c>
      <c r="B1" s="87"/>
      <c r="C1" s="87"/>
      <c r="D1" s="87"/>
      <c r="E1" s="87"/>
      <c r="F1" s="87"/>
      <c r="G1" s="87"/>
      <c r="H1" s="87"/>
      <c r="I1" s="87"/>
      <c r="J1" s="87"/>
      <c r="K1" s="87"/>
      <c r="L1" s="87"/>
      <c r="M1" s="87"/>
      <c r="N1" s="329"/>
      <c r="O1" s="329"/>
      <c r="R1" s="93"/>
      <c r="S1" s="93"/>
    </row>
    <row r="2" spans="1:19" ht="43.5" customHeight="1" thickTop="1" x14ac:dyDescent="0.35">
      <c r="A2" s="179"/>
      <c r="B2" s="377" t="s">
        <v>35</v>
      </c>
      <c r="C2" s="377"/>
      <c r="D2" s="377"/>
      <c r="E2" s="377"/>
      <c r="F2" s="377"/>
      <c r="G2" s="377"/>
      <c r="H2" s="377"/>
      <c r="I2" s="377"/>
      <c r="J2" s="377"/>
      <c r="K2" s="377"/>
      <c r="L2" s="377"/>
      <c r="M2" s="377"/>
      <c r="N2" s="144"/>
      <c r="O2" s="144"/>
      <c r="P2" s="144"/>
      <c r="Q2" s="144"/>
    </row>
    <row r="3" spans="1:19" ht="19.5" customHeight="1" x14ac:dyDescent="0.35">
      <c r="A3" s="375" t="s">
        <v>30</v>
      </c>
      <c r="B3" s="373" t="s">
        <v>120</v>
      </c>
      <c r="C3" s="374"/>
      <c r="D3" s="373" t="s">
        <v>174</v>
      </c>
      <c r="E3" s="374"/>
      <c r="F3" s="373" t="s">
        <v>183</v>
      </c>
      <c r="G3" s="374"/>
      <c r="H3" s="373" t="s">
        <v>189</v>
      </c>
      <c r="I3" s="374"/>
      <c r="J3" s="373" t="s">
        <v>192</v>
      </c>
      <c r="K3" s="374"/>
      <c r="L3" s="373" t="s">
        <v>195</v>
      </c>
      <c r="M3" s="374"/>
      <c r="N3" s="380"/>
      <c r="O3" s="381"/>
    </row>
    <row r="4" spans="1:19" ht="76.5" customHeight="1" thickBot="1" x14ac:dyDescent="0.4">
      <c r="A4" s="376"/>
      <c r="B4" s="59" t="s">
        <v>103</v>
      </c>
      <c r="C4" s="59" t="s">
        <v>85</v>
      </c>
      <c r="D4" s="59" t="s">
        <v>103</v>
      </c>
      <c r="E4" s="59" t="s">
        <v>85</v>
      </c>
      <c r="F4" s="59" t="s">
        <v>103</v>
      </c>
      <c r="G4" s="59" t="s">
        <v>85</v>
      </c>
      <c r="H4" s="59" t="s">
        <v>103</v>
      </c>
      <c r="I4" s="59" t="s">
        <v>85</v>
      </c>
      <c r="J4" s="59" t="s">
        <v>103</v>
      </c>
      <c r="K4" s="59" t="s">
        <v>85</v>
      </c>
      <c r="L4" s="59" t="s">
        <v>103</v>
      </c>
      <c r="M4" s="59" t="s">
        <v>85</v>
      </c>
      <c r="N4" s="162"/>
      <c r="O4" s="162"/>
    </row>
    <row r="5" spans="1:19" ht="21.65" customHeight="1" thickTop="1" x14ac:dyDescent="0.35">
      <c r="A5" s="112" t="s">
        <v>24</v>
      </c>
      <c r="B5" s="58">
        <v>2811754</v>
      </c>
      <c r="C5" s="58">
        <v>148</v>
      </c>
      <c r="D5" s="58">
        <v>2823381</v>
      </c>
      <c r="E5" s="58">
        <v>147</v>
      </c>
      <c r="F5" s="58">
        <v>2925752</v>
      </c>
      <c r="G5" s="58">
        <v>140</v>
      </c>
      <c r="H5" s="58">
        <v>2925371</v>
      </c>
      <c r="I5" s="58">
        <v>140</v>
      </c>
      <c r="J5" s="58">
        <v>2923454</v>
      </c>
      <c r="K5" s="58">
        <v>140</v>
      </c>
      <c r="L5" s="58">
        <v>2920728</v>
      </c>
      <c r="M5" s="58">
        <v>140</v>
      </c>
      <c r="N5" s="58"/>
      <c r="O5" s="58"/>
    </row>
    <row r="6" spans="1:19" ht="21.75" customHeight="1" x14ac:dyDescent="0.35">
      <c r="A6" s="112" t="s">
        <v>25</v>
      </c>
      <c r="B6" s="58">
        <v>2181631</v>
      </c>
      <c r="C6" s="58">
        <v>316</v>
      </c>
      <c r="D6" s="58">
        <v>2182711</v>
      </c>
      <c r="E6" s="58">
        <v>315</v>
      </c>
      <c r="F6" s="58">
        <v>2230952</v>
      </c>
      <c r="G6" s="58">
        <v>304</v>
      </c>
      <c r="H6" s="58">
        <v>2227133</v>
      </c>
      <c r="I6" s="58">
        <v>304</v>
      </c>
      <c r="J6" s="58">
        <v>2221402</v>
      </c>
      <c r="K6" s="58">
        <v>305</v>
      </c>
      <c r="L6" s="58">
        <v>2213822</v>
      </c>
      <c r="M6" s="58">
        <v>305</v>
      </c>
      <c r="N6" s="58"/>
      <c r="O6" s="58"/>
    </row>
    <row r="7" spans="1:19" ht="21.75" customHeight="1" x14ac:dyDescent="0.35">
      <c r="A7" s="112" t="s">
        <v>26</v>
      </c>
      <c r="B7" s="58">
        <v>416111</v>
      </c>
      <c r="C7" s="58">
        <v>616</v>
      </c>
      <c r="D7" s="58">
        <v>416586</v>
      </c>
      <c r="E7" s="58">
        <v>614</v>
      </c>
      <c r="F7" s="58">
        <v>427283</v>
      </c>
      <c r="G7" s="58">
        <v>601</v>
      </c>
      <c r="H7" s="58">
        <v>427396</v>
      </c>
      <c r="I7" s="58">
        <v>602</v>
      </c>
      <c r="J7" s="58">
        <v>426331</v>
      </c>
      <c r="K7" s="58">
        <v>603</v>
      </c>
      <c r="L7" s="58">
        <v>424653</v>
      </c>
      <c r="M7" s="58">
        <v>604</v>
      </c>
      <c r="N7" s="58"/>
      <c r="O7" s="58"/>
    </row>
    <row r="8" spans="1:19" ht="21.75" customHeight="1" x14ac:dyDescent="0.35">
      <c r="A8" s="112" t="s">
        <v>27</v>
      </c>
      <c r="B8" s="58">
        <v>62861</v>
      </c>
      <c r="C8" s="58">
        <v>1075</v>
      </c>
      <c r="D8" s="58">
        <v>63077</v>
      </c>
      <c r="E8" s="58">
        <v>1073</v>
      </c>
      <c r="F8" s="58">
        <v>65606</v>
      </c>
      <c r="G8" s="58">
        <v>1062</v>
      </c>
      <c r="H8" s="58">
        <v>65854</v>
      </c>
      <c r="I8" s="58">
        <v>1064</v>
      </c>
      <c r="J8" s="58">
        <v>65660</v>
      </c>
      <c r="K8" s="58">
        <v>1065</v>
      </c>
      <c r="L8" s="58">
        <v>65360</v>
      </c>
      <c r="M8" s="58">
        <v>1066</v>
      </c>
      <c r="N8" s="58"/>
      <c r="O8" s="58"/>
    </row>
    <row r="9" spans="1:19" ht="21.75" customHeight="1" x14ac:dyDescent="0.35">
      <c r="A9" s="112" t="s">
        <v>28</v>
      </c>
      <c r="B9" s="58">
        <v>10667</v>
      </c>
      <c r="C9" s="58">
        <v>1381</v>
      </c>
      <c r="D9" s="58">
        <v>10707</v>
      </c>
      <c r="E9" s="58">
        <v>1381</v>
      </c>
      <c r="F9" s="58">
        <v>11184</v>
      </c>
      <c r="G9" s="58">
        <v>1366</v>
      </c>
      <c r="H9" s="58">
        <v>11250</v>
      </c>
      <c r="I9" s="58">
        <v>1369</v>
      </c>
      <c r="J9" s="58">
        <v>11251</v>
      </c>
      <c r="K9" s="58">
        <v>1371</v>
      </c>
      <c r="L9" s="58">
        <v>11177</v>
      </c>
      <c r="M9" s="58">
        <v>1372</v>
      </c>
      <c r="N9" s="58"/>
      <c r="O9" s="58"/>
    </row>
    <row r="10" spans="1:19" ht="21.75" customHeight="1" x14ac:dyDescent="0.35">
      <c r="A10" s="112" t="s">
        <v>29</v>
      </c>
      <c r="B10" s="58">
        <v>3509</v>
      </c>
      <c r="C10" s="58">
        <v>1828</v>
      </c>
      <c r="D10" s="58">
        <v>3532</v>
      </c>
      <c r="E10" s="58">
        <v>1825</v>
      </c>
      <c r="F10" s="58">
        <v>3677</v>
      </c>
      <c r="G10" s="58">
        <v>1808</v>
      </c>
      <c r="H10" s="58">
        <v>3680</v>
      </c>
      <c r="I10" s="58">
        <v>1811</v>
      </c>
      <c r="J10" s="58">
        <v>3670</v>
      </c>
      <c r="K10" s="58">
        <v>1810</v>
      </c>
      <c r="L10" s="58">
        <v>3660</v>
      </c>
      <c r="M10" s="58">
        <v>1810</v>
      </c>
      <c r="N10" s="58"/>
      <c r="O10" s="58"/>
    </row>
    <row r="11" spans="1:19" ht="27" customHeight="1" thickBot="1" x14ac:dyDescent="0.4">
      <c r="A11" s="61" t="s">
        <v>44</v>
      </c>
      <c r="B11" s="113">
        <v>5486533</v>
      </c>
      <c r="C11" s="113">
        <v>264</v>
      </c>
      <c r="D11" s="113">
        <v>5499994</v>
      </c>
      <c r="E11" s="113">
        <v>263</v>
      </c>
      <c r="F11" s="113">
        <v>5664454</v>
      </c>
      <c r="G11" s="113">
        <v>253</v>
      </c>
      <c r="H11" s="113">
        <v>5660684</v>
      </c>
      <c r="I11" s="113">
        <v>254</v>
      </c>
      <c r="J11" s="113">
        <v>5651768</v>
      </c>
      <c r="K11" s="113">
        <v>254</v>
      </c>
      <c r="L11" s="113">
        <v>5639400</v>
      </c>
      <c r="M11" s="113">
        <v>254</v>
      </c>
      <c r="N11" s="79"/>
      <c r="O11" s="79"/>
    </row>
    <row r="12" spans="1:19" ht="27" customHeight="1" thickTop="1" x14ac:dyDescent="0.35">
      <c r="A12" s="234"/>
      <c r="B12" s="79"/>
      <c r="C12" s="79"/>
      <c r="D12" s="79"/>
      <c r="E12" s="79"/>
      <c r="F12" s="79"/>
      <c r="G12" s="79"/>
      <c r="H12" s="79"/>
      <c r="I12" s="79"/>
      <c r="J12" s="79"/>
      <c r="K12" s="79"/>
      <c r="L12" s="79"/>
      <c r="M12" s="79"/>
      <c r="N12" s="79"/>
      <c r="O12" s="79"/>
    </row>
    <row r="13" spans="1:19" ht="27" customHeight="1" x14ac:dyDescent="0.35">
      <c r="A13" s="179"/>
      <c r="B13" s="378" t="s">
        <v>35</v>
      </c>
      <c r="C13" s="378"/>
      <c r="D13" s="378"/>
      <c r="E13" s="378"/>
      <c r="F13" s="378"/>
      <c r="G13" s="378"/>
      <c r="H13" s="378"/>
      <c r="I13" s="378"/>
      <c r="J13" s="378"/>
      <c r="K13" s="378"/>
      <c r="L13" s="144"/>
      <c r="M13" s="144"/>
      <c r="N13" s="144"/>
      <c r="O13" s="144"/>
    </row>
    <row r="14" spans="1:19" ht="24.75" customHeight="1" x14ac:dyDescent="0.35">
      <c r="A14" s="375" t="s">
        <v>30</v>
      </c>
      <c r="B14" s="382" t="s">
        <v>199</v>
      </c>
      <c r="C14" s="383"/>
      <c r="D14" s="382" t="s">
        <v>202</v>
      </c>
      <c r="E14" s="383"/>
      <c r="F14" s="382" t="s">
        <v>210</v>
      </c>
      <c r="G14" s="383"/>
      <c r="H14" s="384" t="s">
        <v>212</v>
      </c>
      <c r="I14" s="385"/>
      <c r="J14" s="384" t="s">
        <v>217</v>
      </c>
      <c r="K14" s="385"/>
      <c r="L14" s="380"/>
      <c r="M14" s="381"/>
      <c r="N14" s="380"/>
      <c r="O14" s="381"/>
    </row>
    <row r="15" spans="1:19" ht="66" customHeight="1" thickBot="1" x14ac:dyDescent="0.4">
      <c r="A15" s="376"/>
      <c r="B15" s="59" t="s">
        <v>103</v>
      </c>
      <c r="C15" s="59" t="s">
        <v>85</v>
      </c>
      <c r="D15" s="59" t="s">
        <v>103</v>
      </c>
      <c r="E15" s="59" t="s">
        <v>85</v>
      </c>
      <c r="F15" s="59" t="s">
        <v>103</v>
      </c>
      <c r="G15" s="59" t="s">
        <v>85</v>
      </c>
      <c r="H15" s="59" t="s">
        <v>103</v>
      </c>
      <c r="I15" s="59" t="s">
        <v>85</v>
      </c>
      <c r="J15" s="59" t="s">
        <v>103</v>
      </c>
      <c r="K15" s="59" t="s">
        <v>85</v>
      </c>
      <c r="L15" s="162"/>
      <c r="M15" s="162"/>
      <c r="N15" s="162"/>
      <c r="O15" s="162"/>
    </row>
    <row r="16" spans="1:19" ht="21.65" customHeight="1" thickTop="1" x14ac:dyDescent="0.35">
      <c r="A16" s="112" t="s">
        <v>24</v>
      </c>
      <c r="B16" s="58">
        <v>2918154</v>
      </c>
      <c r="C16" s="58">
        <v>140</v>
      </c>
      <c r="D16" s="58">
        <v>2926681</v>
      </c>
      <c r="E16" s="58">
        <v>141</v>
      </c>
      <c r="F16" s="58">
        <v>2931971</v>
      </c>
      <c r="G16" s="58">
        <v>141</v>
      </c>
      <c r="H16" s="58">
        <v>2937653</v>
      </c>
      <c r="I16" s="58">
        <v>142</v>
      </c>
      <c r="J16" s="58">
        <v>2938244</v>
      </c>
      <c r="K16" s="58">
        <v>141</v>
      </c>
      <c r="L16" s="58"/>
      <c r="M16" s="58"/>
      <c r="N16" s="58"/>
      <c r="O16" s="58"/>
    </row>
    <row r="17" spans="1:15" ht="21.75" customHeight="1" x14ac:dyDescent="0.35">
      <c r="A17" s="112" t="s">
        <v>25</v>
      </c>
      <c r="B17" s="58">
        <v>2205850</v>
      </c>
      <c r="C17" s="58">
        <v>305</v>
      </c>
      <c r="D17" s="58">
        <v>2202577</v>
      </c>
      <c r="E17" s="58">
        <v>306</v>
      </c>
      <c r="F17" s="58">
        <v>2198328</v>
      </c>
      <c r="G17" s="58">
        <v>307</v>
      </c>
      <c r="H17" s="58">
        <v>2192633</v>
      </c>
      <c r="I17" s="58">
        <v>308</v>
      </c>
      <c r="J17" s="58">
        <v>2181592</v>
      </c>
      <c r="K17" s="58">
        <v>308</v>
      </c>
      <c r="L17" s="58"/>
      <c r="M17" s="58"/>
      <c r="N17" s="58"/>
      <c r="O17" s="58"/>
    </row>
    <row r="18" spans="1:15" ht="21.75" customHeight="1" x14ac:dyDescent="0.35">
      <c r="A18" s="112" t="s">
        <v>26</v>
      </c>
      <c r="B18" s="58">
        <v>422821</v>
      </c>
      <c r="C18" s="58">
        <v>604</v>
      </c>
      <c r="D18" s="58">
        <v>422176</v>
      </c>
      <c r="E18" s="58">
        <v>606</v>
      </c>
      <c r="F18" s="58">
        <v>421338</v>
      </c>
      <c r="G18" s="58">
        <v>607</v>
      </c>
      <c r="H18" s="58">
        <v>420159</v>
      </c>
      <c r="I18" s="58">
        <v>609</v>
      </c>
      <c r="J18" s="58">
        <v>417259</v>
      </c>
      <c r="K18" s="58">
        <v>609</v>
      </c>
      <c r="L18" s="58"/>
      <c r="M18" s="58"/>
      <c r="N18" s="58"/>
      <c r="O18" s="58"/>
    </row>
    <row r="19" spans="1:15" ht="21.75" customHeight="1" x14ac:dyDescent="0.35">
      <c r="A19" s="112" t="s">
        <v>27</v>
      </c>
      <c r="B19" s="58">
        <v>65124</v>
      </c>
      <c r="C19" s="58">
        <v>1067</v>
      </c>
      <c r="D19" s="58">
        <v>65051</v>
      </c>
      <c r="E19" s="58">
        <v>1069</v>
      </c>
      <c r="F19" s="58">
        <v>65037</v>
      </c>
      <c r="G19" s="58">
        <v>1070</v>
      </c>
      <c r="H19" s="58">
        <v>64980</v>
      </c>
      <c r="I19" s="58">
        <v>1072</v>
      </c>
      <c r="J19" s="58">
        <v>64546</v>
      </c>
      <c r="K19" s="58">
        <v>1072</v>
      </c>
      <c r="L19" s="58"/>
      <c r="M19" s="58"/>
      <c r="N19" s="58"/>
      <c r="O19" s="58"/>
    </row>
    <row r="20" spans="1:15" ht="21.75" customHeight="1" x14ac:dyDescent="0.35">
      <c r="A20" s="112" t="s">
        <v>28</v>
      </c>
      <c r="B20" s="58">
        <v>11163</v>
      </c>
      <c r="C20" s="58">
        <v>1373</v>
      </c>
      <c r="D20" s="58">
        <v>11195</v>
      </c>
      <c r="E20" s="58">
        <v>1376</v>
      </c>
      <c r="F20" s="58">
        <v>11206</v>
      </c>
      <c r="G20" s="58">
        <v>1376</v>
      </c>
      <c r="H20" s="58">
        <v>11177</v>
      </c>
      <c r="I20" s="58">
        <v>1378</v>
      </c>
      <c r="J20" s="58">
        <v>11072</v>
      </c>
      <c r="K20" s="58">
        <v>1377</v>
      </c>
      <c r="L20" s="58"/>
      <c r="M20" s="58"/>
      <c r="N20" s="58"/>
      <c r="O20" s="58"/>
    </row>
    <row r="21" spans="1:15" ht="21.75" customHeight="1" x14ac:dyDescent="0.35">
      <c r="A21" s="112" t="s">
        <v>29</v>
      </c>
      <c r="B21" s="58">
        <v>3642</v>
      </c>
      <c r="C21" s="58">
        <v>1813</v>
      </c>
      <c r="D21" s="58">
        <v>3642</v>
      </c>
      <c r="E21" s="58">
        <v>1817</v>
      </c>
      <c r="F21" s="58">
        <v>3647</v>
      </c>
      <c r="G21" s="58">
        <v>1821</v>
      </c>
      <c r="H21" s="58">
        <v>3640</v>
      </c>
      <c r="I21" s="58">
        <v>1819</v>
      </c>
      <c r="J21" s="58">
        <v>3592</v>
      </c>
      <c r="K21" s="58">
        <v>1818</v>
      </c>
      <c r="L21" s="58"/>
      <c r="M21" s="58"/>
      <c r="N21" s="58"/>
      <c r="O21" s="58"/>
    </row>
    <row r="22" spans="1:15" ht="27" customHeight="1" thickBot="1" x14ac:dyDescent="0.4">
      <c r="A22" s="61" t="s">
        <v>44</v>
      </c>
      <c r="B22" s="113">
        <v>5626754</v>
      </c>
      <c r="C22" s="113">
        <v>254</v>
      </c>
      <c r="D22" s="113">
        <v>5631322</v>
      </c>
      <c r="E22" s="113">
        <v>255</v>
      </c>
      <c r="F22" s="113">
        <v>5631527</v>
      </c>
      <c r="G22" s="113">
        <v>255</v>
      </c>
      <c r="H22" s="113">
        <v>5630242</v>
      </c>
      <c r="I22" s="113">
        <v>255</v>
      </c>
      <c r="J22" s="113">
        <v>5616305</v>
      </c>
      <c r="K22" s="113">
        <v>255</v>
      </c>
      <c r="L22" s="79"/>
      <c r="M22" s="79"/>
      <c r="N22" s="79"/>
      <c r="O22" s="79"/>
    </row>
    <row r="23" spans="1:15" ht="83.15" customHeight="1" thickTop="1" x14ac:dyDescent="0.35">
      <c r="A23" s="379" t="s">
        <v>181</v>
      </c>
      <c r="B23" s="379"/>
      <c r="C23" s="379"/>
      <c r="D23" s="372"/>
      <c r="E23" s="372"/>
      <c r="F23" s="372"/>
      <c r="G23" s="372"/>
      <c r="H23" s="372"/>
      <c r="I23" s="372"/>
      <c r="J23" s="372"/>
      <c r="K23" s="372"/>
      <c r="L23" s="372"/>
      <c r="M23" s="372"/>
      <c r="N23" s="147"/>
      <c r="O23" s="147"/>
    </row>
    <row r="24" spans="1:15" ht="30" customHeight="1" x14ac:dyDescent="0.3">
      <c r="A24" s="54" t="str">
        <f>+INDICE!B10</f>
        <v xml:space="preserve"> Lettura dati 27 dicembre 2023</v>
      </c>
      <c r="B24" s="4"/>
    </row>
    <row r="25" spans="1:15" x14ac:dyDescent="0.35">
      <c r="B25" s="4"/>
    </row>
    <row r="26" spans="1:15" x14ac:dyDescent="0.35">
      <c r="B26" s="4"/>
    </row>
    <row r="27" spans="1:15" x14ac:dyDescent="0.35">
      <c r="B27" s="4"/>
    </row>
    <row r="28" spans="1:15" x14ac:dyDescent="0.35">
      <c r="B28" s="4"/>
    </row>
    <row r="29" spans="1:15" x14ac:dyDescent="0.35">
      <c r="B29" s="4"/>
    </row>
    <row r="30" spans="1:15" x14ac:dyDescent="0.35">
      <c r="B30" s="4"/>
    </row>
    <row r="31" spans="1:15" x14ac:dyDescent="0.35">
      <c r="B31" s="4"/>
    </row>
    <row r="32" spans="1:15"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9">
    <mergeCell ref="A23:M23"/>
    <mergeCell ref="B2:M2"/>
    <mergeCell ref="N3:O3"/>
    <mergeCell ref="A14:A15"/>
    <mergeCell ref="B14:C14"/>
    <mergeCell ref="D14:E14"/>
    <mergeCell ref="F14:G14"/>
    <mergeCell ref="H14:I14"/>
    <mergeCell ref="J14:K14"/>
    <mergeCell ref="L14:M14"/>
    <mergeCell ref="N14:O14"/>
    <mergeCell ref="L3:M3"/>
    <mergeCell ref="F3:G3"/>
    <mergeCell ref="H3:I3"/>
    <mergeCell ref="J3:K3"/>
    <mergeCell ref="A3:A4"/>
    <mergeCell ref="B3:C3"/>
    <mergeCell ref="D3:E3"/>
    <mergeCell ref="B13:K13"/>
  </mergeCells>
  <phoneticPr fontId="10" type="noConversion"/>
  <pageMargins left="0.70866141732283472" right="0.70866141732283472" top="0.94488188976377963" bottom="0.74803149606299213" header="0.31496062992125984" footer="0.31496062992125984"/>
  <pageSetup paperSize="9" scale="57" orientation="landscape" r:id="rId1"/>
  <headerFooter>
    <oddHeader>&amp;COSSERVATORIO ASSEGNO UNICO UNIVERSALE</oddHeader>
    <oddFooter>&amp;CINPS - COORDINAMENTO GENERALE STATISTICO ATTUARIALE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3963D-01EC-478E-ADE1-84DB4956E7F8}">
  <sheetPr>
    <pageSetUpPr fitToPage="1"/>
  </sheetPr>
  <dimension ref="A1:L33"/>
  <sheetViews>
    <sheetView showGridLines="0" tabSelected="1" zoomScale="60" zoomScaleNormal="60" workbookViewId="0">
      <selection activeCell="F1" sqref="F1"/>
    </sheetView>
  </sheetViews>
  <sheetFormatPr defaultRowHeight="14.5" x14ac:dyDescent="0.35"/>
  <cols>
    <col min="1" max="1" width="24.81640625" customWidth="1"/>
    <col min="2" max="2" width="19.26953125" customWidth="1"/>
    <col min="3" max="3" width="15.81640625" customWidth="1"/>
    <col min="4" max="4" width="15.54296875" customWidth="1"/>
    <col min="5" max="5" width="20.1796875" customWidth="1"/>
    <col min="6" max="6" width="15.81640625" bestFit="1" customWidth="1"/>
    <col min="7" max="7" width="15.54296875" customWidth="1"/>
    <col min="8" max="8" width="20.7265625" customWidth="1"/>
    <col min="9" max="9" width="15.1796875" customWidth="1"/>
    <col min="10" max="10" width="16.1796875" customWidth="1"/>
    <col min="11" max="13" width="25.81640625" bestFit="1" customWidth="1"/>
    <col min="14" max="14" width="32.453125" bestFit="1" customWidth="1"/>
    <col min="15" max="15" width="32.54296875" bestFit="1" customWidth="1"/>
    <col min="16" max="16" width="31.26953125" bestFit="1" customWidth="1"/>
    <col min="17" max="17" width="31.453125" bestFit="1" customWidth="1"/>
  </cols>
  <sheetData>
    <row r="1" spans="1:12" ht="66" customHeight="1" thickBot="1" x14ac:dyDescent="0.4">
      <c r="A1" s="75" t="s">
        <v>165</v>
      </c>
      <c r="B1" s="32"/>
      <c r="C1" s="32"/>
      <c r="D1" s="32"/>
      <c r="E1" s="32"/>
      <c r="F1" s="32"/>
      <c r="G1" s="32"/>
      <c r="H1" s="32"/>
      <c r="I1" s="32"/>
      <c r="J1" s="32"/>
    </row>
    <row r="2" spans="1:12" s="102" customFormat="1" ht="40.5" customHeight="1" thickTop="1" x14ac:dyDescent="0.35">
      <c r="A2" s="76"/>
      <c r="B2" s="386" t="s">
        <v>70</v>
      </c>
      <c r="C2" s="386"/>
      <c r="D2" s="386"/>
      <c r="E2" s="387" t="s">
        <v>71</v>
      </c>
      <c r="F2" s="386"/>
      <c r="G2" s="388"/>
      <c r="H2" s="387" t="s">
        <v>67</v>
      </c>
      <c r="I2" s="386"/>
      <c r="J2" s="386"/>
      <c r="K2" s="101"/>
    </row>
    <row r="3" spans="1:12" s="104" customFormat="1" ht="85.5" customHeight="1" thickBot="1" x14ac:dyDescent="0.4">
      <c r="A3" s="180" t="s">
        <v>72</v>
      </c>
      <c r="B3" s="181" t="s">
        <v>104</v>
      </c>
      <c r="C3" s="181" t="s">
        <v>85</v>
      </c>
      <c r="D3" s="181" t="s">
        <v>45</v>
      </c>
      <c r="E3" s="182" t="s">
        <v>104</v>
      </c>
      <c r="F3" s="181" t="s">
        <v>85</v>
      </c>
      <c r="G3" s="183" t="s">
        <v>45</v>
      </c>
      <c r="H3" s="181" t="s">
        <v>104</v>
      </c>
      <c r="I3" s="181" t="s">
        <v>85</v>
      </c>
      <c r="J3" s="181" t="s">
        <v>45</v>
      </c>
      <c r="K3" s="103"/>
    </row>
    <row r="4" spans="1:12" s="104" customFormat="1" ht="31.5" customHeight="1" thickTop="1" x14ac:dyDescent="0.35">
      <c r="A4" s="242"/>
      <c r="B4" s="390" t="s">
        <v>149</v>
      </c>
      <c r="C4" s="390"/>
      <c r="D4" s="390"/>
      <c r="E4" s="390"/>
      <c r="F4" s="390"/>
      <c r="G4" s="390"/>
      <c r="H4" s="390"/>
      <c r="I4" s="390"/>
      <c r="J4" s="390"/>
      <c r="K4" s="103"/>
    </row>
    <row r="5" spans="1:12" s="78" customFormat="1" ht="32.15" customHeight="1" x14ac:dyDescent="0.35">
      <c r="A5" s="90" t="s">
        <v>151</v>
      </c>
      <c r="B5" s="184">
        <v>4958065</v>
      </c>
      <c r="C5" s="184">
        <v>227</v>
      </c>
      <c r="D5" s="185">
        <v>1.6</v>
      </c>
      <c r="E5" s="186">
        <v>300144</v>
      </c>
      <c r="F5" s="187">
        <v>342</v>
      </c>
      <c r="G5" s="188">
        <v>1.69</v>
      </c>
      <c r="H5" s="184">
        <v>5258209</v>
      </c>
      <c r="I5" s="184">
        <v>234</v>
      </c>
      <c r="J5" s="185">
        <v>1.6</v>
      </c>
      <c r="K5" s="77"/>
      <c r="L5" s="77"/>
    </row>
    <row r="6" spans="1:12" s="78" customFormat="1" ht="25.5" customHeight="1" x14ac:dyDescent="0.35">
      <c r="A6" s="90" t="s">
        <v>152</v>
      </c>
      <c r="B6" s="184">
        <v>4960706</v>
      </c>
      <c r="C6" s="184">
        <v>227</v>
      </c>
      <c r="D6" s="185">
        <v>1.6</v>
      </c>
      <c r="E6" s="186">
        <v>300888</v>
      </c>
      <c r="F6" s="187">
        <v>343</v>
      </c>
      <c r="G6" s="188">
        <v>1.69</v>
      </c>
      <c r="H6" s="184">
        <v>5261594</v>
      </c>
      <c r="I6" s="184">
        <v>234</v>
      </c>
      <c r="J6" s="185">
        <v>1.6</v>
      </c>
      <c r="K6" s="77"/>
      <c r="L6" s="77"/>
    </row>
    <row r="7" spans="1:12" s="78" customFormat="1" ht="25.5" customHeight="1" x14ac:dyDescent="0.35">
      <c r="A7" s="90" t="s">
        <v>153</v>
      </c>
      <c r="B7" s="184">
        <v>5001344</v>
      </c>
      <c r="C7" s="184">
        <v>228</v>
      </c>
      <c r="D7" s="185">
        <v>1.6</v>
      </c>
      <c r="E7" s="186">
        <v>307225</v>
      </c>
      <c r="F7" s="187">
        <v>346</v>
      </c>
      <c r="G7" s="188">
        <v>1.69</v>
      </c>
      <c r="H7" s="184">
        <v>5308569</v>
      </c>
      <c r="I7" s="184">
        <v>235</v>
      </c>
      <c r="J7" s="185">
        <v>1.61</v>
      </c>
      <c r="K7" s="77"/>
      <c r="L7" s="77"/>
    </row>
    <row r="8" spans="1:12" s="78" customFormat="1" ht="25.5" customHeight="1" x14ac:dyDescent="0.35">
      <c r="A8" s="90" t="s">
        <v>154</v>
      </c>
      <c r="B8" s="184">
        <v>4999977</v>
      </c>
      <c r="C8" s="184">
        <v>228</v>
      </c>
      <c r="D8" s="185">
        <v>1.6</v>
      </c>
      <c r="E8" s="186">
        <v>307701</v>
      </c>
      <c r="F8" s="187">
        <v>346</v>
      </c>
      <c r="G8" s="188">
        <v>1.69</v>
      </c>
      <c r="H8" s="184">
        <v>5307678</v>
      </c>
      <c r="I8" s="184">
        <v>235</v>
      </c>
      <c r="J8" s="185">
        <v>1.6</v>
      </c>
      <c r="K8" s="77"/>
      <c r="L8" s="77"/>
    </row>
    <row r="9" spans="1:12" s="78" customFormat="1" ht="25.5" customHeight="1" x14ac:dyDescent="0.35">
      <c r="A9" s="90" t="s">
        <v>155</v>
      </c>
      <c r="B9" s="184">
        <v>4976934</v>
      </c>
      <c r="C9" s="184">
        <v>229</v>
      </c>
      <c r="D9" s="185">
        <v>1.6</v>
      </c>
      <c r="E9" s="186">
        <v>304899</v>
      </c>
      <c r="F9" s="187">
        <v>346</v>
      </c>
      <c r="G9" s="188">
        <v>1.69</v>
      </c>
      <c r="H9" s="184">
        <v>5281833</v>
      </c>
      <c r="I9" s="184">
        <v>235</v>
      </c>
      <c r="J9" s="185">
        <v>1.6</v>
      </c>
      <c r="K9" s="77"/>
      <c r="L9" s="77"/>
    </row>
    <row r="10" spans="1:12" s="78" customFormat="1" ht="25.5" customHeight="1" x14ac:dyDescent="0.35">
      <c r="A10" s="90" t="s">
        <v>156</v>
      </c>
      <c r="B10" s="184">
        <v>5029242</v>
      </c>
      <c r="C10" s="184">
        <v>228</v>
      </c>
      <c r="D10" s="185">
        <v>1.6</v>
      </c>
      <c r="E10" s="186">
        <v>308897</v>
      </c>
      <c r="F10" s="187">
        <v>345</v>
      </c>
      <c r="G10" s="188">
        <v>1.69</v>
      </c>
      <c r="H10" s="184">
        <v>5338139</v>
      </c>
      <c r="I10" s="184">
        <v>235</v>
      </c>
      <c r="J10" s="185">
        <v>1.6</v>
      </c>
      <c r="K10" s="77"/>
      <c r="L10" s="77"/>
    </row>
    <row r="11" spans="1:12" s="78" customFormat="1" ht="25.5" customHeight="1" x14ac:dyDescent="0.35">
      <c r="A11" s="90" t="s">
        <v>157</v>
      </c>
      <c r="B11" s="184">
        <v>5051151</v>
      </c>
      <c r="C11" s="184">
        <v>229</v>
      </c>
      <c r="D11" s="185">
        <v>1.59</v>
      </c>
      <c r="E11" s="186">
        <v>311029</v>
      </c>
      <c r="F11" s="187">
        <v>346</v>
      </c>
      <c r="G11" s="188">
        <v>1.69</v>
      </c>
      <c r="H11" s="184">
        <v>5362180</v>
      </c>
      <c r="I11" s="184">
        <v>235</v>
      </c>
      <c r="J11" s="185">
        <v>1.6</v>
      </c>
      <c r="K11" s="77"/>
      <c r="L11" s="77"/>
    </row>
    <row r="12" spans="1:12" s="78" customFormat="1" ht="25.5" customHeight="1" x14ac:dyDescent="0.35">
      <c r="A12" s="90" t="s">
        <v>158</v>
      </c>
      <c r="B12" s="184">
        <v>5084547</v>
      </c>
      <c r="C12" s="184">
        <v>228</v>
      </c>
      <c r="D12" s="185">
        <v>1.59</v>
      </c>
      <c r="E12" s="186">
        <v>314403</v>
      </c>
      <c r="F12" s="187">
        <v>345</v>
      </c>
      <c r="G12" s="188">
        <v>1.68</v>
      </c>
      <c r="H12" s="184">
        <v>5398950</v>
      </c>
      <c r="I12" s="184">
        <v>235</v>
      </c>
      <c r="J12" s="185">
        <v>1.6</v>
      </c>
      <c r="K12" s="77"/>
      <c r="L12" s="77"/>
    </row>
    <row r="13" spans="1:12" s="78" customFormat="1" ht="25.5" customHeight="1" x14ac:dyDescent="0.35">
      <c r="A13" s="90" t="s">
        <v>159</v>
      </c>
      <c r="B13" s="184">
        <v>5116796</v>
      </c>
      <c r="C13" s="184">
        <v>228</v>
      </c>
      <c r="D13" s="185">
        <v>1.59</v>
      </c>
      <c r="E13" s="186">
        <v>317875</v>
      </c>
      <c r="F13" s="187">
        <v>344</v>
      </c>
      <c r="G13" s="188">
        <v>1.68</v>
      </c>
      <c r="H13" s="184">
        <v>5434671</v>
      </c>
      <c r="I13" s="184">
        <v>235</v>
      </c>
      <c r="J13" s="185">
        <v>1.6</v>
      </c>
      <c r="K13" s="77"/>
      <c r="L13" s="77"/>
    </row>
    <row r="14" spans="1:12" s="78" customFormat="1" ht="25.5" customHeight="1" x14ac:dyDescent="0.35">
      <c r="A14" s="243" t="s">
        <v>160</v>
      </c>
      <c r="B14" s="193">
        <v>5147126</v>
      </c>
      <c r="C14" s="193">
        <v>228</v>
      </c>
      <c r="D14" s="194">
        <v>1.59</v>
      </c>
      <c r="E14" s="193">
        <v>320275</v>
      </c>
      <c r="F14" s="193">
        <v>344</v>
      </c>
      <c r="G14" s="194">
        <v>1.68</v>
      </c>
      <c r="H14" s="193">
        <v>5467401</v>
      </c>
      <c r="I14" s="193">
        <v>235</v>
      </c>
      <c r="J14" s="195">
        <v>1.6</v>
      </c>
      <c r="K14" s="77"/>
      <c r="L14" s="77"/>
    </row>
    <row r="15" spans="1:12" s="78" customFormat="1" ht="32.15" customHeight="1" x14ac:dyDescent="0.35">
      <c r="A15" s="196" t="s">
        <v>51</v>
      </c>
      <c r="B15" s="197">
        <v>5032589</v>
      </c>
      <c r="C15" s="189"/>
      <c r="D15" s="191"/>
      <c r="E15" s="197">
        <v>309334</v>
      </c>
      <c r="F15" s="189"/>
      <c r="G15" s="191"/>
      <c r="H15" s="197">
        <v>5341922</v>
      </c>
      <c r="I15" s="189"/>
      <c r="J15" s="190"/>
      <c r="K15" s="77"/>
      <c r="L15" s="77"/>
    </row>
    <row r="16" spans="1:12" s="78" customFormat="1" ht="25.5" customHeight="1" thickBot="1" x14ac:dyDescent="0.4">
      <c r="A16" s="198" t="s">
        <v>39</v>
      </c>
      <c r="B16" s="199"/>
      <c r="C16" s="199">
        <v>228</v>
      </c>
      <c r="D16" s="200">
        <v>1.6</v>
      </c>
      <c r="E16" s="199"/>
      <c r="F16" s="199">
        <v>345</v>
      </c>
      <c r="G16" s="200">
        <v>1.69</v>
      </c>
      <c r="H16" s="199"/>
      <c r="I16" s="199">
        <v>235</v>
      </c>
      <c r="J16" s="201">
        <v>1.6</v>
      </c>
      <c r="K16" s="77"/>
      <c r="L16" s="77"/>
    </row>
    <row r="17" spans="1:12" s="104" customFormat="1" ht="45.65" customHeight="1" thickTop="1" x14ac:dyDescent="0.35">
      <c r="A17" s="237"/>
      <c r="B17" s="390" t="s">
        <v>150</v>
      </c>
      <c r="C17" s="390"/>
      <c r="D17" s="390"/>
      <c r="E17" s="390"/>
      <c r="F17" s="390"/>
      <c r="G17" s="390"/>
      <c r="H17" s="390"/>
      <c r="I17" s="390"/>
      <c r="J17" s="390"/>
      <c r="K17" s="103"/>
    </row>
    <row r="18" spans="1:12" s="104" customFormat="1" ht="45.65" customHeight="1" x14ac:dyDescent="0.35">
      <c r="A18" s="269" t="s">
        <v>175</v>
      </c>
      <c r="B18" s="270">
        <v>5176002</v>
      </c>
      <c r="C18" s="270">
        <v>258</v>
      </c>
      <c r="D18" s="300">
        <v>1.59</v>
      </c>
      <c r="E18" s="270">
        <v>310531</v>
      </c>
      <c r="F18" s="270">
        <v>374</v>
      </c>
      <c r="G18" s="300">
        <v>1.67</v>
      </c>
      <c r="H18" s="270">
        <v>5486533</v>
      </c>
      <c r="I18" s="270">
        <v>264</v>
      </c>
      <c r="J18" s="271">
        <v>1.59</v>
      </c>
      <c r="K18" s="103"/>
    </row>
    <row r="19" spans="1:12" s="104" customFormat="1" ht="24" customHeight="1" x14ac:dyDescent="0.35">
      <c r="A19" s="269" t="s">
        <v>163</v>
      </c>
      <c r="B19" s="270">
        <v>5186250</v>
      </c>
      <c r="C19" s="270">
        <v>256</v>
      </c>
      <c r="D19" s="301">
        <v>1.59</v>
      </c>
      <c r="E19" s="270">
        <v>313744</v>
      </c>
      <c r="F19" s="270">
        <v>374</v>
      </c>
      <c r="G19" s="301">
        <v>1.67</v>
      </c>
      <c r="H19" s="270">
        <v>5499994</v>
      </c>
      <c r="I19" s="270">
        <v>263</v>
      </c>
      <c r="J19" s="271">
        <v>1.59</v>
      </c>
      <c r="K19" s="103"/>
    </row>
    <row r="20" spans="1:12" s="104" customFormat="1" ht="24" customHeight="1" x14ac:dyDescent="0.35">
      <c r="A20" s="269" t="s">
        <v>151</v>
      </c>
      <c r="B20" s="270">
        <v>5326152</v>
      </c>
      <c r="C20" s="270">
        <v>246</v>
      </c>
      <c r="D20" s="301">
        <v>1.59</v>
      </c>
      <c r="E20" s="270">
        <v>338302</v>
      </c>
      <c r="F20" s="270">
        <v>363</v>
      </c>
      <c r="G20" s="301">
        <v>1.66</v>
      </c>
      <c r="H20" s="270">
        <v>5664454</v>
      </c>
      <c r="I20" s="270">
        <v>253</v>
      </c>
      <c r="J20" s="271">
        <v>1.59</v>
      </c>
      <c r="K20" s="103"/>
    </row>
    <row r="21" spans="1:12" s="104" customFormat="1" ht="24" customHeight="1" x14ac:dyDescent="0.35">
      <c r="A21" s="269" t="s">
        <v>152</v>
      </c>
      <c r="B21" s="270">
        <v>5315045</v>
      </c>
      <c r="C21" s="270">
        <v>246</v>
      </c>
      <c r="D21" s="301">
        <v>1.59</v>
      </c>
      <c r="E21" s="270">
        <v>345639</v>
      </c>
      <c r="F21" s="270">
        <v>372</v>
      </c>
      <c r="G21" s="301">
        <v>1.68</v>
      </c>
      <c r="H21" s="270">
        <v>5660684</v>
      </c>
      <c r="I21" s="270">
        <v>254</v>
      </c>
      <c r="J21" s="271">
        <v>1.59</v>
      </c>
      <c r="K21" s="103"/>
    </row>
    <row r="22" spans="1:12" s="104" customFormat="1" ht="24" customHeight="1" x14ac:dyDescent="0.35">
      <c r="A22" s="269" t="s">
        <v>153</v>
      </c>
      <c r="B22" s="270">
        <v>5306341</v>
      </c>
      <c r="C22" s="270">
        <v>246</v>
      </c>
      <c r="D22" s="301">
        <v>1.58</v>
      </c>
      <c r="E22" s="270">
        <v>345427</v>
      </c>
      <c r="F22" s="270">
        <v>373</v>
      </c>
      <c r="G22" s="301">
        <v>1.68</v>
      </c>
      <c r="H22" s="270">
        <v>5651768</v>
      </c>
      <c r="I22" s="270">
        <v>254</v>
      </c>
      <c r="J22" s="271">
        <v>1.59</v>
      </c>
      <c r="K22" s="103"/>
    </row>
    <row r="23" spans="1:12" s="104" customFormat="1" ht="24" customHeight="1" x14ac:dyDescent="0.35">
      <c r="A23" s="269" t="s">
        <v>154</v>
      </c>
      <c r="B23" s="270">
        <v>5293584</v>
      </c>
      <c r="C23" s="270">
        <v>246</v>
      </c>
      <c r="D23" s="301">
        <v>1.58</v>
      </c>
      <c r="E23" s="270">
        <v>345816</v>
      </c>
      <c r="F23" s="270">
        <v>374</v>
      </c>
      <c r="G23" s="301">
        <v>1.68</v>
      </c>
      <c r="H23" s="270">
        <v>5639400</v>
      </c>
      <c r="I23" s="270">
        <v>254</v>
      </c>
      <c r="J23" s="271">
        <v>1.59</v>
      </c>
      <c r="K23" s="103"/>
    </row>
    <row r="24" spans="1:12" s="104" customFormat="1" ht="24" customHeight="1" x14ac:dyDescent="0.35">
      <c r="A24" s="269" t="s">
        <v>155</v>
      </c>
      <c r="B24" s="270">
        <v>5281318</v>
      </c>
      <c r="C24" s="270">
        <v>246</v>
      </c>
      <c r="D24" s="301">
        <v>1.58</v>
      </c>
      <c r="E24" s="270">
        <v>345436</v>
      </c>
      <c r="F24" s="270">
        <v>374</v>
      </c>
      <c r="G24" s="301">
        <v>1.68</v>
      </c>
      <c r="H24" s="270">
        <v>5626754</v>
      </c>
      <c r="I24" s="270">
        <v>254</v>
      </c>
      <c r="J24" s="271">
        <v>1.59</v>
      </c>
      <c r="K24" s="103"/>
    </row>
    <row r="25" spans="1:12" s="104" customFormat="1" ht="24" customHeight="1" x14ac:dyDescent="0.35">
      <c r="A25" s="269" t="s">
        <v>156</v>
      </c>
      <c r="B25" s="270">
        <v>5283557</v>
      </c>
      <c r="C25" s="270">
        <v>247</v>
      </c>
      <c r="D25" s="301">
        <v>1.58</v>
      </c>
      <c r="E25" s="270">
        <v>347765</v>
      </c>
      <c r="F25" s="270">
        <v>375</v>
      </c>
      <c r="G25" s="301">
        <v>1.67</v>
      </c>
      <c r="H25" s="270">
        <v>5631322</v>
      </c>
      <c r="I25" s="270">
        <v>255</v>
      </c>
      <c r="J25" s="271">
        <v>1.59</v>
      </c>
      <c r="K25" s="103"/>
    </row>
    <row r="26" spans="1:12" s="104" customFormat="1" ht="24" customHeight="1" x14ac:dyDescent="0.35">
      <c r="A26" s="269" t="s">
        <v>157</v>
      </c>
      <c r="B26" s="270">
        <v>5282940</v>
      </c>
      <c r="C26" s="270">
        <v>247</v>
      </c>
      <c r="D26" s="301">
        <v>1.58</v>
      </c>
      <c r="E26" s="270">
        <v>348587</v>
      </c>
      <c r="F26" s="270">
        <v>375</v>
      </c>
      <c r="G26" s="301">
        <v>1.67</v>
      </c>
      <c r="H26" s="270">
        <v>5631527</v>
      </c>
      <c r="I26" s="270">
        <v>255</v>
      </c>
      <c r="J26" s="271">
        <v>1.59</v>
      </c>
      <c r="K26" s="103"/>
    </row>
    <row r="27" spans="1:12" s="104" customFormat="1" ht="24" customHeight="1" x14ac:dyDescent="0.35">
      <c r="A27" s="269" t="s">
        <v>158</v>
      </c>
      <c r="B27" s="270">
        <v>5280266</v>
      </c>
      <c r="C27" s="270">
        <v>247</v>
      </c>
      <c r="D27" s="301">
        <v>1.58</v>
      </c>
      <c r="E27" s="270">
        <v>349976</v>
      </c>
      <c r="F27" s="270">
        <v>376</v>
      </c>
      <c r="G27" s="301">
        <v>1.67</v>
      </c>
      <c r="H27" s="270">
        <v>5630242</v>
      </c>
      <c r="I27" s="270">
        <v>255</v>
      </c>
      <c r="J27" s="271">
        <v>1.58</v>
      </c>
      <c r="K27" s="103"/>
    </row>
    <row r="28" spans="1:12" s="78" customFormat="1" ht="26.5" customHeight="1" x14ac:dyDescent="0.35">
      <c r="A28" s="241" t="s">
        <v>159</v>
      </c>
      <c r="B28" s="238">
        <v>5264923</v>
      </c>
      <c r="C28" s="238">
        <v>247</v>
      </c>
      <c r="D28" s="239">
        <v>1.58</v>
      </c>
      <c r="E28" s="238">
        <v>351382</v>
      </c>
      <c r="F28" s="238">
        <v>375</v>
      </c>
      <c r="G28" s="239">
        <v>1.67</v>
      </c>
      <c r="H28" s="238">
        <v>5616305</v>
      </c>
      <c r="I28" s="238">
        <v>255</v>
      </c>
      <c r="J28" s="240">
        <v>1.58</v>
      </c>
      <c r="K28" s="77"/>
      <c r="L28" s="151"/>
    </row>
    <row r="29" spans="1:12" ht="37" customHeight="1" x14ac:dyDescent="0.35">
      <c r="A29" s="202" t="s">
        <v>51</v>
      </c>
      <c r="B29" s="197">
        <v>5272398</v>
      </c>
      <c r="C29" s="80"/>
      <c r="D29" s="192"/>
      <c r="E29" s="197">
        <v>340237</v>
      </c>
      <c r="F29" s="80"/>
      <c r="G29" s="192"/>
      <c r="H29" s="197">
        <v>5612635</v>
      </c>
      <c r="I29" s="80"/>
      <c r="J29" s="81"/>
      <c r="K29" s="10"/>
      <c r="L29" s="10"/>
    </row>
    <row r="30" spans="1:12" ht="25.5" customHeight="1" thickBot="1" x14ac:dyDescent="0.4">
      <c r="A30" s="202" t="s">
        <v>39</v>
      </c>
      <c r="B30" s="197"/>
      <c r="C30" s="197">
        <v>248</v>
      </c>
      <c r="D30" s="200">
        <v>1.58</v>
      </c>
      <c r="E30" s="197"/>
      <c r="F30" s="197">
        <v>373</v>
      </c>
      <c r="G30" s="200">
        <v>1.67</v>
      </c>
      <c r="H30" s="199"/>
      <c r="I30" s="197">
        <v>256</v>
      </c>
      <c r="J30" s="201">
        <v>1.59</v>
      </c>
      <c r="K30" s="10"/>
      <c r="L30" s="10"/>
    </row>
    <row r="31" spans="1:12" ht="85" customHeight="1" thickTop="1" x14ac:dyDescent="0.35">
      <c r="A31" s="389" t="s">
        <v>182</v>
      </c>
      <c r="B31" s="389"/>
      <c r="C31" s="389"/>
      <c r="D31" s="389"/>
      <c r="E31" s="389"/>
      <c r="F31" s="389"/>
      <c r="G31" s="389"/>
      <c r="H31" s="389"/>
      <c r="I31" s="389"/>
      <c r="J31" s="389"/>
      <c r="K31" s="10"/>
      <c r="L31" s="10"/>
    </row>
    <row r="32" spans="1:12" ht="12" customHeight="1" x14ac:dyDescent="0.35">
      <c r="A32" s="138"/>
      <c r="B32" s="138"/>
      <c r="C32" s="138"/>
      <c r="D32" s="138"/>
      <c r="E32" s="138"/>
      <c r="F32" s="138"/>
      <c r="G32" s="138"/>
      <c r="H32" s="138"/>
      <c r="I32" s="138"/>
      <c r="J32" s="138"/>
      <c r="K32" s="10"/>
      <c r="L32" s="10"/>
    </row>
    <row r="33" spans="1:1" x14ac:dyDescent="0.35">
      <c r="A33" s="62" t="str">
        <f>+INDICE!B10</f>
        <v xml:space="preserve"> Lettura dati 27 dicembre 2023</v>
      </c>
    </row>
  </sheetData>
  <mergeCells count="6">
    <mergeCell ref="B2:D2"/>
    <mergeCell ref="E2:G2"/>
    <mergeCell ref="H2:J2"/>
    <mergeCell ref="A31:J31"/>
    <mergeCell ref="B4:J4"/>
    <mergeCell ref="B17:J17"/>
  </mergeCells>
  <phoneticPr fontId="10" type="noConversion"/>
  <pageMargins left="0.70866141732283472" right="0.70866141732283472" top="0.94488188976377963" bottom="0.74803149606299213" header="0.31496062992125984" footer="0.31496062992125984"/>
  <pageSetup paperSize="9" scale="48" orientation="portrait" r:id="rId1"/>
  <headerFooter>
    <oddHeader>&amp;COSSERVATORIO ASSEGNO UNICO UNIVERSALE</oddHeader>
    <oddFooter>&amp;CINPS - COORDINAMENTO GENERALE STATISTICO ATTUARIALE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73AC6B0-E556-4887-BF48-0DC83579B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F6599A-505C-494E-915E-F12FB9D6F2D8}">
  <ds:schemaRefs>
    <ds:schemaRef ds:uri="http://schemas.microsoft.com/sharepoint/v3/contenttype/forms"/>
  </ds:schemaRefs>
</ds:datastoreItem>
</file>

<file path=customXml/itemProps3.xml><?xml version="1.0" encoding="utf-8"?>
<ds:datastoreItem xmlns:ds="http://schemas.openxmlformats.org/officeDocument/2006/customXml" ds:itemID="{95163CB5-B65E-45E3-8B74-5BD6B00985F8}">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29</vt:i4>
      </vt:variant>
      <vt:variant>
        <vt:lpstr>Intervalli denominati</vt:lpstr>
      </vt:variant>
      <vt:variant>
        <vt:i4>28</vt:i4>
      </vt:variant>
    </vt:vector>
  </HeadingPairs>
  <TitlesOfParts>
    <vt:vector size="57" baseType="lpstr">
      <vt:lpstr>COPERTINA</vt:lpstr>
      <vt:lpstr>INDICE</vt:lpstr>
      <vt:lpstr>SEZIONE I</vt:lpstr>
      <vt:lpstr>Tavola 1.1</vt:lpstr>
      <vt:lpstr>Tavola 1.2</vt:lpstr>
      <vt:lpstr>Tavola 1.3</vt:lpstr>
      <vt:lpstr>Tavola 1.4_1</vt:lpstr>
      <vt:lpstr>Tavola 1.4_2</vt:lpstr>
      <vt:lpstr>Tavola 1.5</vt:lpstr>
      <vt:lpstr>Tavola 1.6_1</vt:lpstr>
      <vt:lpstr>Tavola 1.6_2</vt:lpstr>
      <vt:lpstr>Tavola 1.7_1</vt:lpstr>
      <vt:lpstr>Tavola 1.7_2</vt:lpstr>
      <vt:lpstr>Tavola 1.8_1</vt:lpstr>
      <vt:lpstr>Tavola 1.8_2</vt:lpstr>
      <vt:lpstr>Tavola 1.9_1</vt:lpstr>
      <vt:lpstr>Tavola 1.9_2</vt:lpstr>
      <vt:lpstr>Tavola 1.10_1</vt:lpstr>
      <vt:lpstr>Tavola 1.10_2</vt:lpstr>
      <vt:lpstr>Tavola 1.11</vt:lpstr>
      <vt:lpstr>SEZIONE II</vt:lpstr>
      <vt:lpstr>Tavola 2.1</vt:lpstr>
      <vt:lpstr>Tavola 2.2_1 </vt:lpstr>
      <vt:lpstr>Tavola 2.2_2</vt:lpstr>
      <vt:lpstr>Tavola 2.3</vt:lpstr>
      <vt:lpstr>SEZIONE III</vt:lpstr>
      <vt:lpstr>Tavola 3.1</vt:lpstr>
      <vt:lpstr>Tavola 3.2</vt:lpstr>
      <vt:lpstr>Nota metodologica</vt:lpstr>
      <vt:lpstr>'Tavola 1.3'!_Hlk107209231</vt:lpstr>
      <vt:lpstr>'Tavola 2.1'!_Hlk107209231</vt:lpstr>
      <vt:lpstr>'Tavola 3.1'!_Hlk107209231</vt:lpstr>
      <vt:lpstr>COPERTINA!Area_stampa</vt:lpstr>
      <vt:lpstr>INDICE!Area_stampa</vt:lpstr>
      <vt:lpstr>'Tavola 1.1'!Area_stampa</vt:lpstr>
      <vt:lpstr>'Tavola 1.10_1'!Area_stampa</vt:lpstr>
      <vt:lpstr>'Tavola 1.10_2'!Area_stampa</vt:lpstr>
      <vt:lpstr>'Tavola 1.11'!Area_stampa</vt:lpstr>
      <vt:lpstr>'Tavola 1.2'!Area_stampa</vt:lpstr>
      <vt:lpstr>'Tavola 1.3'!Area_stampa</vt:lpstr>
      <vt:lpstr>'Tavola 1.4_1'!Area_stampa</vt:lpstr>
      <vt:lpstr>'Tavola 1.4_2'!Area_stampa</vt:lpstr>
      <vt:lpstr>'Tavola 1.5'!Area_stampa</vt:lpstr>
      <vt:lpstr>'Tavola 1.6_1'!Area_stampa</vt:lpstr>
      <vt:lpstr>'Tavola 1.6_2'!Area_stampa</vt:lpstr>
      <vt:lpstr>'Tavola 1.7_1'!Area_stampa</vt:lpstr>
      <vt:lpstr>'Tavola 1.7_2'!Area_stampa</vt:lpstr>
      <vt:lpstr>'Tavola 1.8_1'!Area_stampa</vt:lpstr>
      <vt:lpstr>'Tavola 1.8_2'!Area_stampa</vt:lpstr>
      <vt:lpstr>'Tavola 1.9_1'!Area_stampa</vt:lpstr>
      <vt:lpstr>'Tavola 1.9_2'!Area_stampa</vt:lpstr>
      <vt:lpstr>'Tavola 2.1'!Area_stampa</vt:lpstr>
      <vt:lpstr>'Tavola 2.2_1 '!Area_stampa</vt:lpstr>
      <vt:lpstr>'Tavola 2.2_2'!Area_stampa</vt:lpstr>
      <vt:lpstr>'Tavola 2.3'!Area_stampa</vt:lpstr>
      <vt:lpstr>'Tavola 3.1'!Area_stampa</vt:lpstr>
      <vt:lpstr>'Tavola 3.2'!Area_stampa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Di Tommaso Elisabetta</dc:creator>
  <cp:lastModifiedBy>Ditommaso Elisabetta</cp:lastModifiedBy>
  <cp:lastPrinted>2024-01-04T08:33:05Z</cp:lastPrinted>
  <dcterms:created xsi:type="dcterms:W3CDTF">2021-02-08T13:18:49Z</dcterms:created>
  <dcterms:modified xsi:type="dcterms:W3CDTF">2024-01-11T09:57:49Z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