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Questa_cartella_di_lavoro" defaultThemeVersion="166925"/>
  <mc:AlternateContent xmlns:mc="http://schemas.openxmlformats.org/markup-compatibility/2006">
    <mc:Choice Requires="x15">
      <x15ac:absPath xmlns:x15ac="http://schemas.microsoft.com/office/spreadsheetml/2010/11/ac" url="\\filesrvp\root\GruppidiLavoro07\AssUnico\Osservatorio_2023_02\"/>
    </mc:Choice>
  </mc:AlternateContent>
  <xr:revisionPtr revIDLastSave="0" documentId="13_ncr:1_{DDA8467F-BDB5-4BB7-8AA5-746005B332A9}" xr6:coauthVersionLast="47" xr6:coauthVersionMax="47" xr10:uidLastSave="{00000000-0000-0000-0000-000000000000}"/>
  <bookViews>
    <workbookView xWindow="-110" yWindow="-110" windowWidth="19420" windowHeight="10560" firstSheet="23" xr2:uid="{00000000-000D-0000-FFFF-FFFF00000000}"/>
  </bookViews>
  <sheets>
    <sheet name="COPERTINA" sheetId="62" r:id="rId1"/>
    <sheet name="INDICE" sheetId="68" r:id="rId2"/>
    <sheet name="SEZIONE I" sheetId="73" r:id="rId3"/>
    <sheet name="Tavola 1.1" sheetId="63" r:id="rId4"/>
    <sheet name="Tavola 1.2" sheetId="65" r:id="rId5"/>
    <sheet name="Tavola 1.3" sheetId="66" r:id="rId6"/>
    <sheet name="Tavola 1.4_1" sheetId="64" r:id="rId7"/>
    <sheet name="Tavola 1.4_2" sheetId="91" r:id="rId8"/>
    <sheet name="Tavola 1.5" sheetId="58" r:id="rId9"/>
    <sheet name="Tavola 1.6_1" sheetId="4" r:id="rId10"/>
    <sheet name="Tavola 1.6_2" sheetId="92" r:id="rId11"/>
    <sheet name="Tavola 1.7_1" sheetId="52" r:id="rId12"/>
    <sheet name="Tavola 1.7_2" sheetId="93" r:id="rId13"/>
    <sheet name="Tavola 1.8_1" sheetId="53" r:id="rId14"/>
    <sheet name="Tavola 1.8_2" sheetId="94" r:id="rId15"/>
    <sheet name="Tavola 1.9_1" sheetId="54" r:id="rId16"/>
    <sheet name="Tavola 1.9_2" sheetId="96" r:id="rId17"/>
    <sheet name="Tavola 1.10_1" sheetId="97" r:id="rId18"/>
    <sheet name="Tavola 1.10_2" sheetId="60" r:id="rId19"/>
    <sheet name="Tavola 1.11" sheetId="69" r:id="rId20"/>
    <sheet name="SEZIONE II" sheetId="80" r:id="rId21"/>
    <sheet name="Tavola 2.1" sheetId="88" r:id="rId22"/>
    <sheet name="Tavola 2.2_1 " sheetId="89" r:id="rId23"/>
    <sheet name="Tavola 2.2_2" sheetId="98" r:id="rId24"/>
    <sheet name="Tavola 2.3" sheetId="90" r:id="rId25"/>
    <sheet name="SEZIONE III" sheetId="100" r:id="rId26"/>
    <sheet name="Tavola 3.1" sheetId="101" r:id="rId27"/>
    <sheet name="Tavola 3.2" sheetId="99" r:id="rId28"/>
    <sheet name="Nota metodologica" sheetId="84" r:id="rId29"/>
  </sheets>
  <externalReferences>
    <externalReference r:id="rId30"/>
  </externalReferences>
  <definedNames>
    <definedName name="_Hlk107209231" localSheetId="5">'Tavola 1.3'!$A$1</definedName>
    <definedName name="_Hlk107209231" localSheetId="21">'Tavola 2.1'!$A$1</definedName>
    <definedName name="_Hlk107209231" localSheetId="26">'Tavola 3.1'!$A$1</definedName>
    <definedName name="A" localSheetId="17">#REF!</definedName>
    <definedName name="A" localSheetId="18">#REF!</definedName>
    <definedName name="A" localSheetId="19">#REF!</definedName>
    <definedName name="A" localSheetId="4">#REF!</definedName>
    <definedName name="A" localSheetId="5">#REF!</definedName>
    <definedName name="A" localSheetId="6">#REF!</definedName>
    <definedName name="A" localSheetId="7">#REF!</definedName>
    <definedName name="A" localSheetId="9">#REF!</definedName>
    <definedName name="A" localSheetId="10">#REF!</definedName>
    <definedName name="A" localSheetId="11">#REF!</definedName>
    <definedName name="A" localSheetId="12">#REF!</definedName>
    <definedName name="A" localSheetId="13">#REF!</definedName>
    <definedName name="A" localSheetId="14">#REF!</definedName>
    <definedName name="A" localSheetId="15">#REF!</definedName>
    <definedName name="A" localSheetId="16">#REF!</definedName>
    <definedName name="A" localSheetId="21">#REF!</definedName>
    <definedName name="A" localSheetId="26">#REF!</definedName>
    <definedName name="A">#REF!</definedName>
    <definedName name="aa" localSheetId="17">#REF!</definedName>
    <definedName name="aa" localSheetId="18">#REF!</definedName>
    <definedName name="aa" localSheetId="19">#REF!</definedName>
    <definedName name="aa" localSheetId="4">#REF!</definedName>
    <definedName name="aa" localSheetId="5">#REF!</definedName>
    <definedName name="aa" localSheetId="6">#REF!</definedName>
    <definedName name="aa" localSheetId="7">#REF!</definedName>
    <definedName name="aa" localSheetId="9">#REF!</definedName>
    <definedName name="aa" localSheetId="10">#REF!</definedName>
    <definedName name="aa" localSheetId="11">#REF!</definedName>
    <definedName name="aa" localSheetId="12">#REF!</definedName>
    <definedName name="aa" localSheetId="13">#REF!</definedName>
    <definedName name="aa" localSheetId="14">#REF!</definedName>
    <definedName name="aa" localSheetId="15">#REF!</definedName>
    <definedName name="aa" localSheetId="16">#REF!</definedName>
    <definedName name="aa" localSheetId="21">#REF!</definedName>
    <definedName name="aa" localSheetId="26">#REF!</definedName>
    <definedName name="aa">#REF!</definedName>
    <definedName name="ACCOLTE_REG" localSheetId="17">#REF!</definedName>
    <definedName name="ACCOLTE_REG" localSheetId="18">#REF!</definedName>
    <definedName name="ACCOLTE_REG" localSheetId="19">#REF!</definedName>
    <definedName name="ACCOLTE_REG" localSheetId="6">#REF!</definedName>
    <definedName name="ACCOLTE_REG" localSheetId="7">#REF!</definedName>
    <definedName name="ACCOLTE_REG" localSheetId="9">#REF!</definedName>
    <definedName name="ACCOLTE_REG" localSheetId="10">#REF!</definedName>
    <definedName name="ACCOLTE_REG" localSheetId="11">#REF!</definedName>
    <definedName name="ACCOLTE_REG" localSheetId="12">#REF!</definedName>
    <definedName name="ACCOLTE_REG" localSheetId="13">#REF!</definedName>
    <definedName name="ACCOLTE_REG" localSheetId="14">#REF!</definedName>
    <definedName name="ACCOLTE_REG" localSheetId="21">#REF!</definedName>
    <definedName name="ACCOLTE_REG">#REF!</definedName>
    <definedName name="_xlnm.Print_Area" localSheetId="0">COPERTINA!$A$1:$K$28</definedName>
    <definedName name="_xlnm.Print_Area" localSheetId="1">INDICE!$A$1:$M$38</definedName>
    <definedName name="_xlnm.Print_Area" localSheetId="3">'Tavola 1.1'!$A$1:$G$21</definedName>
    <definedName name="_xlnm.Print_Area" localSheetId="17">'Tavola 1.10_1'!$A$1:$P$35</definedName>
    <definedName name="_xlnm.Print_Area" localSheetId="18">'Tavola 1.10_2'!$A$1:$S$18</definedName>
    <definedName name="_xlnm.Print_Area" localSheetId="19">'Tavola 1.11'!$A$1:$K$27</definedName>
    <definedName name="_xlnm.Print_Area" localSheetId="4">'Tavola 1.2'!$A$1:$I$33</definedName>
    <definedName name="_xlnm.Print_Area" localSheetId="5">'Tavola 1.3'!$A$1:$F$23</definedName>
    <definedName name="_xlnm.Print_Area" localSheetId="6">'Tavola 1.4_1'!$A$1:$K$26</definedName>
    <definedName name="_xlnm.Print_Area" localSheetId="7">'Tavola 1.4_2'!$A$1:$K$15</definedName>
    <definedName name="_xlnm.Print_Area" localSheetId="8">'Tavola 1.5'!$A$1:$J$24</definedName>
    <definedName name="_xlnm.Print_Area" localSheetId="9">'Tavola 1.6_1'!$A$1:$V$30</definedName>
    <definedName name="_xlnm.Print_Area" localSheetId="10">'Tavola 1.6_2'!$A$1:$U$30</definedName>
    <definedName name="_xlnm.Print_Area" localSheetId="11">'Tavola 1.7_1'!$A$1:$U$18</definedName>
    <definedName name="_xlnm.Print_Area" localSheetId="12">'Tavola 1.7_2'!$A$1:$U$18</definedName>
    <definedName name="_xlnm.Print_Area" localSheetId="13">'Tavola 1.8_1'!$A$1:$U$18</definedName>
    <definedName name="_xlnm.Print_Area" localSheetId="14">'Tavola 1.8_2'!$A$1:$S$18</definedName>
    <definedName name="_xlnm.Print_Area" localSheetId="15">'Tavola 1.9_1'!$A$1:$S$69</definedName>
    <definedName name="_xlnm.Print_Area" localSheetId="16">'Tavola 1.9_2'!$A$1:$S$19</definedName>
    <definedName name="_xlnm.Print_Area" localSheetId="21">'Tavola 2.1'!$A$1:$F$23</definedName>
    <definedName name="_xlnm.Print_Area" localSheetId="22">'Tavola 2.2_1 '!$A$1:$U$31</definedName>
    <definedName name="_xlnm.Print_Area" localSheetId="23">'Tavola 2.2_2'!$A$1:$O$31</definedName>
    <definedName name="_xlnm.Print_Area" localSheetId="24">'Tavola 2.3'!$A$1:$K$28</definedName>
    <definedName name="_xlnm.Print_Area" localSheetId="26">'Tavola 3.1'!$A$1:$D$21</definedName>
    <definedName name="_xlnm.Print_Area" localSheetId="27">'Tavola 3.2'!$A$1:$E$28</definedName>
    <definedName name="Ateneo_area" localSheetId="17">#REF!</definedName>
    <definedName name="Ateneo_area" localSheetId="18">#REF!</definedName>
    <definedName name="Ateneo_area" localSheetId="19">#REF!</definedName>
    <definedName name="Ateneo_area" localSheetId="4">#REF!</definedName>
    <definedName name="Ateneo_area" localSheetId="5">#REF!</definedName>
    <definedName name="Ateneo_area" localSheetId="6">#REF!</definedName>
    <definedName name="Ateneo_area" localSheetId="7">#REF!</definedName>
    <definedName name="Ateneo_area" localSheetId="9">#REF!</definedName>
    <definedName name="Ateneo_area" localSheetId="10">#REF!</definedName>
    <definedName name="Ateneo_area" localSheetId="11">#REF!</definedName>
    <definedName name="Ateneo_area" localSheetId="12">#REF!</definedName>
    <definedName name="Ateneo_area" localSheetId="13">#REF!</definedName>
    <definedName name="Ateneo_area" localSheetId="14">#REF!</definedName>
    <definedName name="Ateneo_area" localSheetId="15">#REF!</definedName>
    <definedName name="Ateneo_area" localSheetId="16">#REF!</definedName>
    <definedName name="Ateneo_area" localSheetId="21">#REF!</definedName>
    <definedName name="Ateneo_area" localSheetId="26">#REF!</definedName>
    <definedName name="Ateneo_area">#REF!</definedName>
    <definedName name="b" localSheetId="17">'[1]Stato civile'!#REF!</definedName>
    <definedName name="b" localSheetId="18">'[1]Stato civile'!#REF!</definedName>
    <definedName name="b" localSheetId="19">'[1]Stato civile'!#REF!</definedName>
    <definedName name="b" localSheetId="4">'[1]Stato civile'!#REF!</definedName>
    <definedName name="b" localSheetId="5">'[1]Stato civile'!#REF!</definedName>
    <definedName name="b" localSheetId="6">'[1]Stato civile'!#REF!</definedName>
    <definedName name="b" localSheetId="7">'[1]Stato civile'!#REF!</definedName>
    <definedName name="b" localSheetId="9">'[1]Stato civile'!#REF!</definedName>
    <definedName name="b" localSheetId="10">'[1]Stato civile'!#REF!</definedName>
    <definedName name="b" localSheetId="11">'[1]Stato civile'!#REF!</definedName>
    <definedName name="b" localSheetId="12">'[1]Stato civile'!#REF!</definedName>
    <definedName name="b" localSheetId="13">'[1]Stato civile'!#REF!</definedName>
    <definedName name="b" localSheetId="14">'[1]Stato civile'!#REF!</definedName>
    <definedName name="b" localSheetId="15">'[1]Stato civile'!#REF!</definedName>
    <definedName name="b" localSheetId="16">'[1]Stato civile'!#REF!</definedName>
    <definedName name="b" localSheetId="21">'[1]Stato civile'!#REF!</definedName>
    <definedName name="b" localSheetId="26">'[1]Stato civile'!#REF!</definedName>
    <definedName name="b">'[1]Stato civile'!#REF!</definedName>
    <definedName name="CLASETA_FPS" localSheetId="17">#REF!</definedName>
    <definedName name="CLASETA_FPS" localSheetId="18">#REF!</definedName>
    <definedName name="CLASETA_FPS" localSheetId="19">#REF!</definedName>
    <definedName name="CLASETA_FPS" localSheetId="4">#REF!</definedName>
    <definedName name="CLASETA_FPS" localSheetId="5">#REF!</definedName>
    <definedName name="CLASETA_FPS" localSheetId="6">#REF!</definedName>
    <definedName name="CLASETA_FPS" localSheetId="7">#REF!</definedName>
    <definedName name="CLASETA_FPS" localSheetId="9">#REF!</definedName>
    <definedName name="CLASETA_FPS" localSheetId="10">#REF!</definedName>
    <definedName name="CLASETA_FPS" localSheetId="11">#REF!</definedName>
    <definedName name="CLASETA_FPS" localSheetId="12">#REF!</definedName>
    <definedName name="CLASETA_FPS" localSheetId="13">#REF!</definedName>
    <definedName name="CLASETA_FPS" localSheetId="14">#REF!</definedName>
    <definedName name="CLASETA_FPS" localSheetId="15">#REF!</definedName>
    <definedName name="CLASETA_FPS" localSheetId="16">#REF!</definedName>
    <definedName name="CLASETA_FPS" localSheetId="21">#REF!</definedName>
    <definedName name="CLASETA_FPS" localSheetId="26">#REF!</definedName>
    <definedName name="CLASETA_FPS">#REF!</definedName>
    <definedName name="CORSI_DI_LAUREA__N._COMPLESSIVO_DI_ANNUALITA__SUPERATE_FINO_ALL_ANNO_ACCADEMICO_1995_96" localSheetId="17">#REF!</definedName>
    <definedName name="CORSI_DI_LAUREA__N._COMPLESSIVO_DI_ANNUALITA__SUPERATE_FINO_ALL_ANNO_ACCADEMICO_1995_96" localSheetId="18">#REF!</definedName>
    <definedName name="CORSI_DI_LAUREA__N._COMPLESSIVO_DI_ANNUALITA__SUPERATE_FINO_ALL_ANNO_ACCADEMICO_1995_96" localSheetId="19">#REF!</definedName>
    <definedName name="CORSI_DI_LAUREA__N._COMPLESSIVO_DI_ANNUALITA__SUPERATE_FINO_ALL_ANNO_ACCADEMICO_1995_96" localSheetId="4">#REF!</definedName>
    <definedName name="CORSI_DI_LAUREA__N._COMPLESSIVO_DI_ANNUALITA__SUPERATE_FINO_ALL_ANNO_ACCADEMICO_1995_96" localSheetId="5">#REF!</definedName>
    <definedName name="CORSI_DI_LAUREA__N._COMPLESSIVO_DI_ANNUALITA__SUPERATE_FINO_ALL_ANNO_ACCADEMICO_1995_96" localSheetId="6">#REF!</definedName>
    <definedName name="CORSI_DI_LAUREA__N._COMPLESSIVO_DI_ANNUALITA__SUPERATE_FINO_ALL_ANNO_ACCADEMICO_1995_96" localSheetId="7">#REF!</definedName>
    <definedName name="CORSI_DI_LAUREA__N._COMPLESSIVO_DI_ANNUALITA__SUPERATE_FINO_ALL_ANNO_ACCADEMICO_1995_96" localSheetId="9">#REF!</definedName>
    <definedName name="CORSI_DI_LAUREA__N._COMPLESSIVO_DI_ANNUALITA__SUPERATE_FINO_ALL_ANNO_ACCADEMICO_1995_96" localSheetId="10">#REF!</definedName>
    <definedName name="CORSI_DI_LAUREA__N._COMPLESSIVO_DI_ANNUALITA__SUPERATE_FINO_ALL_ANNO_ACCADEMICO_1995_96" localSheetId="11">#REF!</definedName>
    <definedName name="CORSI_DI_LAUREA__N._COMPLESSIVO_DI_ANNUALITA__SUPERATE_FINO_ALL_ANNO_ACCADEMICO_1995_96" localSheetId="12">#REF!</definedName>
    <definedName name="CORSI_DI_LAUREA__N._COMPLESSIVO_DI_ANNUALITA__SUPERATE_FINO_ALL_ANNO_ACCADEMICO_1995_96" localSheetId="13">#REF!</definedName>
    <definedName name="CORSI_DI_LAUREA__N._COMPLESSIVO_DI_ANNUALITA__SUPERATE_FINO_ALL_ANNO_ACCADEMICO_1995_96" localSheetId="14">#REF!</definedName>
    <definedName name="CORSI_DI_LAUREA__N._COMPLESSIVO_DI_ANNUALITA__SUPERATE_FINO_ALL_ANNO_ACCADEMICO_1995_96" localSheetId="15">#REF!</definedName>
    <definedName name="CORSI_DI_LAUREA__N._COMPLESSIVO_DI_ANNUALITA__SUPERATE_FINO_ALL_ANNO_ACCADEMICO_1995_96" localSheetId="16">#REF!</definedName>
    <definedName name="CORSI_DI_LAUREA__N._COMPLESSIVO_DI_ANNUALITA__SUPERATE_FINO_ALL_ANNO_ACCADEMICO_1995_96" localSheetId="21">#REF!</definedName>
    <definedName name="CORSI_DI_LAUREA__N._COMPLESSIVO_DI_ANNUALITA__SUPERATE_FINO_ALL_ANNO_ACCADEMICO_1995_96" localSheetId="26">#REF!</definedName>
    <definedName name="CORSI_DI_LAUREA__N._COMPLESSIVO_DI_ANNUALITA__SUPERATE_FINO_ALL_ANNO_ACCADEMICO_1995_96">#REF!</definedName>
    <definedName name="D_ACCOLTE" localSheetId="17">#REF!</definedName>
    <definedName name="D_ACCOLTE" localSheetId="18">#REF!</definedName>
    <definedName name="D_ACCOLTE" localSheetId="19">#REF!</definedName>
    <definedName name="D_ACCOLTE" localSheetId="6">#REF!</definedName>
    <definedName name="D_ACCOLTE" localSheetId="7">#REF!</definedName>
    <definedName name="D_ACCOLTE" localSheetId="9">#REF!</definedName>
    <definedName name="D_ACCOLTE" localSheetId="10">#REF!</definedName>
    <definedName name="D_ACCOLTE" localSheetId="11">#REF!</definedName>
    <definedName name="D_ACCOLTE" localSheetId="12">#REF!</definedName>
    <definedName name="D_ACCOLTE" localSheetId="13">#REF!</definedName>
    <definedName name="D_ACCOLTE" localSheetId="14">#REF!</definedName>
    <definedName name="D_ACCOLTE" localSheetId="21">#REF!</definedName>
    <definedName name="D_ACCOLTE">#REF!</definedName>
    <definedName name="D_PERVENUTE" localSheetId="17">#REF!</definedName>
    <definedName name="D_PERVENUTE" localSheetId="18">#REF!</definedName>
    <definedName name="D_PERVENUTE" localSheetId="19">#REF!</definedName>
    <definedName name="D_PERVENUTE" localSheetId="6">#REF!</definedName>
    <definedName name="D_PERVENUTE" localSheetId="7">#REF!</definedName>
    <definedName name="D_PERVENUTE" localSheetId="9">#REF!</definedName>
    <definedName name="D_PERVENUTE" localSheetId="10">#REF!</definedName>
    <definedName name="D_PERVENUTE" localSheetId="11">#REF!</definedName>
    <definedName name="D_PERVENUTE" localSheetId="12">#REF!</definedName>
    <definedName name="D_PERVENUTE" localSheetId="13">#REF!</definedName>
    <definedName name="D_PERVENUTE" localSheetId="14">#REF!</definedName>
    <definedName name="D_PERVENUTE" localSheetId="21">#REF!</definedName>
    <definedName name="D_PERVENUTE">#REF!</definedName>
    <definedName name="d_PERVENUTE_" localSheetId="17">#REF!</definedName>
    <definedName name="d_PERVENUTE_" localSheetId="18">#REF!</definedName>
    <definedName name="d_PERVENUTE_" localSheetId="19">#REF!</definedName>
    <definedName name="d_PERVENUTE_" localSheetId="6">#REF!</definedName>
    <definedName name="d_PERVENUTE_" localSheetId="7">#REF!</definedName>
    <definedName name="d_PERVENUTE_" localSheetId="9">#REF!</definedName>
    <definedName name="d_PERVENUTE_" localSheetId="10">#REF!</definedName>
    <definedName name="d_PERVENUTE_" localSheetId="11">#REF!</definedName>
    <definedName name="d_PERVENUTE_" localSheetId="12">#REF!</definedName>
    <definedName name="d_PERVENUTE_" localSheetId="13">#REF!</definedName>
    <definedName name="d_PERVENUTE_" localSheetId="14">#REF!</definedName>
    <definedName name="d_PERVENUTE_" localSheetId="21">#REF!</definedName>
    <definedName name="d_PERVENUTE_">#REF!</definedName>
    <definedName name="DOMANDE" localSheetId="17">#REF!</definedName>
    <definedName name="DOMANDE" localSheetId="18">#REF!</definedName>
    <definedName name="DOMANDE" localSheetId="19">#REF!</definedName>
    <definedName name="DOMANDE" localSheetId="4">#REF!</definedName>
    <definedName name="DOMANDE" localSheetId="6">#REF!</definedName>
    <definedName name="DOMANDE" localSheetId="7">#REF!</definedName>
    <definedName name="DOMANDE" localSheetId="9">#REF!</definedName>
    <definedName name="DOMANDE" localSheetId="10">#REF!</definedName>
    <definedName name="DOMANDE" localSheetId="11">#REF!</definedName>
    <definedName name="DOMANDE" localSheetId="12">#REF!</definedName>
    <definedName name="DOMANDE" localSheetId="13">#REF!</definedName>
    <definedName name="DOMANDE" localSheetId="14">#REF!</definedName>
    <definedName name="DOMANDE" localSheetId="21">#REF!</definedName>
    <definedName name="DOMANDE">#REF!</definedName>
    <definedName name="DOMANDE_PER_DATA" localSheetId="17">#REF!</definedName>
    <definedName name="DOMANDE_PER_DATA" localSheetId="18">#REF!</definedName>
    <definedName name="DOMANDE_PER_DATA" localSheetId="19">#REF!</definedName>
    <definedName name="DOMANDE_PER_DATA" localSheetId="6">#REF!</definedName>
    <definedName name="DOMANDE_PER_DATA" localSheetId="7">#REF!</definedName>
    <definedName name="DOMANDE_PER_DATA" localSheetId="9">#REF!</definedName>
    <definedName name="DOMANDE_PER_DATA" localSheetId="10">#REF!</definedName>
    <definedName name="DOMANDE_PER_DATA" localSheetId="11">#REF!</definedName>
    <definedName name="DOMANDE_PER_DATA" localSheetId="12">#REF!</definedName>
    <definedName name="DOMANDE_PER_DATA" localSheetId="13">#REF!</definedName>
    <definedName name="DOMANDE_PER_DATA" localSheetId="14">#REF!</definedName>
    <definedName name="DOMANDE_PER_DATA" localSheetId="21">#REF!</definedName>
    <definedName name="DOMANDE_PER_DATA">#REF!</definedName>
    <definedName name="DOMANDE_PER_DATA_" localSheetId="17">#REF!</definedName>
    <definedName name="DOMANDE_PER_DATA_" localSheetId="18">#REF!</definedName>
    <definedName name="DOMANDE_PER_DATA_" localSheetId="19">#REF!</definedName>
    <definedName name="DOMANDE_PER_DATA_" localSheetId="6">#REF!</definedName>
    <definedName name="DOMANDE_PER_DATA_" localSheetId="7">#REF!</definedName>
    <definedName name="DOMANDE_PER_DATA_" localSheetId="9">#REF!</definedName>
    <definedName name="DOMANDE_PER_DATA_" localSheetId="10">#REF!</definedName>
    <definedName name="DOMANDE_PER_DATA_" localSheetId="11">#REF!</definedName>
    <definedName name="DOMANDE_PER_DATA_" localSheetId="12">#REF!</definedName>
    <definedName name="DOMANDE_PER_DATA_" localSheetId="13">#REF!</definedName>
    <definedName name="DOMANDE_PER_DATA_" localSheetId="14">#REF!</definedName>
    <definedName name="DOMANDE_PER_DATA_" localSheetId="21">#REF!</definedName>
    <definedName name="DOMANDE_PER_DATA_">#REF!</definedName>
    <definedName name="NEW" localSheetId="17">#REF!</definedName>
    <definedName name="NEW" localSheetId="18">#REF!</definedName>
    <definedName name="NEW" localSheetId="19">#REF!</definedName>
    <definedName name="NEW" localSheetId="4">#REF!</definedName>
    <definedName name="NEW" localSheetId="6">#REF!</definedName>
    <definedName name="NEW" localSheetId="7">#REF!</definedName>
    <definedName name="NEW" localSheetId="9">#REF!</definedName>
    <definedName name="NEW" localSheetId="10">#REF!</definedName>
    <definedName name="NEW" localSheetId="11">#REF!</definedName>
    <definedName name="NEW" localSheetId="12">#REF!</definedName>
    <definedName name="NEW" localSheetId="13">#REF!</definedName>
    <definedName name="NEW" localSheetId="14">#REF!</definedName>
    <definedName name="NEW" localSheetId="15">#REF!</definedName>
    <definedName name="NEW" localSheetId="16">#REF!</definedName>
    <definedName name="NEW" localSheetId="21">#REF!</definedName>
    <definedName name="NEW">#REF!</definedName>
    <definedName name="PAG_MESE" localSheetId="17">#REF!</definedName>
    <definedName name="PAG_MESE" localSheetId="18">#REF!</definedName>
    <definedName name="PAG_MESE" localSheetId="19">#REF!</definedName>
    <definedName name="PAG_MESE" localSheetId="6">#REF!</definedName>
    <definedName name="PAG_MESE" localSheetId="7">#REF!</definedName>
    <definedName name="PAG_MESE" localSheetId="9">#REF!</definedName>
    <definedName name="PAG_MESE" localSheetId="10">#REF!</definedName>
    <definedName name="PAG_MESE" localSheetId="11">#REF!</definedName>
    <definedName name="PAG_MESE" localSheetId="12">#REF!</definedName>
    <definedName name="PAG_MESE" localSheetId="13">#REF!</definedName>
    <definedName name="PAG_MESE" localSheetId="14">#REF!</definedName>
    <definedName name="PAG_MESE" localSheetId="21">#REF!</definedName>
    <definedName name="PAG_MESE">#REF!</definedName>
    <definedName name="PIPPO" localSheetId="17">#REF!</definedName>
    <definedName name="PIPPO" localSheetId="18">#REF!</definedName>
    <definedName name="PIPPO" localSheetId="19">#REF!</definedName>
    <definedName name="PIPPO" localSheetId="4">#REF!</definedName>
    <definedName name="PIPPO" localSheetId="6">#REF!</definedName>
    <definedName name="PIPPO" localSheetId="7">#REF!</definedName>
    <definedName name="PIPPO" localSheetId="9">#REF!</definedName>
    <definedName name="PIPPO" localSheetId="10">#REF!</definedName>
    <definedName name="PIPPO" localSheetId="11">#REF!</definedName>
    <definedName name="PIPPO" localSheetId="12">#REF!</definedName>
    <definedName name="PIPPO" localSheetId="13">#REF!</definedName>
    <definedName name="PIPPO" localSheetId="14">#REF!</definedName>
    <definedName name="PIPPO" localSheetId="15">#REF!</definedName>
    <definedName name="PIPPO" localSheetId="16">#REF!</definedName>
    <definedName name="PIPPO" localSheetId="21">#REF!</definedName>
    <definedName name="PIPPO">#REF!</definedName>
    <definedName name="RDC_REI" localSheetId="17">#REF!</definedName>
    <definedName name="RDC_REI" localSheetId="18">#REF!</definedName>
    <definedName name="RDC_REI" localSheetId="19">#REF!</definedName>
    <definedName name="RDC_REI" localSheetId="6">#REF!</definedName>
    <definedName name="RDC_REI" localSheetId="7">#REF!</definedName>
    <definedName name="RDC_REI" localSheetId="9">#REF!</definedName>
    <definedName name="RDC_REI" localSheetId="10">#REF!</definedName>
    <definedName name="RDC_REI" localSheetId="11">#REF!</definedName>
    <definedName name="RDC_REI" localSheetId="12">#REF!</definedName>
    <definedName name="RDC_REI" localSheetId="13">#REF!</definedName>
    <definedName name="RDC_REI" localSheetId="14">#REF!</definedName>
    <definedName name="RDC_REI" localSheetId="21">#REF!</definedName>
    <definedName name="RDC_REI">#REF!</definedName>
    <definedName name="SCHEDE" localSheetId="6">#REF!</definedName>
    <definedName name="SCHEDE" localSheetId="7">#REF!</definedName>
    <definedName name="SCHEDE" localSheetId="21">#REF!</definedName>
    <definedName name="SCHEDE">#REF!</definedName>
    <definedName name="SEXISTAT1" localSheetId="17">[1]Sesso!#REF!</definedName>
    <definedName name="SEXISTAT1" localSheetId="18">[1]Sesso!#REF!</definedName>
    <definedName name="SEXISTAT1" localSheetId="19">[1]Sesso!#REF!</definedName>
    <definedName name="SEXISTAT1" localSheetId="4">[1]Sesso!#REF!</definedName>
    <definedName name="SEXISTAT1" localSheetId="5">[1]Sesso!#REF!</definedName>
    <definedName name="SEXISTAT1" localSheetId="6">[1]Sesso!#REF!</definedName>
    <definedName name="SEXISTAT1" localSheetId="7">[1]Sesso!#REF!</definedName>
    <definedName name="SEXISTAT1" localSheetId="9">[1]Sesso!#REF!</definedName>
    <definedName name="SEXISTAT1" localSheetId="10">[1]Sesso!#REF!</definedName>
    <definedName name="SEXISTAT1" localSheetId="11">[1]Sesso!#REF!</definedName>
    <definedName name="SEXISTAT1" localSheetId="12">[1]Sesso!#REF!</definedName>
    <definedName name="SEXISTAT1" localSheetId="13">[1]Sesso!#REF!</definedName>
    <definedName name="SEXISTAT1" localSheetId="14">[1]Sesso!#REF!</definedName>
    <definedName name="SEXISTAT1" localSheetId="15">[1]Sesso!#REF!</definedName>
    <definedName name="SEXISTAT1" localSheetId="16">[1]Sesso!#REF!</definedName>
    <definedName name="SEXISTAT1" localSheetId="21">[1]Sesso!#REF!</definedName>
    <definedName name="SEXISTAT1" localSheetId="26">[1]Sesso!#REF!</definedName>
    <definedName name="SEXISTAT1">[1]Sesso!#REF!</definedName>
    <definedName name="STATCIV2" localSheetId="17">'[1]Stato civile'!#REF!</definedName>
    <definedName name="STATCIV2" localSheetId="18">'[1]Stato civile'!#REF!</definedName>
    <definedName name="STATCIV2" localSheetId="19">'[1]Stato civile'!#REF!</definedName>
    <definedName name="STATCIV2" localSheetId="4">'[1]Stato civile'!#REF!</definedName>
    <definedName name="STATCIV2" localSheetId="5">'[1]Stato civile'!#REF!</definedName>
    <definedName name="STATCIV2" localSheetId="6">'[1]Stato civile'!#REF!</definedName>
    <definedName name="STATCIV2" localSheetId="7">'[1]Stato civile'!#REF!</definedName>
    <definedName name="STATCIV2" localSheetId="9">'[1]Stato civile'!#REF!</definedName>
    <definedName name="STATCIV2" localSheetId="10">'[1]Stato civile'!#REF!</definedName>
    <definedName name="STATCIV2" localSheetId="11">'[1]Stato civile'!#REF!</definedName>
    <definedName name="STATCIV2" localSheetId="12">'[1]Stato civile'!#REF!</definedName>
    <definedName name="STATCIV2" localSheetId="13">'[1]Stato civile'!#REF!</definedName>
    <definedName name="STATCIV2" localSheetId="14">'[1]Stato civile'!#REF!</definedName>
    <definedName name="STATCIV2" localSheetId="15">'[1]Stato civile'!#REF!</definedName>
    <definedName name="STATCIV2" localSheetId="16">'[1]Stato civile'!#REF!</definedName>
    <definedName name="STATCIV2" localSheetId="21">'[1]Stato civile'!#REF!</definedName>
    <definedName name="STATCIV2" localSheetId="26">'[1]Stato civile'!#REF!</definedName>
    <definedName name="STATCIV2">'[1]Stato civile'!#REF!</definedName>
    <definedName name="SUM_REI_DECGEN2019" localSheetId="17">#REF!</definedName>
    <definedName name="SUM_REI_DECGEN2019" localSheetId="18">#REF!</definedName>
    <definedName name="SUM_REI_DECGEN2019" localSheetId="19">#REF!</definedName>
    <definedName name="SUM_REI_DECGEN2019" localSheetId="6">#REF!</definedName>
    <definedName name="SUM_REI_DECGEN2019" localSheetId="7">#REF!</definedName>
    <definedName name="SUM_REI_DECGEN2019" localSheetId="9">#REF!</definedName>
    <definedName name="SUM_REI_DECGEN2019" localSheetId="10">#REF!</definedName>
    <definedName name="SUM_REI_DECGEN2019" localSheetId="11">#REF!</definedName>
    <definedName name="SUM_REI_DECGEN2019" localSheetId="12">#REF!</definedName>
    <definedName name="SUM_REI_DECGEN2019" localSheetId="13">#REF!</definedName>
    <definedName name="SUM_REI_DECGEN2019" localSheetId="14">#REF!</definedName>
    <definedName name="SUM_REI_DECGEN2019" localSheetId="21">#REF!</definedName>
    <definedName name="SUM_REI_DECGEN2019">#REF!</definedName>
    <definedName name="SUM_REI_DECLUGLIO" localSheetId="17">#REF!</definedName>
    <definedName name="SUM_REI_DECLUGLIO" localSheetId="18">#REF!</definedName>
    <definedName name="SUM_REI_DECLUGLIO" localSheetId="19">#REF!</definedName>
    <definedName name="SUM_REI_DECLUGLIO" localSheetId="4">#REF!</definedName>
    <definedName name="SUM_REI_DECLUGLIO" localSheetId="5">#REF!</definedName>
    <definedName name="SUM_REI_DECLUGLIO" localSheetId="6">#REF!</definedName>
    <definedName name="SUM_REI_DECLUGLIO" localSheetId="7">#REF!</definedName>
    <definedName name="SUM_REI_DECLUGLIO" localSheetId="9">#REF!</definedName>
    <definedName name="SUM_REI_DECLUGLIO" localSheetId="10">#REF!</definedName>
    <definedName name="SUM_REI_DECLUGLIO" localSheetId="11">#REF!</definedName>
    <definedName name="SUM_REI_DECLUGLIO" localSheetId="12">#REF!</definedName>
    <definedName name="SUM_REI_DECLUGLIO" localSheetId="13">#REF!</definedName>
    <definedName name="SUM_REI_DECLUGLIO" localSheetId="14">#REF!</definedName>
    <definedName name="SUM_REI_DECLUGLIO" localSheetId="15">#REF!</definedName>
    <definedName name="SUM_REI_DECLUGLIO" localSheetId="16">#REF!</definedName>
    <definedName name="SUM_REI_DECLUGLIO" localSheetId="21">#REF!</definedName>
    <definedName name="SUM_REI_DECLUGLIO" localSheetId="26">#REF!</definedName>
    <definedName name="SUM_REI_DECLUGLIO">#REF!</definedName>
    <definedName name="SUM_REI_ETA_26032018" localSheetId="17">#REF!</definedName>
    <definedName name="SUM_REI_ETA_26032018" localSheetId="18">#REF!</definedName>
    <definedName name="SUM_REI_ETA_26032018" localSheetId="19">#REF!</definedName>
    <definedName name="SUM_REI_ETA_26032018" localSheetId="4">#REF!</definedName>
    <definedName name="SUM_REI_ETA_26032018" localSheetId="5">#REF!</definedName>
    <definedName name="SUM_REI_ETA_26032018" localSheetId="6">#REF!</definedName>
    <definedName name="SUM_REI_ETA_26032018" localSheetId="7">#REF!</definedName>
    <definedName name="SUM_REI_ETA_26032018" localSheetId="9">#REF!</definedName>
    <definedName name="SUM_REI_ETA_26032018" localSheetId="10">#REF!</definedName>
    <definedName name="SUM_REI_ETA_26032018" localSheetId="11">#REF!</definedName>
    <definedName name="SUM_REI_ETA_26032018" localSheetId="12">#REF!</definedName>
    <definedName name="SUM_REI_ETA_26032018" localSheetId="13">#REF!</definedName>
    <definedName name="SUM_REI_ETA_26032018" localSheetId="14">#REF!</definedName>
    <definedName name="SUM_REI_ETA_26032018" localSheetId="15">#REF!</definedName>
    <definedName name="SUM_REI_ETA_26032018" localSheetId="16">#REF!</definedName>
    <definedName name="SUM_REI_ETA_26032018" localSheetId="21">#REF!</definedName>
    <definedName name="SUM_REI_ETA_26032018" localSheetId="26">#REF!</definedName>
    <definedName name="SUM_REI_ETA_26032018">#REF!</definedName>
    <definedName name="SUM_REI_GEN2018GIU2019" localSheetId="17">#REF!</definedName>
    <definedName name="SUM_REI_GEN2018GIU2019" localSheetId="18">#REF!</definedName>
    <definedName name="SUM_REI_GEN2018GIU2019" localSheetId="19">#REF!</definedName>
    <definedName name="SUM_REI_GEN2018GIU2019" localSheetId="6">#REF!</definedName>
    <definedName name="SUM_REI_GEN2018GIU2019" localSheetId="7">#REF!</definedName>
    <definedName name="SUM_REI_GEN2018GIU2019" localSheetId="9">#REF!</definedName>
    <definedName name="SUM_REI_GEN2018GIU2019" localSheetId="10">#REF!</definedName>
    <definedName name="SUM_REI_GEN2018GIU2019" localSheetId="11">#REF!</definedName>
    <definedName name="SUM_REI_GEN2018GIU2019" localSheetId="12">#REF!</definedName>
    <definedName name="SUM_REI_GEN2018GIU2019" localSheetId="13">#REF!</definedName>
    <definedName name="SUM_REI_GEN2018GIU2019" localSheetId="14">#REF!</definedName>
    <definedName name="SUM_REI_GEN2018GIU2019" localSheetId="21">#REF!</definedName>
    <definedName name="SUM_REI_GEN2018GIU2019">#REF!</definedName>
    <definedName name="SUM_REI_GEN2018MAR2019" localSheetId="17">#REF!</definedName>
    <definedName name="SUM_REI_GEN2018MAR2019" localSheetId="18">#REF!</definedName>
    <definedName name="SUM_REI_GEN2018MAR2019" localSheetId="19">#REF!</definedName>
    <definedName name="SUM_REI_GEN2018MAR2019" localSheetId="6">#REF!</definedName>
    <definedName name="SUM_REI_GEN2018MAR2019" localSheetId="7">#REF!</definedName>
    <definedName name="SUM_REI_GEN2018MAR2019" localSheetId="9">#REF!</definedName>
    <definedName name="SUM_REI_GEN2018MAR2019" localSheetId="10">#REF!</definedName>
    <definedName name="SUM_REI_GEN2018MAR2019" localSheetId="11">#REF!</definedName>
    <definedName name="SUM_REI_GEN2018MAR2019" localSheetId="12">#REF!</definedName>
    <definedName name="SUM_REI_GEN2018MAR2019" localSheetId="13">#REF!</definedName>
    <definedName name="SUM_REI_GEN2018MAR2019" localSheetId="14">#REF!</definedName>
    <definedName name="SUM_REI_GEN2018MAR2019" localSheetId="21">#REF!</definedName>
    <definedName name="SUM_REI_GEN2018MAR2019">#REF!</definedName>
    <definedName name="SUM_REI_GENDIC2018" localSheetId="17">#REF!</definedName>
    <definedName name="SUM_REI_GENDIC2018" localSheetId="18">#REF!</definedName>
    <definedName name="SUM_REI_GENDIC2018" localSheetId="19">#REF!</definedName>
    <definedName name="SUM_REI_GENDIC2018" localSheetId="4">#REF!</definedName>
    <definedName name="SUM_REI_GENDIC2018" localSheetId="5">#REF!</definedName>
    <definedName name="SUM_REI_GENDIC2018" localSheetId="6">#REF!</definedName>
    <definedName name="SUM_REI_GENDIC2018" localSheetId="7">#REF!</definedName>
    <definedName name="SUM_REI_GENDIC2018" localSheetId="9">#REF!</definedName>
    <definedName name="SUM_REI_GENDIC2018" localSheetId="10">#REF!</definedName>
    <definedName name="SUM_REI_GENDIC2018" localSheetId="11">#REF!</definedName>
    <definedName name="SUM_REI_GENDIC2018" localSheetId="12">#REF!</definedName>
    <definedName name="SUM_REI_GENDIC2018" localSheetId="13">#REF!</definedName>
    <definedName name="SUM_REI_GENDIC2018" localSheetId="14">#REF!</definedName>
    <definedName name="SUM_REI_GENDIC2018" localSheetId="15">#REF!</definedName>
    <definedName name="SUM_REI_GENDIC2018" localSheetId="16">#REF!</definedName>
    <definedName name="SUM_REI_GENDIC2018" localSheetId="21">#REF!</definedName>
    <definedName name="SUM_REI_GENDIC2018" localSheetId="26">#REF!</definedName>
    <definedName name="SUM_REI_GENDIC2018">#REF!</definedName>
    <definedName name="SUM_REI_GENGIU2018" localSheetId="17">#REF!</definedName>
    <definedName name="SUM_REI_GENGIU2018" localSheetId="18">#REF!</definedName>
    <definedName name="SUM_REI_GENGIU2018" localSheetId="19">#REF!</definedName>
    <definedName name="SUM_REI_GENGIU2018" localSheetId="4">#REF!</definedName>
    <definedName name="SUM_REI_GENGIU2018" localSheetId="5">#REF!</definedName>
    <definedName name="SUM_REI_GENGIU2018" localSheetId="6">#REF!</definedName>
    <definedName name="SUM_REI_GENGIU2018" localSheetId="7">#REF!</definedName>
    <definedName name="SUM_REI_GENGIU2018" localSheetId="9">#REF!</definedName>
    <definedName name="SUM_REI_GENGIU2018" localSheetId="10">#REF!</definedName>
    <definedName name="SUM_REI_GENGIU2018" localSheetId="11">#REF!</definedName>
    <definedName name="SUM_REI_GENGIU2018" localSheetId="12">#REF!</definedName>
    <definedName name="SUM_REI_GENGIU2018" localSheetId="13">#REF!</definedName>
    <definedName name="SUM_REI_GENGIU2018" localSheetId="14">#REF!</definedName>
    <definedName name="SUM_REI_GENGIU2018" localSheetId="15">#REF!</definedName>
    <definedName name="SUM_REI_GENGIU2018" localSheetId="16">#REF!</definedName>
    <definedName name="SUM_REI_GENGIU2018" localSheetId="21">#REF!</definedName>
    <definedName name="SUM_REI_GENGIU2018" localSheetId="26">#REF!</definedName>
    <definedName name="SUM_REI_GENGIU2018">#REF!</definedName>
    <definedName name="SUM_REI_GENMAR2019" localSheetId="17">#REF!</definedName>
    <definedName name="SUM_REI_GENMAR2019" localSheetId="18">#REF!</definedName>
    <definedName name="SUM_REI_GENMAR2019" localSheetId="19">#REF!</definedName>
    <definedName name="SUM_REI_GENMAR2019" localSheetId="4">#REF!</definedName>
    <definedName name="SUM_REI_GENMAR2019" localSheetId="5">#REF!</definedName>
    <definedName name="SUM_REI_GENMAR2019" localSheetId="6">#REF!</definedName>
    <definedName name="SUM_REI_GENMAR2019" localSheetId="7">#REF!</definedName>
    <definedName name="SUM_REI_GENMAR2019" localSheetId="9">#REF!</definedName>
    <definedName name="SUM_REI_GENMAR2019" localSheetId="10">#REF!</definedName>
    <definedName name="SUM_REI_GENMAR2019" localSheetId="11">#REF!</definedName>
    <definedName name="SUM_REI_GENMAR2019" localSheetId="12">#REF!</definedName>
    <definedName name="SUM_REI_GENMAR2019" localSheetId="13">#REF!</definedName>
    <definedName name="SUM_REI_GENMAR2019" localSheetId="14">#REF!</definedName>
    <definedName name="SUM_REI_GENMAR2019" localSheetId="15">#REF!</definedName>
    <definedName name="SUM_REI_GENMAR2019" localSheetId="16">#REF!</definedName>
    <definedName name="SUM_REI_GENMAR2019" localSheetId="21">#REF!</definedName>
    <definedName name="SUM_REI_GENMAR2019" localSheetId="26">#REF!</definedName>
    <definedName name="SUM_REI_GENMAR2019">#REF!</definedName>
    <definedName name="SUM_REI_GENSET2018" localSheetId="17">#REF!</definedName>
    <definedName name="SUM_REI_GENSET2018" localSheetId="18">#REF!</definedName>
    <definedName name="SUM_REI_GENSET2018" localSheetId="19">#REF!</definedName>
    <definedName name="SUM_REI_GENSET2018" localSheetId="4">#REF!</definedName>
    <definedName name="SUM_REI_GENSET2018" localSheetId="5">#REF!</definedName>
    <definedName name="SUM_REI_GENSET2018" localSheetId="6">#REF!</definedName>
    <definedName name="SUM_REI_GENSET2018" localSheetId="7">#REF!</definedName>
    <definedName name="SUM_REI_GENSET2018" localSheetId="9">#REF!</definedName>
    <definedName name="SUM_REI_GENSET2018" localSheetId="10">#REF!</definedName>
    <definedName name="SUM_REI_GENSET2018" localSheetId="11">#REF!</definedName>
    <definedName name="SUM_REI_GENSET2018" localSheetId="12">#REF!</definedName>
    <definedName name="SUM_REI_GENSET2018" localSheetId="13">#REF!</definedName>
    <definedName name="SUM_REI_GENSET2018" localSheetId="14">#REF!</definedName>
    <definedName name="SUM_REI_GENSET2018" localSheetId="15">#REF!</definedName>
    <definedName name="SUM_REI_GENSET2018" localSheetId="16">#REF!</definedName>
    <definedName name="SUM_REI_GENSET2018" localSheetId="21">#REF!</definedName>
    <definedName name="SUM_REI_GENSET2018" localSheetId="26">#REF!</definedName>
    <definedName name="SUM_REI_GENSET2018">#REF!</definedName>
    <definedName name="SUM_REI_IIITRIM2018" localSheetId="17">#REF!</definedName>
    <definedName name="SUM_REI_IIITRIM2018" localSheetId="18">#REF!</definedName>
    <definedName name="SUM_REI_IIITRIM2018" localSheetId="19">#REF!</definedName>
    <definedName name="SUM_REI_IIITRIM2018" localSheetId="4">#REF!</definedName>
    <definedName name="SUM_REI_IIITRIM2018" localSheetId="5">#REF!</definedName>
    <definedName name="SUM_REI_IIITRIM2018" localSheetId="6">#REF!</definedName>
    <definedName name="SUM_REI_IIITRIM2018" localSheetId="7">#REF!</definedName>
    <definedName name="SUM_REI_IIITRIM2018" localSheetId="9">#REF!</definedName>
    <definedName name="SUM_REI_IIITRIM2018" localSheetId="10">#REF!</definedName>
    <definedName name="SUM_REI_IIITRIM2018" localSheetId="11">#REF!</definedName>
    <definedName name="SUM_REI_IIITRIM2018" localSheetId="12">#REF!</definedName>
    <definedName name="SUM_REI_IIITRIM2018" localSheetId="13">#REF!</definedName>
    <definedName name="SUM_REI_IIITRIM2018" localSheetId="14">#REF!</definedName>
    <definedName name="SUM_REI_IIITRIM2018" localSheetId="15">#REF!</definedName>
    <definedName name="SUM_REI_IIITRIM2018" localSheetId="16">#REF!</definedName>
    <definedName name="SUM_REI_IIITRIM2018" localSheetId="21">#REF!</definedName>
    <definedName name="SUM_REI_IIITRIM2018" localSheetId="26">#REF!</definedName>
    <definedName name="SUM_REI_IIITRIM2018">#REF!</definedName>
    <definedName name="SUM_REI_IITRIM2018" localSheetId="17">#REF!</definedName>
    <definedName name="SUM_REI_IITRIM2018" localSheetId="18">#REF!</definedName>
    <definedName name="SUM_REI_IITRIM2018" localSheetId="19">#REF!</definedName>
    <definedName name="SUM_REI_IITRIM2018" localSheetId="4">#REF!</definedName>
    <definedName name="SUM_REI_IITRIM2018" localSheetId="5">#REF!</definedName>
    <definedName name="SUM_REI_IITRIM2018" localSheetId="6">#REF!</definedName>
    <definedName name="SUM_REI_IITRIM2018" localSheetId="7">#REF!</definedName>
    <definedName name="SUM_REI_IITRIM2018" localSheetId="9">#REF!</definedName>
    <definedName name="SUM_REI_IITRIM2018" localSheetId="10">#REF!</definedName>
    <definedName name="SUM_REI_IITRIM2018" localSheetId="11">#REF!</definedName>
    <definedName name="SUM_REI_IITRIM2018" localSheetId="12">#REF!</definedName>
    <definedName name="SUM_REI_IITRIM2018" localSheetId="13">#REF!</definedName>
    <definedName name="SUM_REI_IITRIM2018" localSheetId="14">#REF!</definedName>
    <definedName name="SUM_REI_IITRIM2018" localSheetId="15">#REF!</definedName>
    <definedName name="SUM_REI_IITRIM2018" localSheetId="16">#REF!</definedName>
    <definedName name="SUM_REI_IITRIM2018" localSheetId="21">#REF!</definedName>
    <definedName name="SUM_REI_IITRIM2018" localSheetId="26">#REF!</definedName>
    <definedName name="SUM_REI_IITRIM2018">#REF!</definedName>
    <definedName name="SUM_REI_IITRIM2019" localSheetId="17">#REF!</definedName>
    <definedName name="SUM_REI_IITRIM2019" localSheetId="18">#REF!</definedName>
    <definedName name="SUM_REI_IITRIM2019" localSheetId="19">#REF!</definedName>
    <definedName name="SUM_REI_IITRIM2019" localSheetId="6">#REF!</definedName>
    <definedName name="SUM_REI_IITRIM2019" localSheetId="7">#REF!</definedName>
    <definedName name="SUM_REI_IITRIM2019" localSheetId="9">#REF!</definedName>
    <definedName name="SUM_REI_IITRIM2019" localSheetId="10">#REF!</definedName>
    <definedName name="SUM_REI_IITRIM2019" localSheetId="11">#REF!</definedName>
    <definedName name="SUM_REI_IITRIM2019" localSheetId="12">#REF!</definedName>
    <definedName name="SUM_REI_IITRIM2019" localSheetId="13">#REF!</definedName>
    <definedName name="SUM_REI_IITRIM2019" localSheetId="14">#REF!</definedName>
    <definedName name="SUM_REI_IITRIM2019" localSheetId="21">#REF!</definedName>
    <definedName name="SUM_REI_IITRIM2019">#REF!</definedName>
    <definedName name="SUM_REI_ISEM2018" localSheetId="17">#REF!</definedName>
    <definedName name="SUM_REI_ISEM2018" localSheetId="18">#REF!</definedName>
    <definedName name="SUM_REI_ISEM2018" localSheetId="19">#REF!</definedName>
    <definedName name="SUM_REI_ISEM2018" localSheetId="4">#REF!</definedName>
    <definedName name="SUM_REI_ISEM2018" localSheetId="5">#REF!</definedName>
    <definedName name="SUM_REI_ISEM2018" localSheetId="6">#REF!</definedName>
    <definedName name="SUM_REI_ISEM2018" localSheetId="7">#REF!</definedName>
    <definedName name="SUM_REI_ISEM2018" localSheetId="9">#REF!</definedName>
    <definedName name="SUM_REI_ISEM2018" localSheetId="10">#REF!</definedName>
    <definedName name="SUM_REI_ISEM2018" localSheetId="11">#REF!</definedName>
    <definedName name="SUM_REI_ISEM2018" localSheetId="12">#REF!</definedName>
    <definedName name="SUM_REI_ISEM2018" localSheetId="13">#REF!</definedName>
    <definedName name="SUM_REI_ISEM2018" localSheetId="14">#REF!</definedName>
    <definedName name="SUM_REI_ISEM2018" localSheetId="15">#REF!</definedName>
    <definedName name="SUM_REI_ISEM2018" localSheetId="16">#REF!</definedName>
    <definedName name="SUM_REI_ISEM2018" localSheetId="21">#REF!</definedName>
    <definedName name="SUM_REI_ISEM2018" localSheetId="26">#REF!</definedName>
    <definedName name="SUM_REI_ISEM2018">#REF!</definedName>
    <definedName name="SUM_REI_ITRIM2018" localSheetId="17">#REF!</definedName>
    <definedName name="SUM_REI_ITRIM2018" localSheetId="18">#REF!</definedName>
    <definedName name="SUM_REI_ITRIM2018" localSheetId="19">#REF!</definedName>
    <definedName name="SUM_REI_ITRIM2018" localSheetId="6">#REF!</definedName>
    <definedName name="SUM_REI_ITRIM2018" localSheetId="7">#REF!</definedName>
    <definedName name="SUM_REI_ITRIM2018" localSheetId="9">#REF!</definedName>
    <definedName name="SUM_REI_ITRIM2018" localSheetId="10">#REF!</definedName>
    <definedName name="SUM_REI_ITRIM2018" localSheetId="11">#REF!</definedName>
    <definedName name="SUM_REI_ITRIM2018" localSheetId="12">#REF!</definedName>
    <definedName name="SUM_REI_ITRIM2018" localSheetId="13">#REF!</definedName>
    <definedName name="SUM_REI_ITRIM2018" localSheetId="14">#REF!</definedName>
    <definedName name="SUM_REI_ITRIM2018" localSheetId="21">#REF!</definedName>
    <definedName name="SUM_REI_ITRIM2018">#REF!</definedName>
    <definedName name="SUM_REI_ITRIM2018_OLD" localSheetId="17">#REF!</definedName>
    <definedName name="SUM_REI_ITRIM2018_OLD" localSheetId="18">#REF!</definedName>
    <definedName name="SUM_REI_ITRIM2018_OLD" localSheetId="19">#REF!</definedName>
    <definedName name="SUM_REI_ITRIM2018_OLD" localSheetId="4">#REF!</definedName>
    <definedName name="SUM_REI_ITRIM2018_OLD" localSheetId="6">#REF!</definedName>
    <definedName name="SUM_REI_ITRIM2018_OLD" localSheetId="7">#REF!</definedName>
    <definedName name="SUM_REI_ITRIM2018_OLD" localSheetId="9">#REF!</definedName>
    <definedName name="SUM_REI_ITRIM2018_OLD" localSheetId="10">#REF!</definedName>
    <definedName name="SUM_REI_ITRIM2018_OLD" localSheetId="11">#REF!</definedName>
    <definedName name="SUM_REI_ITRIM2018_OLD" localSheetId="12">#REF!</definedName>
    <definedName name="SUM_REI_ITRIM2018_OLD" localSheetId="13">#REF!</definedName>
    <definedName name="SUM_REI_ITRIM2018_OLD" localSheetId="14">#REF!</definedName>
    <definedName name="SUM_REI_ITRIM2018_OLD" localSheetId="15">#REF!</definedName>
    <definedName name="SUM_REI_ITRIM2018_OLD" localSheetId="16">#REF!</definedName>
    <definedName name="SUM_REI_ITRIM2018_OLD" localSheetId="21">#REF!</definedName>
    <definedName name="SUM_REI_ITRIM2018_OLD">#REF!</definedName>
    <definedName name="SUM_REI_ITRIM2019" localSheetId="17">#REF!</definedName>
    <definedName name="SUM_REI_ITRIM2019" localSheetId="18">#REF!</definedName>
    <definedName name="SUM_REI_ITRIM2019" localSheetId="19">#REF!</definedName>
    <definedName name="SUM_REI_ITRIM2019" localSheetId="6">#REF!</definedName>
    <definedName name="SUM_REI_ITRIM2019" localSheetId="7">#REF!</definedName>
    <definedName name="SUM_REI_ITRIM2019" localSheetId="9">#REF!</definedName>
    <definedName name="SUM_REI_ITRIM2019" localSheetId="10">#REF!</definedName>
    <definedName name="SUM_REI_ITRIM2019" localSheetId="11">#REF!</definedName>
    <definedName name="SUM_REI_ITRIM2019" localSheetId="12">#REF!</definedName>
    <definedName name="SUM_REI_ITRIM2019" localSheetId="13">#REF!</definedName>
    <definedName name="SUM_REI_ITRIM2019" localSheetId="14">#REF!</definedName>
    <definedName name="SUM_REI_ITRIM2019" localSheetId="21">#REF!</definedName>
    <definedName name="SUM_REI_ITRIM2019">#REF!</definedName>
    <definedName name="SUM_REI_IVTRIM2018" localSheetId="17">#REF!</definedName>
    <definedName name="SUM_REI_IVTRIM2018" localSheetId="18">#REF!</definedName>
    <definedName name="SUM_REI_IVTRIM2018" localSheetId="19">#REF!</definedName>
    <definedName name="SUM_REI_IVTRIM2018" localSheetId="4">#REF!</definedName>
    <definedName name="SUM_REI_IVTRIM2018" localSheetId="5">#REF!</definedName>
    <definedName name="SUM_REI_IVTRIM2018" localSheetId="6">#REF!</definedName>
    <definedName name="SUM_REI_IVTRIM2018" localSheetId="7">#REF!</definedName>
    <definedName name="SUM_REI_IVTRIM2018" localSheetId="9">#REF!</definedName>
    <definedName name="SUM_REI_IVTRIM2018" localSheetId="10">#REF!</definedName>
    <definedName name="SUM_REI_IVTRIM2018" localSheetId="11">#REF!</definedName>
    <definedName name="SUM_REI_IVTRIM2018" localSheetId="12">#REF!</definedName>
    <definedName name="SUM_REI_IVTRIM2018" localSheetId="13">#REF!</definedName>
    <definedName name="SUM_REI_IVTRIM2018" localSheetId="14">#REF!</definedName>
    <definedName name="SUM_REI_IVTRIM2018" localSheetId="15">#REF!</definedName>
    <definedName name="SUM_REI_IVTRIM2018" localSheetId="16">#REF!</definedName>
    <definedName name="SUM_REI_IVTRIM2018" localSheetId="21">#REF!</definedName>
    <definedName name="SUM_REI_IVTRIM2018" localSheetId="26">#REF!</definedName>
    <definedName name="SUM_REI_IVTRIM2018">#REF!</definedName>
    <definedName name="SUM_REI_LUGDIC2018" localSheetId="17">#REF!</definedName>
    <definedName name="SUM_REI_LUGDIC2018" localSheetId="18">#REF!</definedName>
    <definedName name="SUM_REI_LUGDIC2018" localSheetId="19">#REF!</definedName>
    <definedName name="SUM_REI_LUGDIC2018" localSheetId="4">#REF!</definedName>
    <definedName name="SUM_REI_LUGDIC2018" localSheetId="5">#REF!</definedName>
    <definedName name="SUM_REI_LUGDIC2018" localSheetId="6">#REF!</definedName>
    <definedName name="SUM_REI_LUGDIC2018" localSheetId="7">#REF!</definedName>
    <definedName name="SUM_REI_LUGDIC2018" localSheetId="9">#REF!</definedName>
    <definedName name="SUM_REI_LUGDIC2018" localSheetId="10">#REF!</definedName>
    <definedName name="SUM_REI_LUGDIC2018" localSheetId="11">#REF!</definedName>
    <definedName name="SUM_REI_LUGDIC2018" localSheetId="12">#REF!</definedName>
    <definedName name="SUM_REI_LUGDIC2018" localSheetId="13">#REF!</definedName>
    <definedName name="SUM_REI_LUGDIC2018" localSheetId="14">#REF!</definedName>
    <definedName name="SUM_REI_LUGDIC2018" localSheetId="15">#REF!</definedName>
    <definedName name="SUM_REI_LUGDIC2018" localSheetId="16">#REF!</definedName>
    <definedName name="SUM_REI_LUGDIC2018" localSheetId="21">#REF!</definedName>
    <definedName name="SUM_REI_LUGDIC2018" localSheetId="26">#REF!</definedName>
    <definedName name="SUM_REI_LUGDIC2018">#REF!</definedName>
    <definedName name="SUM_REI_MESIPAG" localSheetId="17">#REF!</definedName>
    <definedName name="SUM_REI_MESIPAG" localSheetId="18">#REF!</definedName>
    <definedName name="SUM_REI_MESIPAG" localSheetId="19">#REF!</definedName>
    <definedName name="SUM_REI_MESIPAG" localSheetId="6">#REF!</definedName>
    <definedName name="SUM_REI_MESIPAG" localSheetId="7">#REF!</definedName>
    <definedName name="SUM_REI_MESIPAG" localSheetId="9">#REF!</definedName>
    <definedName name="SUM_REI_MESIPAG" localSheetId="10">#REF!</definedName>
    <definedName name="SUM_REI_MESIPAG" localSheetId="11">#REF!</definedName>
    <definedName name="SUM_REI_MESIPAG" localSheetId="12">#REF!</definedName>
    <definedName name="SUM_REI_MESIPAG" localSheetId="13">#REF!</definedName>
    <definedName name="SUM_REI_MESIPAG" localSheetId="14">#REF!</definedName>
    <definedName name="SUM_REI_MESIPAG" localSheetId="21">#REF!</definedName>
    <definedName name="SUM_REI_MESIPAG">#REF!</definedName>
    <definedName name="SUM_RESI_MESIPAG" localSheetId="17">#REF!</definedName>
    <definedName name="SUM_RESI_MESIPAG" localSheetId="18">#REF!</definedName>
    <definedName name="SUM_RESI_MESIPAG" localSheetId="19">#REF!</definedName>
    <definedName name="SUM_RESI_MESIPAG" localSheetId="4">#REF!</definedName>
    <definedName name="SUM_RESI_MESIPAG" localSheetId="5">#REF!</definedName>
    <definedName name="SUM_RESI_MESIPAG" localSheetId="6">#REF!</definedName>
    <definedName name="SUM_RESI_MESIPAG" localSheetId="7">#REF!</definedName>
    <definedName name="SUM_RESI_MESIPAG" localSheetId="9">#REF!</definedName>
    <definedName name="SUM_RESI_MESIPAG" localSheetId="10">#REF!</definedName>
    <definedName name="SUM_RESI_MESIPAG" localSheetId="11">#REF!</definedName>
    <definedName name="SUM_RESI_MESIPAG" localSheetId="12">#REF!</definedName>
    <definedName name="SUM_RESI_MESIPAG" localSheetId="13">#REF!</definedName>
    <definedName name="SUM_RESI_MESIPAG" localSheetId="14">#REF!</definedName>
    <definedName name="SUM_RESI_MESIPAG" localSheetId="15">#REF!</definedName>
    <definedName name="SUM_RESI_MESIPAG" localSheetId="16">#REF!</definedName>
    <definedName name="SUM_RESI_MESIPAG" localSheetId="21">#REF!</definedName>
    <definedName name="SUM_RESI_MESIPAG" localSheetId="26">#REF!</definedName>
    <definedName name="SUM_RESI_MESIPAG">#REF!</definedName>
    <definedName name="Tavola2BIS" localSheetId="17">#REF!</definedName>
    <definedName name="Tavola2BIS" localSheetId="18">#REF!</definedName>
    <definedName name="Tavola2BIS" localSheetId="19">#REF!</definedName>
    <definedName name="Tavola2BIS" localSheetId="6">#REF!</definedName>
    <definedName name="Tavola2BIS" localSheetId="7">#REF!</definedName>
    <definedName name="Tavola2BIS" localSheetId="9">#REF!</definedName>
    <definedName name="Tavola2BIS" localSheetId="10">#REF!</definedName>
    <definedName name="Tavola2BIS" localSheetId="11">#REF!</definedName>
    <definedName name="Tavola2BIS" localSheetId="12">#REF!</definedName>
    <definedName name="Tavola2BIS" localSheetId="13">#REF!</definedName>
    <definedName name="Tavola2BIS" localSheetId="14">#REF!</definedName>
    <definedName name="Tavola2BIS" localSheetId="21">#REF!</definedName>
    <definedName name="Tavola2BIS">#REF!</definedName>
    <definedName name="TOT" localSheetId="17">#REF!</definedName>
    <definedName name="TOT" localSheetId="18">#REF!</definedName>
    <definedName name="TOT" localSheetId="19">#REF!</definedName>
    <definedName name="TOT" localSheetId="4">#REF!</definedName>
    <definedName name="TOT" localSheetId="5">#REF!</definedName>
    <definedName name="TOT" localSheetId="6">#REF!</definedName>
    <definedName name="TOT" localSheetId="7">#REF!</definedName>
    <definedName name="TOT" localSheetId="9">#REF!</definedName>
    <definedName name="TOT" localSheetId="10">#REF!</definedName>
    <definedName name="TOT" localSheetId="11">#REF!</definedName>
    <definedName name="TOT" localSheetId="12">#REF!</definedName>
    <definedName name="TOT" localSheetId="13">#REF!</definedName>
    <definedName name="TOT" localSheetId="14">#REF!</definedName>
    <definedName name="TOT" localSheetId="15">#REF!</definedName>
    <definedName name="TOT" localSheetId="16">#REF!</definedName>
    <definedName name="TOT" localSheetId="21">#REF!</definedName>
    <definedName name="TOT" localSheetId="26">#REF!</definedName>
    <definedName name="TOT">#REF!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36" i="68" l="1"/>
  <c r="C18" i="101"/>
  <c r="C19" i="101" s="1"/>
  <c r="B18" i="101"/>
  <c r="B20" i="101" s="1"/>
  <c r="C5" i="101"/>
  <c r="C6" i="101"/>
  <c r="C7" i="101"/>
  <c r="C8" i="101"/>
  <c r="C9" i="101"/>
  <c r="C10" i="101"/>
  <c r="C11" i="101"/>
  <c r="C12" i="101"/>
  <c r="C13" i="101"/>
  <c r="C4" i="101"/>
  <c r="B5" i="101"/>
  <c r="B6" i="101"/>
  <c r="B7" i="101"/>
  <c r="B8" i="101"/>
  <c r="B9" i="101"/>
  <c r="B10" i="101"/>
  <c r="B11" i="101"/>
  <c r="B12" i="101"/>
  <c r="B13" i="101"/>
  <c r="B4" i="101"/>
  <c r="B12" i="100"/>
  <c r="B25" i="99"/>
  <c r="B5" i="99"/>
  <c r="B6" i="99"/>
  <c r="B7" i="99"/>
  <c r="B8" i="99"/>
  <c r="B9" i="99"/>
  <c r="B10" i="99"/>
  <c r="B11" i="99"/>
  <c r="B12" i="99"/>
  <c r="B13" i="99"/>
  <c r="B14" i="99"/>
  <c r="B15" i="99"/>
  <c r="B16" i="99"/>
  <c r="B17" i="99"/>
  <c r="B18" i="99"/>
  <c r="B19" i="99"/>
  <c r="B20" i="99"/>
  <c r="B21" i="99"/>
  <c r="B22" i="99"/>
  <c r="B23" i="99"/>
  <c r="B24" i="99"/>
  <c r="B4" i="99"/>
  <c r="B37" i="68"/>
  <c r="A26" i="69"/>
  <c r="A23" i="88"/>
  <c r="I13" i="65"/>
  <c r="I21" i="65"/>
  <c r="G6" i="65"/>
  <c r="G7" i="65"/>
  <c r="G8" i="65"/>
  <c r="G9" i="65"/>
  <c r="G10" i="65"/>
  <c r="G11" i="65"/>
  <c r="G12" i="65"/>
  <c r="G13" i="65"/>
  <c r="G14" i="65"/>
  <c r="G15" i="65"/>
  <c r="G16" i="65"/>
  <c r="G17" i="65"/>
  <c r="G18" i="65"/>
  <c r="G19" i="65"/>
  <c r="G20" i="65"/>
  <c r="G21" i="65"/>
  <c r="G22" i="65"/>
  <c r="G23" i="65"/>
  <c r="G24" i="65"/>
  <c r="G25" i="65"/>
  <c r="G26" i="65"/>
  <c r="I5" i="65"/>
  <c r="G5" i="65"/>
  <c r="D20" i="63"/>
  <c r="E20" i="63"/>
  <c r="F20" i="63"/>
  <c r="C20" i="63"/>
  <c r="G19" i="63"/>
  <c r="G20" i="63" s="1"/>
  <c r="B33" i="68"/>
  <c r="A31" i="98"/>
  <c r="B26" i="68"/>
  <c r="B25" i="68"/>
  <c r="B24" i="68"/>
  <c r="B22" i="68"/>
  <c r="B20" i="68"/>
  <c r="B18" i="68"/>
  <c r="B15" i="68"/>
  <c r="A35" i="97"/>
  <c r="A17" i="96"/>
  <c r="A18" i="94"/>
  <c r="A18" i="93"/>
  <c r="A30" i="92"/>
  <c r="B29" i="92"/>
  <c r="C29" i="92" s="1"/>
  <c r="B28" i="92"/>
  <c r="C28" i="92" s="1"/>
  <c r="B27" i="92"/>
  <c r="C27" i="92" s="1"/>
  <c r="A15" i="91"/>
  <c r="H30" i="65"/>
  <c r="I30" i="65" s="1"/>
  <c r="F30" i="65"/>
  <c r="H29" i="65"/>
  <c r="F29" i="65"/>
  <c r="H28" i="65"/>
  <c r="F28" i="65"/>
  <c r="G28" i="65" s="1"/>
  <c r="H27" i="65"/>
  <c r="I27" i="65" s="1"/>
  <c r="F27" i="65"/>
  <c r="G29" i="65" s="1"/>
  <c r="A28" i="90"/>
  <c r="B34" i="68"/>
  <c r="B32" i="68"/>
  <c r="A31" i="89"/>
  <c r="B31" i="68"/>
  <c r="T29" i="4"/>
  <c r="U29" i="4" s="1"/>
  <c r="T28" i="4"/>
  <c r="U28" i="4" s="1"/>
  <c r="T27" i="4"/>
  <c r="U27" i="4" s="1"/>
  <c r="B15" i="101" l="1"/>
  <c r="C14" i="101"/>
  <c r="I12" i="65"/>
  <c r="I19" i="65"/>
  <c r="I11" i="65"/>
  <c r="I29" i="65"/>
  <c r="I26" i="65"/>
  <c r="I18" i="65"/>
  <c r="I10" i="65"/>
  <c r="I20" i="65"/>
  <c r="I25" i="65"/>
  <c r="I17" i="65"/>
  <c r="I9" i="65"/>
  <c r="I24" i="65"/>
  <c r="I16" i="65"/>
  <c r="I8" i="65"/>
  <c r="I23" i="65"/>
  <c r="I15" i="65"/>
  <c r="I7" i="65"/>
  <c r="I22" i="65"/>
  <c r="I14" i="65"/>
  <c r="I6" i="65"/>
  <c r="I28" i="65"/>
  <c r="G27" i="65"/>
  <c r="G30" i="65"/>
  <c r="R29" i="4" l="1"/>
  <c r="S29" i="4" s="1"/>
  <c r="R28" i="4"/>
  <c r="S28" i="4" s="1"/>
  <c r="R27" i="4"/>
  <c r="S27" i="4" s="1"/>
  <c r="P29" i="4" l="1"/>
  <c r="Q29" i="4" s="1"/>
  <c r="P28" i="4"/>
  <c r="Q28" i="4" s="1"/>
  <c r="P27" i="4"/>
  <c r="Q27" i="4" s="1"/>
  <c r="N29" i="4"/>
  <c r="O29" i="4" s="1"/>
  <c r="N28" i="4"/>
  <c r="O28" i="4" s="1"/>
  <c r="N27" i="4"/>
  <c r="O27" i="4" s="1"/>
  <c r="A69" i="54" l="1"/>
  <c r="B38" i="68"/>
  <c r="B12" i="73"/>
  <c r="B12" i="80"/>
  <c r="A18" i="60"/>
  <c r="A18" i="53"/>
  <c r="A18" i="52"/>
  <c r="A30" i="4"/>
  <c r="A23" i="58"/>
  <c r="A26" i="64"/>
  <c r="A23" i="66"/>
  <c r="L29" i="4"/>
  <c r="M29" i="4" s="1"/>
  <c r="J29" i="4"/>
  <c r="K29" i="4" s="1"/>
  <c r="H29" i="4"/>
  <c r="I29" i="4" s="1"/>
  <c r="F29" i="4"/>
  <c r="G29" i="4" s="1"/>
  <c r="D29" i="4"/>
  <c r="E29" i="4" s="1"/>
  <c r="B29" i="4"/>
  <c r="C29" i="4" s="1"/>
  <c r="L28" i="4"/>
  <c r="M28" i="4" s="1"/>
  <c r="J28" i="4"/>
  <c r="K28" i="4" s="1"/>
  <c r="H28" i="4"/>
  <c r="I28" i="4" s="1"/>
  <c r="F28" i="4"/>
  <c r="G28" i="4" s="1"/>
  <c r="D28" i="4"/>
  <c r="E28" i="4" s="1"/>
  <c r="B28" i="4"/>
  <c r="C28" i="4" s="1"/>
  <c r="L27" i="4"/>
  <c r="M27" i="4" s="1"/>
  <c r="J27" i="4"/>
  <c r="K27" i="4" s="1"/>
  <c r="H27" i="4"/>
  <c r="I27" i="4" s="1"/>
  <c r="F27" i="4"/>
  <c r="G27" i="4" s="1"/>
  <c r="D27" i="4"/>
  <c r="E27" i="4" s="1"/>
  <c r="B27" i="4"/>
  <c r="C27" i="4" s="1"/>
  <c r="B27" i="68"/>
  <c r="B23" i="68"/>
  <c r="B21" i="68"/>
  <c r="B19" i="68"/>
  <c r="B17" i="68"/>
  <c r="B16" i="68"/>
  <c r="B14" i="68"/>
  <c r="B13" i="68"/>
  <c r="B12" i="68"/>
  <c r="B11" i="68"/>
</calcChain>
</file>

<file path=xl/sharedStrings.xml><?xml version="1.0" encoding="utf-8"?>
<sst xmlns="http://schemas.openxmlformats.org/spreadsheetml/2006/main" count="939" uniqueCount="210">
  <si>
    <t>Nord</t>
  </si>
  <si>
    <t>Centro</t>
  </si>
  <si>
    <t>Sud e Isole</t>
  </si>
  <si>
    <t>marzo 2022</t>
  </si>
  <si>
    <t>PIEMONTE</t>
  </si>
  <si>
    <t>VALLE D'AOSTA</t>
  </si>
  <si>
    <t>LOMBARDIA</t>
  </si>
  <si>
    <t>VENETO</t>
  </si>
  <si>
    <t>LIGURIA</t>
  </si>
  <si>
    <t>EMILIA ROMAGNA</t>
  </si>
  <si>
    <t>TOSCANA</t>
  </si>
  <si>
    <t>UMBRIA</t>
  </si>
  <si>
    <t>MARCHE</t>
  </si>
  <si>
    <t>LAZIO</t>
  </si>
  <si>
    <t>ABRUZZO</t>
  </si>
  <si>
    <t>MOLISE</t>
  </si>
  <si>
    <t>CAMPANIA</t>
  </si>
  <si>
    <t>PUGLIA</t>
  </si>
  <si>
    <t>BASILICATA</t>
  </si>
  <si>
    <t>CALABRIA</t>
  </si>
  <si>
    <t>SICILIA</t>
  </si>
  <si>
    <t>SARDEGNA</t>
  </si>
  <si>
    <t>aprile 2022</t>
  </si>
  <si>
    <t>maggio 2022</t>
  </si>
  <si>
    <t>1 figlio</t>
  </si>
  <si>
    <t>2 figli</t>
  </si>
  <si>
    <t>3 figli</t>
  </si>
  <si>
    <t>4 figli</t>
  </si>
  <si>
    <t>5 figli</t>
  </si>
  <si>
    <t>6 figli e più</t>
  </si>
  <si>
    <t>Classe di isee</t>
  </si>
  <si>
    <t>Numero di figli pagati 
per richiedente</t>
  </si>
  <si>
    <t>ISEE non presentato</t>
  </si>
  <si>
    <t>TOTALE</t>
  </si>
  <si>
    <t>Mese di presentazione</t>
  </si>
  <si>
    <t>canale di presentazione</t>
  </si>
  <si>
    <t>Mese di competenza</t>
  </si>
  <si>
    <t>Valori %</t>
  </si>
  <si>
    <t>Valori assoluti</t>
  </si>
  <si>
    <t>Importo complessivo erogato 
(milioni di euro)</t>
  </si>
  <si>
    <t>Importo medio mensile</t>
  </si>
  <si>
    <t>5.001-10.000 euro</t>
  </si>
  <si>
    <t>10.001-15.000 euro</t>
  </si>
  <si>
    <t>15.001-20.000 euro</t>
  </si>
  <si>
    <t>20.001-25.000 euro</t>
  </si>
  <si>
    <t>25.001-30.000 euro</t>
  </si>
  <si>
    <t>30.001-35.000 euro</t>
  </si>
  <si>
    <t>35.001-40.000 euro</t>
  </si>
  <si>
    <t xml:space="preserve">     &gt; 40.000 euro</t>
  </si>
  <si>
    <t>Classe di ISEE</t>
  </si>
  <si>
    <t xml:space="preserve">(*) L'unità statistica di osservazione è il codice fiscale del figlio distinto per anno di presentazione della domanda di AUU: in questa tavola se nell’arco dello stesso anno il figlio è presente in più domande, viene comunque conteggiato una volta sola. </t>
  </si>
  <si>
    <t>MINORENNI</t>
  </si>
  <si>
    <t>MAGGIORENNI 18-20</t>
  </si>
  <si>
    <t>Fino a 15.000 euro</t>
  </si>
  <si>
    <t>Totale</t>
  </si>
  <si>
    <t>di cui: fino a 5.000 euro</t>
  </si>
  <si>
    <t>N. medio di figli pagati per ciascun richiedente</t>
  </si>
  <si>
    <t>CITTADINO</t>
  </si>
  <si>
    <t>PATRONATO</t>
  </si>
  <si>
    <t>COOP.APPLICATIVA</t>
  </si>
  <si>
    <t>CONTACT CENTER</t>
  </si>
  <si>
    <t>non disponibile</t>
  </si>
  <si>
    <t>N. medio richiedenti</t>
  </si>
  <si>
    <t>FRIULI VENEZIA GIULIA</t>
  </si>
  <si>
    <t>MAGGIORENNI &gt;20</t>
  </si>
  <si>
    <t>A cura del Coordinamento Generale Statistico Attuariale - INPS</t>
  </si>
  <si>
    <t>Osservatorio statistico sull’Assegno Unico Universale</t>
  </si>
  <si>
    <t>mese di competenza: MARZO 2022</t>
  </si>
  <si>
    <t>mese di competenza: APRILE 2022</t>
  </si>
  <si>
    <t>mese di competenza: MAGGIO 2022</t>
  </si>
  <si>
    <t>giugno 2022</t>
  </si>
  <si>
    <t>* Si intende l'importo erogato complessivamente per i figli indicati dal richiedente nella domanda, senza tener conto della modalità di pagamento, che eventualmente consente ai due genitori di ricevere ciascuno la metà dell'importo. Tuttavia se il figlio per il quale si è richiesto AUU è presente in un nucleo che fa capo all'altro genitore e che percepisce RdC, l'importo dell'AUU in questa tavola risulta conteggiato solo per la parte del genitore richiedente.</t>
  </si>
  <si>
    <t>* Si intende l'importo erogato complessivamente per i figli indicati dal richiedente nella domanda, senza tener conto della modalità di pagamento, che eventualmente consente ai due genitori di ricevere ciascuno la metà dell'importo.  Tuttavia se il figlio per il quale si è richiesto AUU è presente in un nucleo che fa capo all'altro genitore e che percepisce RdC, l'importo dell'AUU in questa tavola risulta conteggiato solo per la parte del genitore richiedente.</t>
  </si>
  <si>
    <t>Prov.Autonoma TRENTO</t>
  </si>
  <si>
    <t>Prov.Autonoma BOLZANO</t>
  </si>
  <si>
    <t>mese di competenza: GIUGNO 2022</t>
  </si>
  <si>
    <t>Classe di isee del richiedente*</t>
  </si>
  <si>
    <t>Nota metodologica</t>
  </si>
  <si>
    <t>Indice tavole:</t>
  </si>
  <si>
    <t>Regione/  
Area geografica</t>
  </si>
  <si>
    <t xml:space="preserve">Totale </t>
  </si>
  <si>
    <t>Regione / 
Area geografica</t>
  </si>
  <si>
    <t xml:space="preserve">
Regione </t>
  </si>
  <si>
    <t>Assenza di figli disabili nel nucleo</t>
  </si>
  <si>
    <t>Presenza di figli disabili nel nucleo</t>
  </si>
  <si>
    <t>Mese di 
competenza</t>
  </si>
  <si>
    <t>Numero medio mensilità 
per figlio</t>
  </si>
  <si>
    <t xml:space="preserve"> </t>
  </si>
  <si>
    <t>luglio 2022</t>
  </si>
  <si>
    <t>mese di competenza: LUGLIO 2022</t>
  </si>
  <si>
    <t>agosto 2022</t>
  </si>
  <si>
    <t>mese di competenza: AGOSTO 2022</t>
  </si>
  <si>
    <t xml:space="preserve">Sezione I - Assegno Unico Universale </t>
  </si>
  <si>
    <t>Numero medio mensilità per nucleo</t>
  </si>
  <si>
    <t xml:space="preserve">Numero nuclei </t>
  </si>
  <si>
    <t xml:space="preserve">Numero figli </t>
  </si>
  <si>
    <t>Numero 
nuclei</t>
  </si>
  <si>
    <t xml:space="preserve">Numero 
figli 
</t>
  </si>
  <si>
    <t>Importo medio mensile per richiedente*
(euro)</t>
  </si>
  <si>
    <t>Importo medio 
mensile per figlio
 (euro)</t>
  </si>
  <si>
    <t>Importo 
medio 
mensile per richiedente 
(euro)</t>
  </si>
  <si>
    <t>Importo 
medio 
mensile 
per figlio 
(euro)</t>
  </si>
  <si>
    <t xml:space="preserve">I dati riportati in questa Sezione si riferiscono esclusivamente ai pagamenti di AUU effettuati sulla base delle domande presentate: rimangono escluse da queste statistiche le integrazioni di AUU ai nuclei beneficiari di Reddito di Cittadinanza, per le quali si rimanda alla Sezione II.
</t>
  </si>
  <si>
    <t>I dati riportati in questa sezione si riferiscono esclusivamente alle integrazioni di AUU a favore dei nuclei percettori di RdC</t>
  </si>
  <si>
    <t xml:space="preserve">Numero 
richiedenti
</t>
  </si>
  <si>
    <t>Numero figli</t>
  </si>
  <si>
    <t>Importo medio 
mensile per figlio (euro)</t>
  </si>
  <si>
    <t>Importo medio mensile per figlio (euro)</t>
  </si>
  <si>
    <t xml:space="preserve">Numero medio figli </t>
  </si>
  <si>
    <t>Importo medio 
mensile per richiedente (euro)</t>
  </si>
  <si>
    <t>Mese</t>
  </si>
  <si>
    <t>Importo medio 
dell'integrazione per figlio
(euro)</t>
  </si>
  <si>
    <t>Importo medio mensile dell'integrazione  per nucleo
(euro)</t>
  </si>
  <si>
    <t>Importo medio mensile dell'integrazione  per figlio
(euro)</t>
  </si>
  <si>
    <t>Sezione II - Assegno Unico Universale ai percettori di Reddito di Cittadinanza</t>
  </si>
  <si>
    <t xml:space="preserve">* Da questa statistica risultano esclusi i richiedenti con figli non facenti capo tutti alla stessa coppia di genitori: per questa tipologia di richiedenti infatti non è  possibile desumere la classe di ISEE, poichè in caso di genitori non coniugati e non conviventi tra di loro, l'ISEE figlio differisce dall’ISEE ordinario </t>
  </si>
  <si>
    <t>Numero richiedenti pagati</t>
  </si>
  <si>
    <t>Numero richiedenti 
pagati</t>
  </si>
  <si>
    <t>settembre 2022</t>
  </si>
  <si>
    <t>mese di competenza: SETTEMBRE 2022</t>
  </si>
  <si>
    <t>Nota: L’integrazione è determinata sottraendo dall'importo teorico spettante dell’AUU e la quota di Reddito di cittadinanza relativa ai figli che fanno parte del nucleo familiare, per i quali spetta l’AUU, calcolata sulla base della scala di equivalenza di cui all'articolo 2,comma 4, del decreto-legge n. 4/2019. L'integrazione può anche essere nulla: in tali casi il beneficiario è comunque conteggiato nella tavola.</t>
  </si>
  <si>
    <t>Nota: l’integrazione è determinata sottraendo dall'importo teorico spettante dell’AUU la quota di Reddito di cittadinanza relativa ai figli che fanno parte del nucleo familiare, per i quali spetta l’AUU, calcolata sulla base della scala di equivalenza di cui all'articolo 2,comma 4, del decreto-legge n. 4/2019. L'integrazione può anche essere nulla: in tali casi il beneficiario è comunque conteggiato nella tavola.</t>
  </si>
  <si>
    <t>ottobre 2022</t>
  </si>
  <si>
    <t>novembre 2022</t>
  </si>
  <si>
    <t>mese di competenza:OTTOBRE 2022</t>
  </si>
  <si>
    <t>mese di competenza: NOVEMBRE 2022</t>
  </si>
  <si>
    <t>dicembre 2022</t>
  </si>
  <si>
    <t>mese di competenza: DICEMBRE 2022</t>
  </si>
  <si>
    <t>Anno 2022
(periodo Marzo-Dicembre)</t>
  </si>
  <si>
    <t>APPENDICE STATISTICA FEBBRAIO 2023</t>
  </si>
  <si>
    <t xml:space="preserve">Tavola 1.2 – Distribuzione regionale delle domande di AUU presentate nel 2022 e nel 2023 
e relativo numero di figli per i quali è stato chiesto il beneficio </t>
  </si>
  <si>
    <t>Domande presentate nel 2022</t>
  </si>
  <si>
    <t>Domande presentate nel 2023</t>
  </si>
  <si>
    <t>Figli per i quali è 
richiesto il beneficio nel 2022*</t>
  </si>
  <si>
    <t>Figli per i quali è 
richiesto il beneficio nel 2023*</t>
  </si>
  <si>
    <t>gennaio 2023</t>
  </si>
  <si>
    <t>mese di competenza: GENNAIO 2023</t>
  </si>
  <si>
    <t>Tavola 1.4.1 – Richiedenti pagati e importi medi mensili di competenza dell'AUU per numero di figli - Anno 2022</t>
  </si>
  <si>
    <t>Tavola 1.6.1 – Numero di figli pagati e relativi importi medi mensili di competenza dell'AUU per regione di residenza - Anno 2022</t>
  </si>
  <si>
    <t>Tavola 1.6.2 – Numero di figli pagati e relativi importi medi mensili di competenza dell'AUU per regione di residenza -Anno 2023</t>
  </si>
  <si>
    <t>Tavola 1.7.1 – Numero di figli pagati e relativi importi medi mensili di AUU per classe di ISEE - Anno 2022</t>
  </si>
  <si>
    <t>Tavola 1.7.2 – Numero di figli pagati e relativi importi medi mensili di AUU per classe di ISEE - Anno 2023</t>
  </si>
  <si>
    <t>Tavola 1.8.1 – Numero di figli disabili pagati e relativi importi medi mensili di AUU per classe di ISEE - Anno 2022</t>
  </si>
  <si>
    <t>Tavola 1.8.2 – Numero di figli disabili pagati e relativi importi medi mensili di AUU per classe di ISEE - Anno 2023</t>
  </si>
  <si>
    <t>Tavola 1.9.1 – Numero di figli pagati e importi medi mensili di competenza dell'AUU per classe di età e classe di ISEE dei figli - Anno 2022</t>
  </si>
  <si>
    <t>Tavola 1.9.2 – Numero di figli pagati e importi medi mensili di competenza dell'AUU per classe di età e classe di ISEE dei figli - Anno 2023</t>
  </si>
  <si>
    <t>Tavola 1.10.1 – Richiedenti pagati, numero medio di figli pagati e importi medi mensili di AUU erogati per classe di ISEE del richiedente - Anno 2022</t>
  </si>
  <si>
    <t>Tavola 1.10.2 – Richiedenti pagati, numero medio di figli pagati e importi medi mensili di AUU erogati per classe di ISEE del richiedente - Anno 2023</t>
  </si>
  <si>
    <t>Tavola 2.2.2  - AUU ai percettori di Reddito di Cittadinanza: figli che hanno ricevuto l'integrazione nel mese per regione - Anno 2023</t>
  </si>
  <si>
    <t>Anno 2023
(Gennaio)</t>
  </si>
  <si>
    <r>
      <t xml:space="preserve">Tavola 2.3 – AUU ai percettori di Reddito di Cittadinanza: nuclei e figli con </t>
    </r>
    <r>
      <rPr>
        <i/>
        <u/>
        <sz val="11"/>
        <color theme="1"/>
        <rFont val="Verdana"/>
        <family val="2"/>
      </rPr>
      <t>almeno una mensilità</t>
    </r>
    <r>
      <rPr>
        <i/>
        <sz val="11"/>
        <color theme="1"/>
        <rFont val="Verdana"/>
        <family val="2"/>
      </rPr>
      <t xml:space="preserve"> di RdC integrata nell'anno per regione</t>
    </r>
  </si>
  <si>
    <t>Tavola 2.2.1  - AUU ai percettori di Reddito di Cittadinanza: figli che hanno ricevuto l'integrazione nel mese per regione - Anno 2022</t>
  </si>
  <si>
    <t>Fino a 16.215 euro</t>
  </si>
  <si>
    <t>di cui: fino a 5.405 euro</t>
  </si>
  <si>
    <t>5.406 -10.810 euro</t>
  </si>
  <si>
    <t>10.811 a 16.215 euro</t>
  </si>
  <si>
    <t>16.216-21.620 euro</t>
  </si>
  <si>
    <t>21.621-27.025 euro</t>
  </si>
  <si>
    <t>27.026-32.430 euro</t>
  </si>
  <si>
    <t>32.431-37.835 euro</t>
  </si>
  <si>
    <t>37.836-43.240 euro</t>
  </si>
  <si>
    <t xml:space="preserve">     &gt; 43.240 euro</t>
  </si>
  <si>
    <t xml:space="preserve"> Lettura dati 20 febbraio 2023</t>
  </si>
  <si>
    <t>TOTALE 2022</t>
  </si>
  <si>
    <t>TOTALE 2023</t>
  </si>
  <si>
    <t>N.B. Dal 1° marzo 2023 coloro che nel corso del periodo gennaio 2022 - febbraio 2023 abbiano presentato una domanda di Assegno unico e universale (AUU) per i figli a carico, accolta e in corso di validità, beneficeranno dell'erogazione d'ufficio della prestazione da parte dell’INPS, senza dover presentare una nuova domanda: tale misura di semplificazione per gli utenti, realizzata anche grazie ai fondi garantiti dal Piano Nazionale di Ripresa e Resilienza dell’Italia (PNRR), punta a valorizzare le banche dati dell'Istituto offrendo un servizio innovativo, infatti i dati della domanda saranno automaticamente prelevati dagli archivi dell’Istituto, che procederà a liquidare il beneficio in continuità.</t>
  </si>
  <si>
    <t>Importo complessivamente erogato nel 2023</t>
  </si>
  <si>
    <t>Media mensile beneficiari 2023</t>
  </si>
  <si>
    <t>Importo medio mensile 2023</t>
  </si>
  <si>
    <t>Importo complessivamente erogato nel 2022</t>
  </si>
  <si>
    <t>Media mensile beneficiari 2022</t>
  </si>
  <si>
    <t>Importo medio mensile 2022</t>
  </si>
  <si>
    <t>Tavola 1.3 - Richiedenti pagati, figli e relativi importi di AUU erogati per anno e mese di competenza</t>
  </si>
  <si>
    <t>Importo medio mensile per 
figlio
(euro)</t>
  </si>
  <si>
    <t>* Si intende l'importo erogato complessivamente per i figli indicati dal richiedente nella domanda, senza tener conto della modalità di pagamento, che eventualmente consente ai due genitori di ricevere ciascuno la metà dell'importo. 
Tuttavia se il figlio per il quale si è richiesto AUU è presente in un nucleo che fa capo all'altro genitore che percepisce RdC, l'importo dell'AUU in questa tavola risulta conteggiato solo per la parte del genitore richiedente.</t>
  </si>
  <si>
    <r>
      <t xml:space="preserve">Anno 2022
</t>
    </r>
    <r>
      <rPr>
        <sz val="12"/>
        <color theme="1"/>
        <rFont val="Verdana"/>
        <family val="2"/>
      </rPr>
      <t>(periodo di competenza Marzo-Dicembre)</t>
    </r>
  </si>
  <si>
    <r>
      <t xml:space="preserve">Anno 2023
</t>
    </r>
    <r>
      <rPr>
        <sz val="12"/>
        <color theme="1"/>
        <rFont val="Verdana"/>
        <family val="2"/>
      </rPr>
      <t>(Periodo di competenza Gennaio)</t>
    </r>
  </si>
  <si>
    <t>Importo complessivo dell'integrazione
(milioni di euro)</t>
  </si>
  <si>
    <t>Importo medio  dell'integrazione
per nucleo
(euro)</t>
  </si>
  <si>
    <t>Importo medio dell'integrazione per figlio
(euro)</t>
  </si>
  <si>
    <t>anno 2022</t>
  </si>
  <si>
    <t>anno 2023</t>
  </si>
  <si>
    <t xml:space="preserve"> Lettura dati 1^ marzo 2023</t>
  </si>
  <si>
    <t>marzo</t>
  </si>
  <si>
    <t>aprile</t>
  </si>
  <si>
    <t>maggio</t>
  </si>
  <si>
    <t>giugno</t>
  </si>
  <si>
    <t>luglio</t>
  </si>
  <si>
    <t>agosto</t>
  </si>
  <si>
    <t>settembre</t>
  </si>
  <si>
    <t>ottobre</t>
  </si>
  <si>
    <t>novembre</t>
  </si>
  <si>
    <t>dicembre</t>
  </si>
  <si>
    <t>gennaio</t>
  </si>
  <si>
    <t xml:space="preserve">Tavola 2.1 - AUU ai percettori di Reddito di Cittadinanza: nuclei e figli che hanno ricevuto l'integrazione per anno e mese </t>
  </si>
  <si>
    <t>febbraio</t>
  </si>
  <si>
    <t>Tavola 1.4.2 – Richiedenti pagati e importi medi mensili di competenza dell'AUU per numero di figli - Anno 2023</t>
  </si>
  <si>
    <t>Tavola 1.5 – Richiedenti pagati e relativi importi medi mensili dell'AUU in caso di assenza/presenza di figli disabili nel nucleo, per anno e mese di competenza</t>
  </si>
  <si>
    <r>
      <t xml:space="preserve">Tavola 1.11 – Richiedenti  e figli percettori di </t>
    </r>
    <r>
      <rPr>
        <i/>
        <u/>
        <sz val="12"/>
        <color theme="1"/>
        <rFont val="Verdana"/>
        <family val="2"/>
      </rPr>
      <t>almeno una mensilità di AUU</t>
    </r>
    <r>
      <rPr>
        <i/>
        <sz val="12"/>
        <color theme="1"/>
        <rFont val="Verdana"/>
        <family val="2"/>
      </rPr>
      <t xml:space="preserve"> nell'anno di riferimento per regione </t>
    </r>
  </si>
  <si>
    <t xml:space="preserve">Tavola 1.1 – Domande di AUU del 2022 e 2023 per mese e canale di presentazione </t>
  </si>
  <si>
    <t>Sezione III - Assegno Unico Universale - Complesso dei beneficiari</t>
  </si>
  <si>
    <t>Numero 
nuclei totali</t>
  </si>
  <si>
    <t>Numero complessivo nuclei pagati</t>
  </si>
  <si>
    <t>Numero medio 
figli per nucleo</t>
  </si>
  <si>
    <t>I dati riportati in questa sezione si riferiscono al complesso di beneficiari di AUU di cui alle prime due Sezioni</t>
  </si>
  <si>
    <r>
      <t xml:space="preserve">Nella prima Sezione della presente Appendice Statistica sono esposti i dati relativa alle domande di AUU presentate da 1^ gennaio al 31 gennaio 2023 e ai pagamenti riferiti al periodo di competenza </t>
    </r>
    <r>
      <rPr>
        <b/>
        <i/>
        <sz val="12"/>
        <color theme="1"/>
        <rFont val="Calibri"/>
        <family val="2"/>
        <scheme val="minor"/>
      </rPr>
      <t>marzo 2022 - gennaio 2023.</t>
    </r>
    <r>
      <rPr>
        <i/>
        <sz val="12"/>
        <color theme="1"/>
        <rFont val="Calibri"/>
        <family val="2"/>
        <scheme val="minor"/>
      </rPr>
      <t xml:space="preserve"> 
Nella seconda Sezione sono riportati i dati relativi all'integrazione di AUU del periodo marzo 2022-gennaio 2023 a favore dei nuclei percettori di RdC</t>
    </r>
    <r>
      <rPr>
        <b/>
        <i/>
        <sz val="12"/>
        <color theme="1"/>
        <rFont val="Calibri"/>
        <family val="2"/>
        <scheme val="minor"/>
      </rPr>
      <t>.</t>
    </r>
    <r>
      <rPr>
        <i/>
        <sz val="12"/>
        <color theme="1"/>
        <rFont val="Calibri"/>
        <family val="2"/>
        <scheme val="minor"/>
      </rPr>
      <t xml:space="preserve">
Nella terza Sezione sono totalizzati i dati relativi ai beneficiari complessivi di cui alle sue Sezioni precedenti</t>
    </r>
  </si>
  <si>
    <t>Tavola 3.1 - Complesso dei nuclei pagati e relative somme erogate per anno e mese di competenza</t>
  </si>
  <si>
    <t>Tavola 3.2 – Complesso dei beneficiari: nuclei, figli univoci e numero medio dei figli per nucleo con almeno un AUU nel 2022 per regione</t>
  </si>
  <si>
    <t xml:space="preserve">Numero 
figli totali 
(univoci)*
</t>
  </si>
  <si>
    <t xml:space="preserve">* I figli beneficiari dell'AUU nel 2022 di cui alle tavole 1.11 e 2.3 del presente Report, non sono sommabili in quanto i due aggregati - figli appartenenti a nuclei AUU a domanda e figli appartenenti a nuclei percettori di RdC - non sono del tutto disgiunti, poiché la possibilità di richiesta di pagamento dell’assegno al 50% tra i due genitori ha determinato per alcuni figli di genitori separati/non conviventi la contestuale presenza in entrambi i gruppi. Tali duplicazioni sono state quindi neutralizzate, e nella presente tavola sono riportati individui distinti.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</si>
</sst>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 #,##0.00_-;_-* &quot;-&quot;??_-;_-@_-"/>
    <numFmt numFmtId="164" formatCode="_-* #,##0_-;\-* #,##0_-;_-* &quot;-&quot;??_-;_-@_-"/>
    <numFmt numFmtId="165" formatCode="0.0"/>
    <numFmt numFmtId="166" formatCode="0.0%"/>
    <numFmt numFmtId="167" formatCode="0.0000"/>
    <numFmt numFmtId="168" formatCode="_-* #,##0.0_-;\-* #,##0.0_-;_-* &quot;-&quot;??_-;_-@_-"/>
    <numFmt numFmtId="169" formatCode="#,##0.00_ ;\-#,##0.00\ "/>
    <numFmt numFmtId="170" formatCode="_-* #,##0.0000_-;\-* #,##0.0000_-;_-* &quot;-&quot;??_-;_-@_-"/>
  </numFmts>
  <fonts count="46" x14ac:knownFonts="1">
    <font>
      <sz val="11"/>
      <color theme="1"/>
      <name val="Calibri"/>
      <family val="2"/>
      <scheme val="minor"/>
    </font>
    <font>
      <sz val="11"/>
      <color theme="1"/>
      <name val="Calibri"/>
      <family val="2"/>
      <scheme val="minor"/>
    </font>
    <font>
      <b/>
      <sz val="10"/>
      <name val="Verdana"/>
      <family val="2"/>
    </font>
    <font>
      <sz val="8"/>
      <color theme="1"/>
      <name val="Verdana"/>
      <family val="2"/>
    </font>
    <font>
      <sz val="10"/>
      <name val="Verdana"/>
      <family val="2"/>
    </font>
    <font>
      <b/>
      <i/>
      <sz val="10"/>
      <name val="Verdana"/>
      <family val="2"/>
    </font>
    <font>
      <sz val="10"/>
      <name val="Arial"/>
      <family val="2"/>
    </font>
    <font>
      <i/>
      <sz val="10"/>
      <name val="Verdana"/>
      <family val="2"/>
    </font>
    <font>
      <i/>
      <sz val="10"/>
      <color theme="1"/>
      <name val="Verdana"/>
      <family val="2"/>
    </font>
    <font>
      <b/>
      <sz val="8"/>
      <color theme="1"/>
      <name val="Verdana"/>
      <family val="2"/>
    </font>
    <font>
      <sz val="8"/>
      <name val="Calibri"/>
      <family val="2"/>
      <scheme val="minor"/>
    </font>
    <font>
      <sz val="12"/>
      <color rgb="FFFF0000"/>
      <name val="Verdana"/>
      <family val="2"/>
    </font>
    <font>
      <b/>
      <sz val="12"/>
      <name val="Verdana"/>
      <family val="2"/>
    </font>
    <font>
      <sz val="12"/>
      <color theme="1"/>
      <name val="Verdana"/>
      <family val="2"/>
    </font>
    <font>
      <sz val="12"/>
      <name val="Verdana"/>
      <family val="2"/>
    </font>
    <font>
      <i/>
      <sz val="12"/>
      <name val="Verdana"/>
      <family val="2"/>
    </font>
    <font>
      <i/>
      <sz val="12"/>
      <color theme="1"/>
      <name val="Verdana"/>
      <family val="2"/>
    </font>
    <font>
      <sz val="12"/>
      <color theme="1"/>
      <name val="Calibri"/>
      <family val="2"/>
      <scheme val="minor"/>
    </font>
    <font>
      <b/>
      <i/>
      <sz val="12"/>
      <color theme="1"/>
      <name val="Verdana"/>
      <family val="2"/>
    </font>
    <font>
      <b/>
      <sz val="12"/>
      <color theme="1"/>
      <name val="Verdana"/>
      <family val="2"/>
    </font>
    <font>
      <b/>
      <i/>
      <sz val="12"/>
      <name val="Verdana"/>
      <family val="2"/>
    </font>
    <font>
      <i/>
      <sz val="11"/>
      <color theme="1"/>
      <name val="Calibri"/>
      <family val="2"/>
      <scheme val="minor"/>
    </font>
    <font>
      <i/>
      <sz val="9"/>
      <name val="Verdana"/>
      <family val="2"/>
    </font>
    <font>
      <sz val="20"/>
      <color rgb="FF0099FF"/>
      <name val="Cambria"/>
      <family val="1"/>
    </font>
    <font>
      <sz val="10"/>
      <color theme="1"/>
      <name val="Verdana"/>
      <family val="2"/>
    </font>
    <font>
      <b/>
      <sz val="18"/>
      <color theme="1"/>
      <name val="Calibri"/>
      <family val="2"/>
      <scheme val="minor"/>
    </font>
    <font>
      <i/>
      <sz val="11"/>
      <color theme="1"/>
      <name val="Verdana"/>
      <family val="2"/>
    </font>
    <font>
      <i/>
      <sz val="11"/>
      <name val="Verdana"/>
      <family val="2"/>
    </font>
    <font>
      <i/>
      <sz val="9"/>
      <color theme="1"/>
      <name val="Verdana"/>
      <family val="2"/>
    </font>
    <font>
      <sz val="11"/>
      <color theme="1"/>
      <name val="Verdana"/>
      <family val="2"/>
    </font>
    <font>
      <sz val="11"/>
      <name val="Verdana"/>
      <family val="2"/>
    </font>
    <font>
      <b/>
      <i/>
      <sz val="11"/>
      <name val="Verdana"/>
      <family val="2"/>
    </font>
    <font>
      <b/>
      <sz val="11"/>
      <name val="Verdana"/>
      <family val="2"/>
    </font>
    <font>
      <sz val="9"/>
      <name val="Verdana"/>
      <family val="2"/>
    </font>
    <font>
      <b/>
      <sz val="9"/>
      <name val="Verdana"/>
      <family val="2"/>
    </font>
    <font>
      <i/>
      <u/>
      <sz val="11"/>
      <color theme="1"/>
      <name val="Verdana"/>
      <family val="2"/>
    </font>
    <font>
      <b/>
      <sz val="12"/>
      <color theme="1"/>
      <name val="Calibri"/>
      <family val="2"/>
      <scheme val="minor"/>
    </font>
    <font>
      <b/>
      <sz val="14"/>
      <color theme="1"/>
      <name val="Calibri"/>
      <family val="2"/>
      <scheme val="minor"/>
    </font>
    <font>
      <b/>
      <sz val="11"/>
      <color theme="1"/>
      <name val="Calibri"/>
      <family val="2"/>
      <scheme val="minor"/>
    </font>
    <font>
      <i/>
      <sz val="12"/>
      <color theme="1"/>
      <name val="Calibri"/>
      <family val="2"/>
      <scheme val="minor"/>
    </font>
    <font>
      <b/>
      <i/>
      <sz val="12"/>
      <color theme="1"/>
      <name val="Calibri"/>
      <family val="2"/>
      <scheme val="minor"/>
    </font>
    <font>
      <sz val="14"/>
      <name val="Verdana"/>
      <family val="2"/>
    </font>
    <font>
      <i/>
      <sz val="14"/>
      <color theme="1"/>
      <name val="Verdana"/>
      <family val="2"/>
    </font>
    <font>
      <i/>
      <sz val="16"/>
      <name val="Verdana"/>
      <family val="2"/>
    </font>
    <font>
      <b/>
      <i/>
      <sz val="11"/>
      <color rgb="FFFF0000"/>
      <name val="Verdana"/>
      <family val="2"/>
    </font>
    <font>
      <i/>
      <u/>
      <sz val="12"/>
      <color theme="1"/>
      <name val="Verdana"/>
      <family val="2"/>
    </font>
  </fonts>
  <fills count="2">
    <fill>
      <patternFill patternType="none"/>
    </fill>
    <fill>
      <patternFill patternType="gray125"/>
    </fill>
  </fills>
  <borders count="24">
    <border>
      <left/>
      <right/>
      <top/>
      <bottom/>
      <diagonal/>
    </border>
    <border>
      <left/>
      <right/>
      <top/>
      <bottom style="double">
        <color indexed="64"/>
      </bottom>
      <diagonal/>
    </border>
    <border>
      <left/>
      <right/>
      <top style="double">
        <color indexed="64"/>
      </top>
      <bottom/>
      <diagonal/>
    </border>
    <border>
      <left/>
      <right/>
      <top/>
      <bottom style="thin">
        <color indexed="64"/>
      </bottom>
      <diagonal/>
    </border>
    <border>
      <left style="thin">
        <color indexed="64"/>
      </left>
      <right/>
      <top/>
      <bottom/>
      <diagonal/>
    </border>
    <border>
      <left/>
      <right/>
      <top style="thin">
        <color indexed="64"/>
      </top>
      <bottom style="double">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double">
        <color indexed="64"/>
      </top>
      <bottom style="double">
        <color indexed="64"/>
      </bottom>
      <diagonal/>
    </border>
    <border>
      <left/>
      <right/>
      <top style="double">
        <color indexed="64"/>
      </top>
      <bottom style="thin">
        <color indexed="64"/>
      </bottom>
      <diagonal/>
    </border>
    <border>
      <left/>
      <right style="thin">
        <color indexed="64"/>
      </right>
      <top/>
      <bottom style="double">
        <color indexed="64"/>
      </bottom>
      <diagonal/>
    </border>
    <border>
      <left style="thin">
        <color indexed="64"/>
      </left>
      <right/>
      <top/>
      <bottom style="double">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style="double">
        <color indexed="64"/>
      </top>
      <bottom style="thin">
        <color indexed="64"/>
      </bottom>
      <diagonal/>
    </border>
    <border>
      <left style="thin">
        <color indexed="64"/>
      </left>
      <right/>
      <top style="thin">
        <color indexed="64"/>
      </top>
      <bottom style="double">
        <color indexed="64"/>
      </bottom>
      <diagonal/>
    </border>
    <border>
      <left/>
      <right style="double">
        <color indexed="64"/>
      </right>
      <top/>
      <bottom/>
      <diagonal/>
    </border>
    <border>
      <left/>
      <right style="double">
        <color indexed="64"/>
      </right>
      <top style="thin">
        <color indexed="64"/>
      </top>
      <bottom style="double">
        <color indexed="64"/>
      </bottom>
      <diagonal/>
    </border>
    <border>
      <left/>
      <right style="double">
        <color indexed="64"/>
      </right>
      <top style="double">
        <color indexed="64"/>
      </top>
      <bottom style="thin">
        <color indexed="64"/>
      </bottom>
      <diagonal/>
    </border>
    <border>
      <left/>
      <right style="thin">
        <color indexed="64"/>
      </right>
      <top style="double">
        <color indexed="64"/>
      </top>
      <bottom style="thin">
        <color indexed="64"/>
      </bottom>
      <diagonal/>
    </border>
  </borders>
  <cellStyleXfs count="11">
    <xf numFmtId="0" fontId="0"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6" fillId="0" borderId="0"/>
    <xf numFmtId="43" fontId="6" fillId="0" borderId="0" applyFont="0" applyFill="0" applyBorder="0" applyAlignment="0" applyProtection="0"/>
    <xf numFmtId="43"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0" fontId="1" fillId="0" borderId="0"/>
    <xf numFmtId="0" fontId="6" fillId="0" borderId="0"/>
  </cellStyleXfs>
  <cellXfs count="384">
    <xf numFmtId="0" fontId="0" fillId="0" borderId="0" xfId="0"/>
    <xf numFmtId="0" fontId="3" fillId="0" borderId="0" xfId="3" applyFont="1" applyAlignment="1">
      <alignment vertical="center"/>
    </xf>
    <xf numFmtId="164" fontId="4" fillId="0" borderId="0" xfId="1" applyNumberFormat="1" applyFont="1" applyFill="1" applyBorder="1" applyAlignment="1">
      <alignment horizontal="left" vertical="center" wrapText="1"/>
    </xf>
    <xf numFmtId="9" fontId="3" fillId="0" borderId="0" xfId="2" applyFont="1" applyAlignment="1">
      <alignment horizontal="right" vertical="center"/>
    </xf>
    <xf numFmtId="164" fontId="3" fillId="0" borderId="0" xfId="5" applyNumberFormat="1" applyFont="1" applyAlignment="1">
      <alignment vertical="center"/>
    </xf>
    <xf numFmtId="0" fontId="9" fillId="0" borderId="0" xfId="3" applyFont="1" applyAlignment="1">
      <alignment vertical="center"/>
    </xf>
    <xf numFmtId="164" fontId="9" fillId="0" borderId="0" xfId="1" applyNumberFormat="1" applyFont="1" applyAlignment="1">
      <alignment vertical="center"/>
    </xf>
    <xf numFmtId="2" fontId="11" fillId="0" borderId="0" xfId="3" applyNumberFormat="1" applyFont="1" applyAlignment="1">
      <alignment vertical="center"/>
    </xf>
    <xf numFmtId="167" fontId="3" fillId="0" borderId="0" xfId="3" applyNumberFormat="1" applyFont="1" applyAlignment="1">
      <alignment vertical="center"/>
    </xf>
    <xf numFmtId="0" fontId="13" fillId="0" borderId="0" xfId="3" applyFont="1"/>
    <xf numFmtId="0" fontId="17" fillId="0" borderId="0" xfId="0" applyFont="1"/>
    <xf numFmtId="164" fontId="15" fillId="0" borderId="0" xfId="1" applyNumberFormat="1" applyFont="1" applyBorder="1" applyAlignment="1">
      <alignment wrapText="1"/>
    </xf>
    <xf numFmtId="164" fontId="14" fillId="0" borderId="0" xfId="1" applyNumberFormat="1" applyFont="1" applyBorder="1" applyAlignment="1">
      <alignment vertical="center" wrapText="1"/>
    </xf>
    <xf numFmtId="0" fontId="7" fillId="0" borderId="0" xfId="4" applyFont="1" applyAlignment="1">
      <alignment vertical="center" wrapText="1"/>
    </xf>
    <xf numFmtId="164" fontId="8" fillId="0" borderId="0" xfId="1" applyNumberFormat="1" applyFont="1" applyBorder="1" applyAlignment="1">
      <alignment horizontal="left" vertical="center"/>
    </xf>
    <xf numFmtId="0" fontId="7" fillId="0" borderId="1" xfId="4" applyFont="1" applyBorder="1" applyAlignment="1">
      <alignment vertical="center" wrapText="1"/>
    </xf>
    <xf numFmtId="164" fontId="8" fillId="0" borderId="1" xfId="1" applyNumberFormat="1" applyFont="1" applyBorder="1" applyAlignment="1">
      <alignment horizontal="left" vertical="center"/>
    </xf>
    <xf numFmtId="164" fontId="2" fillId="0" borderId="5" xfId="1" applyNumberFormat="1" applyFont="1" applyFill="1" applyBorder="1" applyAlignment="1">
      <alignment horizontal="left" vertical="center" wrapText="1"/>
    </xf>
    <xf numFmtId="0" fontId="12" fillId="0" borderId="1" xfId="3" applyFont="1" applyBorder="1" applyAlignment="1">
      <alignment vertical="center" wrapText="1"/>
    </xf>
    <xf numFmtId="166" fontId="15" fillId="0" borderId="0" xfId="2" applyNumberFormat="1" applyFont="1" applyBorder="1" applyAlignment="1">
      <alignment horizontal="center" vertical="center" wrapText="1"/>
    </xf>
    <xf numFmtId="166" fontId="15" fillId="0" borderId="7" xfId="2" applyNumberFormat="1" applyFont="1" applyBorder="1" applyAlignment="1">
      <alignment horizontal="center" vertical="center" wrapText="1"/>
    </xf>
    <xf numFmtId="0" fontId="12" fillId="0" borderId="9" xfId="4" applyFont="1" applyBorder="1" applyAlignment="1">
      <alignment vertical="center" wrapText="1"/>
    </xf>
    <xf numFmtId="164" fontId="12" fillId="0" borderId="9" xfId="1" applyNumberFormat="1" applyFont="1" applyBorder="1" applyAlignment="1">
      <alignment vertical="center" wrapText="1"/>
    </xf>
    <xf numFmtId="166" fontId="15" fillId="0" borderId="0" xfId="2" applyNumberFormat="1" applyFont="1" applyBorder="1" applyAlignment="1">
      <alignment horizontal="center" wrapText="1"/>
    </xf>
    <xf numFmtId="164" fontId="3" fillId="0" borderId="0" xfId="3" applyNumberFormat="1" applyFont="1" applyAlignment="1">
      <alignment vertical="center"/>
    </xf>
    <xf numFmtId="168" fontId="9" fillId="0" borderId="0" xfId="1" applyNumberFormat="1" applyFont="1" applyAlignment="1">
      <alignment vertical="center"/>
    </xf>
    <xf numFmtId="0" fontId="14" fillId="0" borderId="1" xfId="4" applyFont="1" applyBorder="1" applyAlignment="1">
      <alignment horizontal="right" vertical="center" wrapText="1"/>
    </xf>
    <xf numFmtId="0" fontId="12" fillId="0" borderId="1" xfId="4" applyFont="1" applyBorder="1" applyAlignment="1">
      <alignment horizontal="right" vertical="center" wrapText="1"/>
    </xf>
    <xf numFmtId="164" fontId="4" fillId="0" borderId="1" xfId="1" applyNumberFormat="1" applyFont="1" applyFill="1" applyBorder="1" applyAlignment="1">
      <alignment horizontal="right" vertical="center" wrapText="1"/>
    </xf>
    <xf numFmtId="164" fontId="4" fillId="0" borderId="12" xfId="1" applyNumberFormat="1" applyFont="1" applyFill="1" applyBorder="1" applyAlignment="1">
      <alignment horizontal="right" vertical="center" wrapText="1"/>
    </xf>
    <xf numFmtId="0" fontId="4" fillId="0" borderId="1" xfId="3" applyFont="1" applyBorder="1" applyAlignment="1">
      <alignment horizontal="right" vertical="center" wrapText="1"/>
    </xf>
    <xf numFmtId="164" fontId="22" fillId="0" borderId="0" xfId="1" applyNumberFormat="1" applyFont="1" applyFill="1" applyBorder="1" applyAlignment="1">
      <alignment horizontal="left" vertical="center" wrapText="1"/>
    </xf>
    <xf numFmtId="0" fontId="0" fillId="0" borderId="1" xfId="0" applyBorder="1"/>
    <xf numFmtId="0" fontId="2" fillId="0" borderId="1" xfId="3" applyFont="1" applyBorder="1" applyAlignment="1">
      <alignment vertical="center" wrapText="1"/>
    </xf>
    <xf numFmtId="0" fontId="2" fillId="0" borderId="1" xfId="3" applyFont="1" applyBorder="1" applyAlignment="1">
      <alignment vertical="top" wrapText="1"/>
    </xf>
    <xf numFmtId="0" fontId="8" fillId="0" borderId="0" xfId="0" applyFont="1" applyBorder="1" applyAlignment="1">
      <alignment horizontal="left" vertical="center" wrapText="1"/>
    </xf>
    <xf numFmtId="0" fontId="16" fillId="0" borderId="0" xfId="0" applyFont="1" applyAlignment="1">
      <alignment horizontal="left" vertical="center"/>
    </xf>
    <xf numFmtId="0" fontId="26" fillId="0" borderId="0" xfId="0" applyFont="1" applyBorder="1" applyAlignment="1">
      <alignment horizontal="left" vertical="center"/>
    </xf>
    <xf numFmtId="0" fontId="0" fillId="0" borderId="14" xfId="0" applyBorder="1"/>
    <xf numFmtId="0" fontId="0" fillId="0" borderId="15" xfId="0" applyBorder="1"/>
    <xf numFmtId="0" fontId="0" fillId="0" borderId="16" xfId="0" applyBorder="1"/>
    <xf numFmtId="0" fontId="0" fillId="0" borderId="4" xfId="0" applyBorder="1"/>
    <xf numFmtId="0" fontId="0" fillId="0" borderId="0" xfId="0" applyBorder="1"/>
    <xf numFmtId="0" fontId="0" fillId="0" borderId="7" xfId="0" applyBorder="1"/>
    <xf numFmtId="0" fontId="13" fillId="0" borderId="0" xfId="0" applyFont="1" applyBorder="1" applyAlignment="1">
      <alignment horizontal="left" vertical="center"/>
    </xf>
    <xf numFmtId="0" fontId="0" fillId="0" borderId="17" xfId="0" applyBorder="1"/>
    <xf numFmtId="0" fontId="0" fillId="0" borderId="3" xfId="0" applyBorder="1"/>
    <xf numFmtId="0" fontId="0" fillId="0" borderId="6" xfId="0" applyBorder="1"/>
    <xf numFmtId="0" fontId="26" fillId="0" borderId="1" xfId="0" applyFont="1" applyBorder="1" applyAlignment="1">
      <alignment horizontal="left" vertical="center"/>
    </xf>
    <xf numFmtId="0" fontId="18" fillId="0" borderId="0" xfId="3" applyFont="1"/>
    <xf numFmtId="0" fontId="3" fillId="0" borderId="1" xfId="3" applyFont="1" applyBorder="1" applyAlignment="1">
      <alignment vertical="center"/>
    </xf>
    <xf numFmtId="168" fontId="4" fillId="0" borderId="0" xfId="1" applyNumberFormat="1" applyFont="1" applyFill="1" applyBorder="1" applyAlignment="1">
      <alignment horizontal="left" vertical="center" wrapText="1"/>
    </xf>
    <xf numFmtId="0" fontId="12" fillId="0" borderId="0" xfId="3" applyFont="1" applyAlignment="1">
      <alignment horizontal="left" vertical="center" wrapText="1"/>
    </xf>
    <xf numFmtId="0" fontId="15" fillId="0" borderId="0" xfId="4" applyFont="1" applyAlignment="1">
      <alignment wrapText="1"/>
    </xf>
    <xf numFmtId="170" fontId="3" fillId="0" borderId="0" xfId="3" applyNumberFormat="1" applyFont="1" applyAlignment="1">
      <alignment vertical="center"/>
    </xf>
    <xf numFmtId="17" fontId="8" fillId="0" borderId="0" xfId="3" applyNumberFormat="1" applyFont="1"/>
    <xf numFmtId="0" fontId="14" fillId="0" borderId="10" xfId="3" applyFont="1" applyBorder="1" applyAlignment="1">
      <alignment vertical="center" wrapText="1"/>
    </xf>
    <xf numFmtId="0" fontId="14" fillId="0" borderId="10" xfId="3" applyFont="1" applyBorder="1" applyAlignment="1">
      <alignment horizontal="right" vertical="center" wrapText="1"/>
    </xf>
    <xf numFmtId="0" fontId="13" fillId="0" borderId="0" xfId="3" applyFont="1" applyAlignment="1">
      <alignment vertical="center"/>
    </xf>
    <xf numFmtId="164" fontId="14" fillId="0" borderId="0" xfId="1" applyNumberFormat="1" applyFont="1" applyFill="1" applyBorder="1" applyAlignment="1">
      <alignment horizontal="left" vertical="center" wrapText="1"/>
    </xf>
    <xf numFmtId="0" fontId="30" fillId="0" borderId="1" xfId="3" applyFont="1" applyBorder="1" applyAlignment="1">
      <alignment horizontal="right" vertical="center" wrapText="1"/>
    </xf>
    <xf numFmtId="164" fontId="30" fillId="0" borderId="0" xfId="1" applyNumberFormat="1" applyFont="1" applyFill="1" applyBorder="1" applyAlignment="1">
      <alignment horizontal="left" vertical="center" wrapText="1"/>
    </xf>
    <xf numFmtId="164" fontId="32" fillId="0" borderId="5" xfId="1" applyNumberFormat="1" applyFont="1" applyFill="1" applyBorder="1" applyAlignment="1">
      <alignment horizontal="left" vertical="center" wrapText="1"/>
    </xf>
    <xf numFmtId="17" fontId="8" fillId="0" borderId="0" xfId="0" applyNumberFormat="1" applyFont="1"/>
    <xf numFmtId="168" fontId="2" fillId="0" borderId="1" xfId="3" applyNumberFormat="1" applyFont="1" applyBorder="1" applyAlignment="1">
      <alignment vertical="center" wrapText="1"/>
    </xf>
    <xf numFmtId="168" fontId="4" fillId="0" borderId="1" xfId="3" applyNumberFormat="1" applyFont="1" applyBorder="1" applyAlignment="1">
      <alignment horizontal="right" vertical="center" wrapText="1"/>
    </xf>
    <xf numFmtId="168" fontId="8" fillId="0" borderId="0" xfId="1" applyNumberFormat="1" applyFont="1" applyBorder="1" applyAlignment="1">
      <alignment horizontal="left" vertical="center"/>
    </xf>
    <xf numFmtId="168" fontId="3" fillId="0" borderId="0" xfId="3" applyNumberFormat="1" applyFont="1" applyAlignment="1">
      <alignment vertical="center"/>
    </xf>
    <xf numFmtId="168" fontId="9" fillId="0" borderId="0" xfId="3" applyNumberFormat="1" applyFont="1" applyAlignment="1">
      <alignment vertical="center"/>
    </xf>
    <xf numFmtId="168" fontId="3" fillId="0" borderId="0" xfId="2" applyNumberFormat="1" applyFont="1" applyAlignment="1">
      <alignment horizontal="right" vertical="center"/>
    </xf>
    <xf numFmtId="168" fontId="3" fillId="0" borderId="1" xfId="3" applyNumberFormat="1" applyFont="1" applyBorder="1" applyAlignment="1">
      <alignment vertical="center"/>
    </xf>
    <xf numFmtId="17" fontId="8" fillId="0" borderId="0" xfId="3" applyNumberFormat="1" applyFont="1" applyAlignment="1"/>
    <xf numFmtId="164" fontId="33" fillId="0" borderId="0" xfId="1" applyNumberFormat="1" applyFont="1" applyFill="1" applyBorder="1" applyAlignment="1">
      <alignment horizontal="left" vertical="center" wrapText="1"/>
    </xf>
    <xf numFmtId="17" fontId="8" fillId="0" borderId="0" xfId="3" applyNumberFormat="1" applyFont="1" applyAlignment="1">
      <alignment vertical="center"/>
    </xf>
    <xf numFmtId="0" fontId="29" fillId="0" borderId="0" xfId="3" applyFont="1"/>
    <xf numFmtId="0" fontId="29" fillId="0" borderId="0" xfId="3" applyFont="1" applyBorder="1"/>
    <xf numFmtId="0" fontId="16" fillId="0" borderId="1" xfId="0" applyFont="1" applyBorder="1" applyAlignment="1">
      <alignment horizontal="left" vertical="center"/>
    </xf>
    <xf numFmtId="168" fontId="2" fillId="0" borderId="5" xfId="1" applyNumberFormat="1" applyFont="1" applyFill="1" applyBorder="1" applyAlignment="1">
      <alignment horizontal="left" vertical="center" wrapText="1"/>
    </xf>
    <xf numFmtId="0" fontId="13" fillId="0" borderId="0" xfId="0" applyFont="1" applyBorder="1" applyAlignment="1">
      <alignment vertical="center"/>
    </xf>
    <xf numFmtId="0" fontId="17" fillId="0" borderId="0" xfId="0" applyFont="1" applyAlignment="1"/>
    <xf numFmtId="0" fontId="0" fillId="0" borderId="0" xfId="0" applyAlignment="1"/>
    <xf numFmtId="164" fontId="12" fillId="0" borderId="0" xfId="1" applyNumberFormat="1" applyFont="1" applyFill="1" applyBorder="1" applyAlignment="1">
      <alignment horizontal="left" vertical="center" wrapText="1"/>
    </xf>
    <xf numFmtId="164" fontId="19" fillId="0" borderId="0" xfId="0" applyNumberFormat="1" applyFont="1" applyAlignment="1">
      <alignment horizontal="right"/>
    </xf>
    <xf numFmtId="169" fontId="19" fillId="0" borderId="0" xfId="0" applyNumberFormat="1" applyFont="1" applyBorder="1" applyAlignment="1">
      <alignment horizontal="right"/>
    </xf>
    <xf numFmtId="0" fontId="12" fillId="0" borderId="2" xfId="3" applyFont="1" applyBorder="1" applyAlignment="1">
      <alignment vertical="center" wrapText="1"/>
    </xf>
    <xf numFmtId="164" fontId="14" fillId="0" borderId="1" xfId="1" applyNumberFormat="1" applyFont="1" applyBorder="1" applyAlignment="1">
      <alignment horizontal="center" vertical="top" wrapText="1"/>
    </xf>
    <xf numFmtId="0" fontId="21" fillId="0" borderId="0" xfId="0" applyFont="1" applyBorder="1" applyAlignment="1">
      <alignment vertical="top"/>
    </xf>
    <xf numFmtId="17" fontId="8" fillId="0" borderId="0" xfId="0" applyNumberFormat="1" applyFont="1" applyBorder="1"/>
    <xf numFmtId="0" fontId="8" fillId="0" borderId="1" xfId="0" applyFont="1" applyBorder="1" applyAlignment="1">
      <alignment vertical="center"/>
    </xf>
    <xf numFmtId="0" fontId="16" fillId="0" borderId="1" xfId="0" applyFont="1" applyBorder="1" applyAlignment="1">
      <alignment vertical="center"/>
    </xf>
    <xf numFmtId="0" fontId="27" fillId="0" borderId="1" xfId="3" applyFont="1" applyBorder="1" applyAlignment="1">
      <alignment vertical="center"/>
    </xf>
    <xf numFmtId="164" fontId="5" fillId="0" borderId="0" xfId="1" applyNumberFormat="1" applyFont="1" applyFill="1" applyBorder="1" applyAlignment="1">
      <alignment horizontal="center" vertical="center" wrapText="1"/>
    </xf>
    <xf numFmtId="164" fontId="14" fillId="0" borderId="3" xfId="1" applyNumberFormat="1" applyFont="1" applyBorder="1" applyAlignment="1">
      <alignment vertical="center" wrapText="1"/>
    </xf>
    <xf numFmtId="164" fontId="15" fillId="0" borderId="0" xfId="1" applyNumberFormat="1" applyFont="1" applyBorder="1" applyAlignment="1">
      <alignment vertical="center" wrapText="1"/>
    </xf>
    <xf numFmtId="164" fontId="12" fillId="0" borderId="0" xfId="1" quotePrefix="1" applyNumberFormat="1" applyFont="1" applyFill="1" applyBorder="1" applyAlignment="1">
      <alignment horizontal="left" vertical="center" wrapText="1"/>
    </xf>
    <xf numFmtId="164" fontId="4" fillId="0" borderId="0" xfId="1" applyNumberFormat="1" applyFont="1" applyFill="1" applyBorder="1" applyAlignment="1">
      <alignment horizontal="right" vertical="center" wrapText="1"/>
    </xf>
    <xf numFmtId="164" fontId="34" fillId="0" borderId="0" xfId="1" applyNumberFormat="1" applyFont="1" applyFill="1" applyBorder="1" applyAlignment="1">
      <alignment horizontal="left" vertical="center" wrapText="1"/>
    </xf>
    <xf numFmtId="0" fontId="3" fillId="0" borderId="0" xfId="3" applyFont="1" applyBorder="1" applyAlignment="1">
      <alignment vertical="center"/>
    </xf>
    <xf numFmtId="0" fontId="36" fillId="0" borderId="0" xfId="0" applyFont="1" applyBorder="1" applyAlignment="1">
      <alignment vertical="center"/>
    </xf>
    <xf numFmtId="0" fontId="37" fillId="0" borderId="0" xfId="0" applyFont="1" applyBorder="1" applyAlignment="1">
      <alignment vertical="center"/>
    </xf>
    <xf numFmtId="168" fontId="14" fillId="0" borderId="0" xfId="1" applyNumberFormat="1" applyFont="1" applyFill="1" applyBorder="1" applyAlignment="1">
      <alignment horizontal="left" vertical="center" wrapText="1"/>
    </xf>
    <xf numFmtId="0" fontId="25" fillId="0" borderId="4" xfId="0" applyFont="1" applyBorder="1" applyAlignment="1">
      <alignment horizontal="center"/>
    </xf>
    <xf numFmtId="0" fontId="25" fillId="0" borderId="0" xfId="0" applyFont="1" applyBorder="1" applyAlignment="1">
      <alignment horizontal="center"/>
    </xf>
    <xf numFmtId="0" fontId="25" fillId="0" borderId="7" xfId="0" applyFont="1" applyBorder="1" applyAlignment="1">
      <alignment horizontal="center"/>
    </xf>
    <xf numFmtId="0" fontId="3" fillId="0" borderId="0" xfId="0" applyFont="1" applyAlignment="1">
      <alignment vertical="center" wrapText="1"/>
    </xf>
    <xf numFmtId="0" fontId="0" fillId="0" borderId="0" xfId="0" applyFont="1" applyBorder="1" applyAlignment="1">
      <alignment vertical="center"/>
    </xf>
    <xf numFmtId="0" fontId="0" fillId="0" borderId="0" xfId="0" applyFont="1" applyAlignment="1">
      <alignment vertical="center"/>
    </xf>
    <xf numFmtId="0" fontId="0" fillId="0" borderId="0" xfId="0" applyFont="1" applyBorder="1"/>
    <xf numFmtId="0" fontId="0" fillId="0" borderId="0" xfId="0" applyFont="1"/>
    <xf numFmtId="17" fontId="16" fillId="0" borderId="0" xfId="0" quotePrefix="1" applyNumberFormat="1" applyFont="1" applyBorder="1" applyAlignment="1"/>
    <xf numFmtId="17" fontId="16" fillId="0" borderId="7" xfId="0" quotePrefix="1" applyNumberFormat="1" applyFont="1" applyBorder="1" applyAlignment="1"/>
    <xf numFmtId="0" fontId="38" fillId="0" borderId="0" xfId="0" applyFont="1" applyBorder="1"/>
    <xf numFmtId="0" fontId="39" fillId="0" borderId="0" xfId="0" applyFont="1" applyBorder="1" applyAlignment="1">
      <alignment vertical="center"/>
    </xf>
    <xf numFmtId="17" fontId="28" fillId="0" borderId="0" xfId="0" quotePrefix="1" applyNumberFormat="1" applyFont="1" applyBorder="1" applyAlignment="1"/>
    <xf numFmtId="17" fontId="0" fillId="0" borderId="0" xfId="0" applyNumberFormat="1"/>
    <xf numFmtId="0" fontId="17" fillId="0" borderId="7" xfId="0" applyFont="1" applyBorder="1" applyAlignment="1">
      <alignment vertical="top" wrapText="1"/>
    </xf>
    <xf numFmtId="164" fontId="41" fillId="0" borderId="0" xfId="1" applyNumberFormat="1" applyFont="1" applyFill="1" applyBorder="1" applyAlignment="1">
      <alignment horizontal="left" vertical="center" wrapText="1"/>
    </xf>
    <xf numFmtId="164" fontId="12" fillId="0" borderId="5" xfId="1" applyNumberFormat="1" applyFont="1" applyFill="1" applyBorder="1" applyAlignment="1">
      <alignment horizontal="left" vertical="center" wrapText="1"/>
    </xf>
    <xf numFmtId="164" fontId="15" fillId="0" borderId="0" xfId="1" applyNumberFormat="1" applyFont="1" applyFill="1" applyBorder="1" applyAlignment="1">
      <alignment horizontal="right" vertical="center" wrapText="1"/>
    </xf>
    <xf numFmtId="164" fontId="15" fillId="0" borderId="0" xfId="1" applyNumberFormat="1" applyFont="1" applyFill="1" applyBorder="1" applyAlignment="1">
      <alignment horizontal="left" vertical="center" wrapText="1"/>
    </xf>
    <xf numFmtId="164" fontId="14" fillId="0" borderId="3" xfId="1" applyNumberFormat="1" applyFont="1" applyFill="1" applyBorder="1" applyAlignment="1">
      <alignment horizontal="left" vertical="center" wrapText="1"/>
    </xf>
    <xf numFmtId="0" fontId="29" fillId="0" borderId="1" xfId="3" applyFont="1" applyBorder="1"/>
    <xf numFmtId="0" fontId="26" fillId="0" borderId="1" xfId="0" applyFont="1" applyBorder="1" applyAlignment="1">
      <alignment vertical="center"/>
    </xf>
    <xf numFmtId="0" fontId="14" fillId="0" borderId="1" xfId="3" applyFont="1" applyBorder="1" applyAlignment="1">
      <alignment horizontal="left" vertical="center" wrapText="1"/>
    </xf>
    <xf numFmtId="0" fontId="12" fillId="0" borderId="0" xfId="3" applyFont="1" applyBorder="1" applyAlignment="1">
      <alignment horizontal="left" vertical="center" wrapText="1"/>
    </xf>
    <xf numFmtId="164" fontId="27" fillId="0" borderId="0" xfId="1" applyNumberFormat="1" applyFont="1" applyFill="1" applyBorder="1" applyAlignment="1">
      <alignment horizontal="right" vertical="center" wrapText="1"/>
    </xf>
    <xf numFmtId="164" fontId="30" fillId="0" borderId="3" xfId="1" applyNumberFormat="1" applyFont="1" applyFill="1" applyBorder="1" applyAlignment="1">
      <alignment horizontal="left" vertical="center" wrapText="1"/>
    </xf>
    <xf numFmtId="0" fontId="16" fillId="0" borderId="0" xfId="0" applyFont="1" applyBorder="1" applyAlignment="1">
      <alignment horizontal="left" vertical="center"/>
    </xf>
    <xf numFmtId="0" fontId="14" fillId="0" borderId="1" xfId="3" applyFont="1" applyBorder="1" applyAlignment="1">
      <alignment horizontal="right" vertical="center" wrapText="1"/>
    </xf>
    <xf numFmtId="0" fontId="37" fillId="0" borderId="0" xfId="0" applyFont="1" applyAlignment="1">
      <alignment vertical="center"/>
    </xf>
    <xf numFmtId="0" fontId="20" fillId="0" borderId="0" xfId="0" applyFont="1"/>
    <xf numFmtId="0" fontId="14" fillId="0" borderId="0" xfId="0" applyFont="1"/>
    <xf numFmtId="164" fontId="14" fillId="0" borderId="7" xfId="1" applyNumberFormat="1" applyFont="1" applyFill="1" applyBorder="1" applyAlignment="1">
      <alignment horizontal="left" vertical="center" wrapText="1"/>
    </xf>
    <xf numFmtId="0" fontId="16" fillId="0" borderId="0" xfId="3" applyFont="1" applyAlignment="1">
      <alignment horizontal="right"/>
    </xf>
    <xf numFmtId="164" fontId="15" fillId="0" borderId="7" xfId="1" applyNumberFormat="1" applyFont="1" applyFill="1" applyBorder="1" applyAlignment="1">
      <alignment horizontal="left" vertical="center" wrapText="1"/>
    </xf>
    <xf numFmtId="164" fontId="12" fillId="0" borderId="3" xfId="1" applyNumberFormat="1" applyFont="1" applyFill="1" applyBorder="1" applyAlignment="1">
      <alignment horizontal="left" vertical="center" wrapText="1"/>
    </xf>
    <xf numFmtId="164" fontId="12" fillId="0" borderId="6" xfId="1" applyNumberFormat="1" applyFont="1" applyFill="1" applyBorder="1" applyAlignment="1">
      <alignment horizontal="left" vertical="center" wrapText="1"/>
    </xf>
    <xf numFmtId="164" fontId="14" fillId="0" borderId="0" xfId="1" applyNumberFormat="1" applyFont="1" applyFill="1" applyBorder="1" applyAlignment="1">
      <alignment horizontal="right" vertical="center" wrapText="1"/>
    </xf>
    <xf numFmtId="164" fontId="14" fillId="0" borderId="1" xfId="1" applyNumberFormat="1" applyFont="1" applyFill="1" applyBorder="1" applyAlignment="1">
      <alignment horizontal="right" vertical="center" wrapText="1"/>
    </xf>
    <xf numFmtId="0" fontId="42" fillId="0" borderId="1" xfId="0" applyFont="1" applyBorder="1" applyAlignment="1">
      <alignment horizontal="left" vertical="center"/>
    </xf>
    <xf numFmtId="17" fontId="16" fillId="0" borderId="0" xfId="3" applyNumberFormat="1" applyFont="1"/>
    <xf numFmtId="164" fontId="27" fillId="0" borderId="0" xfId="1" applyNumberFormat="1" applyFont="1" applyFill="1" applyBorder="1" applyAlignment="1">
      <alignment horizontal="left" vertical="center" wrapText="1"/>
    </xf>
    <xf numFmtId="43" fontId="32" fillId="0" borderId="5" xfId="1" applyNumberFormat="1" applyFont="1" applyFill="1" applyBorder="1" applyAlignment="1">
      <alignment horizontal="left" vertical="center" wrapText="1"/>
    </xf>
    <xf numFmtId="0" fontId="29" fillId="0" borderId="0" xfId="3" applyFont="1" applyAlignment="1">
      <alignment vertical="center"/>
    </xf>
    <xf numFmtId="0" fontId="16" fillId="0" borderId="0" xfId="3" applyFont="1" applyBorder="1" applyAlignment="1">
      <alignment horizontal="left" vertical="center" wrapText="1"/>
    </xf>
    <xf numFmtId="43" fontId="30" fillId="0" borderId="0" xfId="1" applyNumberFormat="1" applyFont="1" applyFill="1" applyBorder="1" applyAlignment="1">
      <alignment horizontal="left" vertical="center" wrapText="1"/>
    </xf>
    <xf numFmtId="43" fontId="26" fillId="0" borderId="0" xfId="1" applyNumberFormat="1" applyFont="1" applyAlignment="1">
      <alignment vertical="center"/>
    </xf>
    <xf numFmtId="43" fontId="29" fillId="0" borderId="0" xfId="1" applyNumberFormat="1" applyFont="1" applyAlignment="1">
      <alignment vertical="center"/>
    </xf>
    <xf numFmtId="0" fontId="0" fillId="0" borderId="0" xfId="0" applyBorder="1" applyAlignment="1">
      <alignment vertical="center"/>
    </xf>
    <xf numFmtId="43" fontId="29" fillId="0" borderId="0" xfId="1" applyNumberFormat="1" applyFont="1" applyBorder="1" applyAlignment="1">
      <alignment vertical="center"/>
    </xf>
    <xf numFmtId="0" fontId="27" fillId="0" borderId="0" xfId="3" applyFont="1" applyBorder="1" applyAlignment="1">
      <alignment vertical="center" wrapText="1"/>
    </xf>
    <xf numFmtId="9" fontId="3" fillId="0" borderId="0" xfId="2" applyFont="1" applyBorder="1" applyAlignment="1">
      <alignment horizontal="right" vertical="center"/>
    </xf>
    <xf numFmtId="0" fontId="26" fillId="0" borderId="2" xfId="3" applyFont="1" applyBorder="1" applyAlignment="1">
      <alignment vertical="center" wrapText="1"/>
    </xf>
    <xf numFmtId="0" fontId="26" fillId="0" borderId="0" xfId="3" applyFont="1" applyBorder="1" applyAlignment="1">
      <alignment vertical="center" wrapText="1"/>
    </xf>
    <xf numFmtId="0" fontId="27" fillId="0" borderId="0" xfId="3" applyFont="1" applyBorder="1" applyAlignment="1">
      <alignment vertical="center"/>
    </xf>
    <xf numFmtId="0" fontId="27" fillId="0" borderId="0" xfId="3" applyFont="1" applyBorder="1" applyAlignment="1">
      <alignment wrapText="1"/>
    </xf>
    <xf numFmtId="0" fontId="3" fillId="0" borderId="0" xfId="3" applyFont="1" applyAlignment="1"/>
    <xf numFmtId="165" fontId="3" fillId="0" borderId="0" xfId="3" applyNumberFormat="1" applyFont="1" applyBorder="1" applyAlignment="1">
      <alignment vertical="center"/>
    </xf>
    <xf numFmtId="43" fontId="17" fillId="0" borderId="0" xfId="1" applyFont="1" applyAlignment="1"/>
    <xf numFmtId="0" fontId="0" fillId="0" borderId="0" xfId="0" applyFill="1" applyBorder="1"/>
    <xf numFmtId="0" fontId="0" fillId="0" borderId="0" xfId="0" applyBorder="1" applyAlignment="1"/>
    <xf numFmtId="9" fontId="3" fillId="0" borderId="0" xfId="2" applyFont="1" applyAlignment="1">
      <alignment vertical="center"/>
    </xf>
    <xf numFmtId="0" fontId="14" fillId="0" borderId="1" xfId="3" applyFont="1" applyBorder="1" applyAlignment="1">
      <alignment horizontal="left" vertical="center" wrapText="1"/>
    </xf>
    <xf numFmtId="0" fontId="12" fillId="0" borderId="0" xfId="3" applyFont="1" applyBorder="1" applyAlignment="1">
      <alignment horizontal="left" vertical="center" wrapText="1"/>
    </xf>
    <xf numFmtId="9" fontId="20" fillId="0" borderId="9" xfId="2" applyFont="1" applyBorder="1" applyAlignment="1">
      <alignment horizontal="center" vertical="center" wrapText="1"/>
    </xf>
    <xf numFmtId="166" fontId="15" fillId="0" borderId="15" xfId="2" applyNumberFormat="1" applyFont="1" applyBorder="1" applyAlignment="1">
      <alignment horizontal="center" vertical="center" wrapText="1"/>
    </xf>
    <xf numFmtId="0" fontId="13" fillId="0" borderId="0" xfId="3" applyFont="1" applyBorder="1"/>
    <xf numFmtId="166" fontId="20" fillId="0" borderId="8" xfId="2" applyNumberFormat="1" applyFont="1" applyBorder="1" applyAlignment="1">
      <alignment horizontal="center" vertical="center" wrapText="1"/>
    </xf>
    <xf numFmtId="0" fontId="16" fillId="0" borderId="1" xfId="0" applyFont="1" applyBorder="1" applyAlignment="1">
      <alignment vertical="center" wrapText="1"/>
    </xf>
    <xf numFmtId="0" fontId="30" fillId="0" borderId="0" xfId="3" applyFont="1" applyBorder="1" applyAlignment="1">
      <alignment horizontal="right" vertical="center" wrapText="1"/>
    </xf>
    <xf numFmtId="0" fontId="9" fillId="0" borderId="0" xfId="3" applyFont="1" applyBorder="1" applyAlignment="1">
      <alignment vertical="center"/>
    </xf>
    <xf numFmtId="0" fontId="26" fillId="0" borderId="0" xfId="0" applyFont="1" applyBorder="1" applyAlignment="1">
      <alignment vertical="center"/>
    </xf>
    <xf numFmtId="0" fontId="26" fillId="0" borderId="0" xfId="0" applyFont="1" applyAlignment="1">
      <alignment vertical="center" wrapText="1"/>
    </xf>
    <xf numFmtId="164" fontId="14" fillId="0" borderId="0" xfId="1" quotePrefix="1" applyNumberFormat="1" applyFont="1" applyFill="1" applyBorder="1" applyAlignment="1">
      <alignment horizontal="left" vertical="center" wrapText="1"/>
    </xf>
    <xf numFmtId="0" fontId="12" fillId="0" borderId="5" xfId="4" applyFont="1" applyFill="1" applyBorder="1" applyAlignment="1">
      <alignment horizontal="left" vertical="center" wrapText="1"/>
    </xf>
    <xf numFmtId="164" fontId="12" fillId="0" borderId="5" xfId="1" applyNumberFormat="1" applyFont="1" applyFill="1" applyBorder="1" applyAlignment="1">
      <alignment vertical="center" wrapText="1"/>
    </xf>
    <xf numFmtId="164" fontId="14" fillId="0" borderId="0" xfId="1" applyNumberFormat="1" applyFont="1" applyFill="1" applyBorder="1" applyAlignment="1">
      <alignment wrapText="1"/>
    </xf>
    <xf numFmtId="164" fontId="12" fillId="0" borderId="0" xfId="1" applyNumberFormat="1" applyFont="1" applyFill="1" applyBorder="1" applyAlignment="1">
      <alignment wrapText="1"/>
    </xf>
    <xf numFmtId="0" fontId="13" fillId="0" borderId="0" xfId="3" applyFont="1" applyFill="1" applyAlignment="1">
      <alignment vertical="center"/>
    </xf>
    <xf numFmtId="164" fontId="12" fillId="0" borderId="1" xfId="1" quotePrefix="1" applyNumberFormat="1" applyFont="1" applyFill="1" applyBorder="1" applyAlignment="1">
      <alignment horizontal="left" vertical="center" wrapText="1"/>
    </xf>
    <xf numFmtId="164" fontId="14" fillId="0" borderId="1" xfId="1" applyNumberFormat="1" applyFont="1" applyFill="1" applyBorder="1" applyAlignment="1">
      <alignment horizontal="left" vertical="center" wrapText="1"/>
    </xf>
    <xf numFmtId="168" fontId="14" fillId="0" borderId="1" xfId="1" applyNumberFormat="1" applyFont="1" applyFill="1" applyBorder="1" applyAlignment="1">
      <alignment horizontal="left" vertical="center" wrapText="1"/>
    </xf>
    <xf numFmtId="0" fontId="13" fillId="0" borderId="0" xfId="3" applyFont="1" applyFill="1" applyAlignment="1"/>
    <xf numFmtId="164" fontId="3" fillId="0" borderId="0" xfId="3" applyNumberFormat="1" applyFont="1" applyAlignment="1"/>
    <xf numFmtId="167" fontId="3" fillId="0" borderId="0" xfId="3" applyNumberFormat="1" applyFont="1" applyAlignment="1"/>
    <xf numFmtId="0" fontId="27" fillId="0" borderId="3" xfId="3" applyFont="1" applyBorder="1" applyAlignment="1">
      <alignment horizontal="left" wrapText="1"/>
    </xf>
    <xf numFmtId="0" fontId="27" fillId="0" borderId="11" xfId="3" applyFont="1" applyBorder="1" applyAlignment="1">
      <alignment horizontal="left" vertical="center" wrapText="1"/>
    </xf>
    <xf numFmtId="0" fontId="27" fillId="0" borderId="3" xfId="3" applyFont="1" applyBorder="1" applyAlignment="1">
      <alignment horizontal="left" vertical="center" wrapText="1"/>
    </xf>
    <xf numFmtId="0" fontId="13" fillId="0" borderId="1" xfId="0" applyFont="1" applyFill="1" applyBorder="1" applyAlignment="1">
      <alignment vertical="center" wrapText="1"/>
    </xf>
    <xf numFmtId="0" fontId="29" fillId="0" borderId="1" xfId="0" applyFont="1" applyFill="1" applyBorder="1" applyAlignment="1">
      <alignment horizontal="right" vertical="center" wrapText="1"/>
    </xf>
    <xf numFmtId="0" fontId="29" fillId="0" borderId="13" xfId="0" applyFont="1" applyFill="1" applyBorder="1" applyAlignment="1">
      <alignment horizontal="right" vertical="center" wrapText="1"/>
    </xf>
    <xf numFmtId="0" fontId="29" fillId="0" borderId="12" xfId="0" applyFont="1" applyFill="1" applyBorder="1" applyAlignment="1">
      <alignment horizontal="right" vertical="center" wrapText="1"/>
    </xf>
    <xf numFmtId="164" fontId="13" fillId="0" borderId="0" xfId="0" applyNumberFormat="1" applyFont="1" applyFill="1" applyAlignment="1">
      <alignment horizontal="right" vertical="center"/>
    </xf>
    <xf numFmtId="169" fontId="13" fillId="0" borderId="0" xfId="0" applyNumberFormat="1" applyFont="1" applyFill="1" applyBorder="1" applyAlignment="1">
      <alignment horizontal="right" vertical="center"/>
    </xf>
    <xf numFmtId="164" fontId="13" fillId="0" borderId="4" xfId="0" applyNumberFormat="1" applyFont="1" applyFill="1" applyBorder="1" applyAlignment="1">
      <alignment horizontal="right" vertical="center"/>
    </xf>
    <xf numFmtId="164" fontId="13" fillId="0" borderId="0" xfId="0" applyNumberFormat="1" applyFont="1" applyFill="1" applyBorder="1" applyAlignment="1">
      <alignment horizontal="right" vertical="center"/>
    </xf>
    <xf numFmtId="169" fontId="13" fillId="0" borderId="7" xfId="0" applyNumberFormat="1" applyFont="1" applyFill="1" applyBorder="1" applyAlignment="1">
      <alignment horizontal="right" vertical="center"/>
    </xf>
    <xf numFmtId="164" fontId="19" fillId="0" borderId="0" xfId="0" applyNumberFormat="1" applyFont="1" applyFill="1" applyAlignment="1">
      <alignment horizontal="right"/>
    </xf>
    <xf numFmtId="169" fontId="19" fillId="0" borderId="0" xfId="0" applyNumberFormat="1" applyFont="1" applyFill="1" applyBorder="1" applyAlignment="1">
      <alignment horizontal="right"/>
    </xf>
    <xf numFmtId="169" fontId="19" fillId="0" borderId="7" xfId="0" applyNumberFormat="1" applyFont="1" applyFill="1" applyBorder="1" applyAlignment="1">
      <alignment horizontal="right"/>
    </xf>
    <xf numFmtId="169" fontId="19" fillId="0" borderId="7" xfId="0" applyNumberFormat="1" applyFont="1" applyBorder="1" applyAlignment="1">
      <alignment horizontal="right"/>
    </xf>
    <xf numFmtId="164" fontId="13" fillId="0" borderId="3" xfId="0" applyNumberFormat="1" applyFont="1" applyFill="1" applyBorder="1" applyAlignment="1">
      <alignment horizontal="right" vertical="center"/>
    </xf>
    <xf numFmtId="169" fontId="13" fillId="0" borderId="6" xfId="0" applyNumberFormat="1" applyFont="1" applyFill="1" applyBorder="1" applyAlignment="1">
      <alignment horizontal="right" vertical="center"/>
    </xf>
    <xf numFmtId="169" fontId="13" fillId="0" borderId="3" xfId="0" applyNumberFormat="1" applyFont="1" applyFill="1" applyBorder="1" applyAlignment="1">
      <alignment horizontal="right" vertical="center"/>
    </xf>
    <xf numFmtId="17" fontId="15" fillId="0" borderId="0" xfId="4" quotePrefix="1" applyNumberFormat="1" applyFont="1" applyFill="1" applyAlignment="1">
      <alignment horizontal="left"/>
    </xf>
    <xf numFmtId="164" fontId="20" fillId="0" borderId="0" xfId="1" applyNumberFormat="1" applyFont="1" applyFill="1" applyBorder="1" applyAlignment="1">
      <alignment horizontal="right" wrapText="1"/>
    </xf>
    <xf numFmtId="17" fontId="15" fillId="0" borderId="1" xfId="4" quotePrefix="1" applyNumberFormat="1" applyFont="1" applyFill="1" applyBorder="1" applyAlignment="1">
      <alignment horizontal="left"/>
    </xf>
    <xf numFmtId="164" fontId="20" fillId="0" borderId="1" xfId="1" applyNumberFormat="1" applyFont="1" applyFill="1" applyBorder="1" applyAlignment="1">
      <alignment horizontal="right" wrapText="1"/>
    </xf>
    <xf numFmtId="169" fontId="20" fillId="0" borderId="12" xfId="1" applyNumberFormat="1" applyFont="1" applyFill="1" applyBorder="1" applyAlignment="1">
      <alignment horizontal="right" wrapText="1"/>
    </xf>
    <xf numFmtId="169" fontId="20" fillId="0" borderId="1" xfId="1" applyNumberFormat="1" applyFont="1" applyFill="1" applyBorder="1" applyAlignment="1">
      <alignment horizontal="right" wrapText="1"/>
    </xf>
    <xf numFmtId="17" fontId="15" fillId="0" borderId="0" xfId="4" quotePrefix="1" applyNumberFormat="1" applyFont="1" applyAlignment="1">
      <alignment horizontal="left"/>
    </xf>
    <xf numFmtId="0" fontId="16" fillId="0" borderId="0" xfId="0" applyFont="1" applyBorder="1" applyAlignment="1">
      <alignment horizontal="left" vertical="center" wrapText="1"/>
    </xf>
    <xf numFmtId="0" fontId="13" fillId="0" borderId="0" xfId="3" applyFont="1" applyBorder="1" applyAlignment="1">
      <alignment vertical="center"/>
    </xf>
    <xf numFmtId="43" fontId="14" fillId="0" borderId="0" xfId="1" applyNumberFormat="1" applyFont="1" applyFill="1" applyBorder="1" applyAlignment="1">
      <alignment horizontal="left" vertical="center" wrapText="1"/>
    </xf>
    <xf numFmtId="43" fontId="16" fillId="0" borderId="0" xfId="1" applyNumberFormat="1" applyFont="1" applyAlignment="1">
      <alignment vertical="center"/>
    </xf>
    <xf numFmtId="43" fontId="13" fillId="0" borderId="0" xfId="1" applyNumberFormat="1" applyFont="1" applyAlignment="1">
      <alignment vertical="center"/>
    </xf>
    <xf numFmtId="43" fontId="12" fillId="0" borderId="5" xfId="1" applyNumberFormat="1" applyFont="1" applyFill="1" applyBorder="1" applyAlignment="1">
      <alignment horizontal="left" vertical="center" wrapText="1"/>
    </xf>
    <xf numFmtId="164" fontId="15" fillId="0" borderId="2" xfId="1" applyNumberFormat="1" applyFont="1" applyFill="1" applyBorder="1" applyAlignment="1">
      <alignment horizontal="left" vertical="center" wrapText="1"/>
    </xf>
    <xf numFmtId="164" fontId="18" fillId="0" borderId="2" xfId="1" applyNumberFormat="1" applyFont="1" applyBorder="1" applyAlignment="1">
      <alignment vertical="center"/>
    </xf>
    <xf numFmtId="43" fontId="16" fillId="0" borderId="2" xfId="1" applyFont="1" applyBorder="1" applyAlignment="1">
      <alignment vertical="center"/>
    </xf>
    <xf numFmtId="0" fontId="16" fillId="0" borderId="2" xfId="3" applyFont="1" applyBorder="1" applyAlignment="1">
      <alignment vertical="center"/>
    </xf>
    <xf numFmtId="164" fontId="18" fillId="0" borderId="0" xfId="1" applyNumberFormat="1" applyFont="1" applyAlignment="1">
      <alignment vertical="center"/>
    </xf>
    <xf numFmtId="167" fontId="13" fillId="0" borderId="0" xfId="3" applyNumberFormat="1" applyFont="1" applyAlignment="1">
      <alignment vertical="center"/>
    </xf>
    <xf numFmtId="43" fontId="16" fillId="0" borderId="0" xfId="1" applyNumberFormat="1" applyFont="1" applyBorder="1" applyAlignment="1">
      <alignment vertical="center"/>
    </xf>
    <xf numFmtId="43" fontId="13" fillId="0" borderId="0" xfId="1" applyNumberFormat="1" applyFont="1" applyBorder="1" applyAlignment="1">
      <alignment vertical="center"/>
    </xf>
    <xf numFmtId="0" fontId="14" fillId="0" borderId="0" xfId="3" applyFont="1" applyBorder="1" applyAlignment="1">
      <alignment vertical="center" wrapText="1"/>
    </xf>
    <xf numFmtId="17" fontId="28" fillId="0" borderId="0" xfId="3" applyNumberFormat="1" applyFont="1" applyFill="1"/>
    <xf numFmtId="17" fontId="8" fillId="0" borderId="0" xfId="3" applyNumberFormat="1" applyFont="1" applyFill="1"/>
    <xf numFmtId="0" fontId="43" fillId="0" borderId="2" xfId="3" applyFont="1" applyBorder="1" applyAlignment="1">
      <alignment vertical="center" wrapText="1"/>
    </xf>
    <xf numFmtId="17" fontId="27" fillId="0" borderId="3" xfId="4" quotePrefix="1" applyNumberFormat="1" applyFont="1" applyFill="1" applyBorder="1" applyAlignment="1">
      <alignment vertical="center"/>
    </xf>
    <xf numFmtId="164" fontId="31" fillId="0" borderId="3" xfId="1" applyNumberFormat="1" applyFont="1" applyFill="1" applyBorder="1" applyAlignment="1">
      <alignment vertical="center" wrapText="1"/>
    </xf>
    <xf numFmtId="168" fontId="31" fillId="0" borderId="3" xfId="1" applyNumberFormat="1" applyFont="1" applyFill="1" applyBorder="1" applyAlignment="1">
      <alignment horizontal="left" vertical="center" wrapText="1"/>
    </xf>
    <xf numFmtId="164" fontId="31" fillId="0" borderId="3" xfId="1" applyNumberFormat="1" applyFont="1" applyFill="1" applyBorder="1" applyAlignment="1">
      <alignment horizontal="left" vertical="center" wrapText="1"/>
    </xf>
    <xf numFmtId="164" fontId="29" fillId="0" borderId="0" xfId="3" applyNumberFormat="1" applyFont="1" applyAlignment="1">
      <alignment vertical="center"/>
    </xf>
    <xf numFmtId="167" fontId="29" fillId="0" borderId="0" xfId="3" applyNumberFormat="1" applyFont="1" applyAlignment="1">
      <alignment vertical="center"/>
    </xf>
    <xf numFmtId="17" fontId="27" fillId="0" borderId="5" xfId="4" quotePrefix="1" applyNumberFormat="1" applyFont="1" applyFill="1" applyBorder="1" applyAlignment="1">
      <alignment vertical="center"/>
    </xf>
    <xf numFmtId="164" fontId="31" fillId="0" borderId="5" xfId="1" applyNumberFormat="1" applyFont="1" applyFill="1" applyBorder="1" applyAlignment="1">
      <alignment vertical="center" wrapText="1"/>
    </xf>
    <xf numFmtId="164" fontId="44" fillId="0" borderId="5" xfId="1" applyNumberFormat="1" applyFont="1" applyFill="1" applyBorder="1" applyAlignment="1">
      <alignment horizontal="left" vertical="center" wrapText="1"/>
    </xf>
    <xf numFmtId="168" fontId="31" fillId="0" borderId="5" xfId="1" applyNumberFormat="1" applyFont="1" applyFill="1" applyBorder="1" applyAlignment="1">
      <alignment horizontal="left" vertical="center" wrapText="1"/>
    </xf>
    <xf numFmtId="164" fontId="4" fillId="0" borderId="0" xfId="1" applyNumberFormat="1" applyFont="1" applyFill="1" applyBorder="1" applyAlignment="1">
      <alignment horizontal="left" wrapText="1"/>
    </xf>
    <xf numFmtId="0" fontId="4" fillId="0" borderId="1" xfId="3" applyFont="1" applyFill="1" applyBorder="1" applyAlignment="1">
      <alignment horizontal="right" vertical="center" wrapText="1"/>
    </xf>
    <xf numFmtId="168" fontId="4" fillId="0" borderId="1" xfId="3" applyNumberFormat="1" applyFont="1" applyFill="1" applyBorder="1" applyAlignment="1">
      <alignment horizontal="right" vertical="center" wrapText="1"/>
    </xf>
    <xf numFmtId="164" fontId="8" fillId="0" borderId="0" xfId="1" applyNumberFormat="1" applyFont="1" applyFill="1" applyBorder="1" applyAlignment="1">
      <alignment horizontal="left" vertical="center"/>
    </xf>
    <xf numFmtId="164" fontId="8" fillId="0" borderId="1" xfId="1" applyNumberFormat="1" applyFont="1" applyFill="1" applyBorder="1" applyAlignment="1">
      <alignment horizontal="left" vertical="center"/>
    </xf>
    <xf numFmtId="164" fontId="14" fillId="0" borderId="0" xfId="1" applyNumberFormat="1" applyFont="1" applyBorder="1" applyAlignment="1">
      <alignment horizontal="center" vertical="top" wrapText="1"/>
    </xf>
    <xf numFmtId="164" fontId="32" fillId="0" borderId="0" xfId="1" applyNumberFormat="1" applyFont="1" applyFill="1" applyBorder="1" applyAlignment="1">
      <alignment horizontal="left" vertical="center" wrapText="1"/>
    </xf>
    <xf numFmtId="0" fontId="20" fillId="0" borderId="3" xfId="4" applyFont="1" applyBorder="1" applyAlignment="1">
      <alignment vertical="center" wrapText="1"/>
    </xf>
    <xf numFmtId="17" fontId="12" fillId="0" borderId="0" xfId="4" quotePrefix="1" applyNumberFormat="1" applyFont="1" applyFill="1" applyBorder="1" applyAlignment="1">
      <alignment horizontal="left" wrapText="1"/>
    </xf>
    <xf numFmtId="0" fontId="13" fillId="0" borderId="2" xfId="0" applyFont="1" applyFill="1" applyBorder="1" applyAlignment="1">
      <alignment vertical="center" wrapText="1"/>
    </xf>
    <xf numFmtId="164" fontId="13" fillId="0" borderId="3" xfId="0" applyNumberFormat="1" applyFont="1" applyFill="1" applyBorder="1" applyAlignment="1">
      <alignment horizontal="right"/>
    </xf>
    <xf numFmtId="169" fontId="13" fillId="0" borderId="6" xfId="0" applyNumberFormat="1" applyFont="1" applyFill="1" applyBorder="1" applyAlignment="1">
      <alignment horizontal="right"/>
    </xf>
    <xf numFmtId="169" fontId="13" fillId="0" borderId="3" xfId="0" applyNumberFormat="1" applyFont="1" applyFill="1" applyBorder="1" applyAlignment="1">
      <alignment horizontal="right"/>
    </xf>
    <xf numFmtId="164" fontId="12" fillId="0" borderId="3" xfId="1" quotePrefix="1" applyNumberFormat="1" applyFont="1" applyFill="1" applyBorder="1" applyAlignment="1">
      <alignment horizontal="left" wrapText="1"/>
    </xf>
    <xf numFmtId="0" fontId="19" fillId="0" borderId="0" xfId="0" applyFont="1" applyFill="1" applyBorder="1" applyAlignment="1">
      <alignment vertical="center" wrapText="1"/>
    </xf>
    <xf numFmtId="164" fontId="12" fillId="0" borderId="3" xfId="1" quotePrefix="1" applyNumberFormat="1" applyFont="1" applyFill="1" applyBorder="1" applyAlignment="1">
      <alignment horizontal="left" vertical="center" wrapText="1"/>
    </xf>
    <xf numFmtId="164" fontId="15" fillId="0" borderId="3" xfId="1" applyNumberFormat="1" applyFont="1" applyBorder="1" applyAlignment="1">
      <alignment vertical="center" wrapText="1"/>
    </xf>
    <xf numFmtId="166" fontId="15" fillId="0" borderId="3" xfId="2" applyNumberFormat="1" applyFont="1" applyBorder="1" applyAlignment="1">
      <alignment horizontal="center" vertical="center" wrapText="1"/>
    </xf>
    <xf numFmtId="166" fontId="15" fillId="0" borderId="6" xfId="2" applyNumberFormat="1" applyFont="1" applyBorder="1" applyAlignment="1">
      <alignment horizontal="center" vertical="center" wrapText="1"/>
    </xf>
    <xf numFmtId="0" fontId="20" fillId="0" borderId="0" xfId="4" applyFont="1" applyAlignment="1">
      <alignment vertical="center" wrapText="1"/>
    </xf>
    <xf numFmtId="168" fontId="14" fillId="0" borderId="20" xfId="1" applyNumberFormat="1" applyFont="1" applyFill="1" applyBorder="1" applyAlignment="1">
      <alignment horizontal="left" vertical="center" wrapText="1"/>
    </xf>
    <xf numFmtId="168" fontId="12" fillId="0" borderId="21" xfId="1" applyNumberFormat="1" applyFont="1" applyFill="1" applyBorder="1" applyAlignment="1">
      <alignment horizontal="left" vertical="center" wrapText="1"/>
    </xf>
    <xf numFmtId="168" fontId="12" fillId="0" borderId="5" xfId="1" applyNumberFormat="1" applyFont="1" applyFill="1" applyBorder="1" applyAlignment="1">
      <alignment horizontal="left" vertical="center" wrapText="1"/>
    </xf>
    <xf numFmtId="168" fontId="12" fillId="0" borderId="1" xfId="3" applyNumberFormat="1" applyFont="1" applyBorder="1" applyAlignment="1">
      <alignment vertical="center" wrapText="1"/>
    </xf>
    <xf numFmtId="0" fontId="13" fillId="0" borderId="1" xfId="3" applyFont="1" applyBorder="1" applyAlignment="1">
      <alignment vertical="center"/>
    </xf>
    <xf numFmtId="0" fontId="14" fillId="0" borderId="21" xfId="3" applyFont="1" applyBorder="1" applyAlignment="1">
      <alignment horizontal="right" vertical="center" wrapText="1"/>
    </xf>
    <xf numFmtId="168" fontId="13" fillId="0" borderId="0" xfId="3" applyNumberFormat="1" applyFont="1" applyAlignment="1">
      <alignment vertical="center"/>
    </xf>
    <xf numFmtId="17" fontId="16" fillId="0" borderId="0" xfId="3" applyNumberFormat="1" applyFont="1" applyAlignment="1"/>
    <xf numFmtId="168" fontId="16" fillId="0" borderId="0" xfId="1" applyNumberFormat="1" applyFont="1" applyBorder="1" applyAlignment="1">
      <alignment horizontal="left" vertical="center"/>
    </xf>
    <xf numFmtId="164" fontId="13" fillId="0" borderId="0" xfId="5" applyNumberFormat="1" applyFont="1" applyAlignment="1">
      <alignment vertical="center"/>
    </xf>
    <xf numFmtId="17" fontId="28" fillId="0" borderId="0" xfId="0" quotePrefix="1" applyNumberFormat="1" applyFont="1" applyFill="1" applyBorder="1" applyAlignment="1"/>
    <xf numFmtId="0" fontId="13" fillId="0" borderId="0" xfId="0" applyFont="1" applyFill="1" applyBorder="1" applyAlignment="1">
      <alignment horizontal="left" vertical="center"/>
    </xf>
    <xf numFmtId="0" fontId="3" fillId="0" borderId="0" xfId="3" applyFont="1" applyFill="1" applyAlignment="1">
      <alignment vertical="center"/>
    </xf>
    <xf numFmtId="0" fontId="4" fillId="0" borderId="13" xfId="3" applyFont="1" applyFill="1" applyBorder="1" applyAlignment="1">
      <alignment horizontal="right" vertical="center" wrapText="1"/>
    </xf>
    <xf numFmtId="164" fontId="4" fillId="0" borderId="4" xfId="1" applyNumberFormat="1" applyFont="1" applyFill="1" applyBorder="1" applyAlignment="1">
      <alignment horizontal="left" vertical="center" wrapText="1"/>
    </xf>
    <xf numFmtId="164" fontId="2" fillId="0" borderId="19" xfId="1" applyNumberFormat="1" applyFont="1" applyFill="1" applyBorder="1" applyAlignment="1">
      <alignment horizontal="left" vertical="center" wrapText="1"/>
    </xf>
    <xf numFmtId="9" fontId="3" fillId="0" borderId="0" xfId="2" applyFont="1" applyFill="1" applyAlignment="1">
      <alignment horizontal="right" vertical="center"/>
    </xf>
    <xf numFmtId="168" fontId="3" fillId="0" borderId="0" xfId="3" applyNumberFormat="1" applyFont="1" applyFill="1" applyAlignment="1">
      <alignment vertical="center"/>
    </xf>
    <xf numFmtId="0" fontId="3" fillId="0" borderId="11" xfId="3" applyFont="1" applyBorder="1" applyAlignment="1">
      <alignment vertical="center"/>
    </xf>
    <xf numFmtId="168" fontId="24" fillId="0" borderId="0" xfId="3" applyNumberFormat="1" applyFont="1" applyAlignment="1">
      <alignment vertical="center"/>
    </xf>
    <xf numFmtId="164" fontId="24" fillId="0" borderId="0" xfId="3" applyNumberFormat="1" applyFont="1" applyAlignment="1">
      <alignment vertical="center"/>
    </xf>
    <xf numFmtId="164" fontId="24" fillId="0" borderId="0" xfId="3" applyNumberFormat="1" applyFont="1" applyAlignment="1"/>
    <xf numFmtId="0" fontId="24" fillId="0" borderId="0" xfId="3" applyFont="1" applyAlignment="1">
      <alignment vertical="center"/>
    </xf>
    <xf numFmtId="164" fontId="3" fillId="0" borderId="0" xfId="2" applyNumberFormat="1" applyFont="1" applyAlignment="1">
      <alignment vertical="center"/>
    </xf>
    <xf numFmtId="0" fontId="36" fillId="0" borderId="0" xfId="0" applyFont="1" applyBorder="1" applyAlignment="1"/>
    <xf numFmtId="17" fontId="27" fillId="0" borderId="1" xfId="4" quotePrefix="1" applyNumberFormat="1" applyFont="1" applyFill="1" applyBorder="1" applyAlignment="1">
      <alignment vertical="center"/>
    </xf>
    <xf numFmtId="164" fontId="31" fillId="0" borderId="1" xfId="1" applyNumberFormat="1" applyFont="1" applyFill="1" applyBorder="1" applyAlignment="1">
      <alignment vertical="center" wrapText="1"/>
    </xf>
    <xf numFmtId="168" fontId="31" fillId="0" borderId="1" xfId="1" applyNumberFormat="1" applyFont="1" applyFill="1" applyBorder="1" applyAlignment="1">
      <alignment horizontal="left" vertical="center" wrapText="1"/>
    </xf>
    <xf numFmtId="0" fontId="43" fillId="0" borderId="0" xfId="3" applyFont="1" applyBorder="1" applyAlignment="1">
      <alignment vertical="center" wrapText="1"/>
    </xf>
    <xf numFmtId="17" fontId="27" fillId="0" borderId="15" xfId="4" quotePrefix="1" applyNumberFormat="1" applyFont="1" applyFill="1" applyBorder="1" applyAlignment="1"/>
    <xf numFmtId="164" fontId="31" fillId="0" borderId="15" xfId="1" applyNumberFormat="1" applyFont="1" applyFill="1" applyBorder="1" applyAlignment="1">
      <alignment wrapText="1"/>
    </xf>
    <xf numFmtId="168" fontId="31" fillId="0" borderId="15" xfId="1" applyNumberFormat="1" applyFont="1" applyFill="1" applyBorder="1" applyAlignment="1">
      <alignment horizontal="left" wrapText="1"/>
    </xf>
    <xf numFmtId="0" fontId="39" fillId="0" borderId="0" xfId="0" applyFont="1" applyBorder="1" applyAlignment="1">
      <alignment horizontal="left" vertical="top" wrapText="1"/>
    </xf>
    <xf numFmtId="0" fontId="23" fillId="0" borderId="4" xfId="0" applyFont="1" applyBorder="1" applyAlignment="1">
      <alignment horizontal="center" vertical="center"/>
    </xf>
    <xf numFmtId="0" fontId="23" fillId="0" borderId="0" xfId="0" applyFont="1" applyBorder="1" applyAlignment="1">
      <alignment horizontal="center" vertical="center"/>
    </xf>
    <xf numFmtId="0" fontId="23" fillId="0" borderId="7" xfId="0" applyFont="1" applyBorder="1" applyAlignment="1">
      <alignment horizontal="center" vertical="center"/>
    </xf>
    <xf numFmtId="0" fontId="25" fillId="0" borderId="4" xfId="0" applyFont="1" applyBorder="1" applyAlignment="1">
      <alignment horizontal="center"/>
    </xf>
    <xf numFmtId="0" fontId="25" fillId="0" borderId="0" xfId="0" applyFont="1" applyBorder="1" applyAlignment="1">
      <alignment horizontal="center"/>
    </xf>
    <xf numFmtId="0" fontId="25" fillId="0" borderId="7" xfId="0" applyFont="1" applyBorder="1" applyAlignment="1">
      <alignment horizontal="center"/>
    </xf>
    <xf numFmtId="0" fontId="8" fillId="0" borderId="4"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0" fillId="0" borderId="0" xfId="0" applyBorder="1" applyAlignment="1">
      <alignment horizontal="left" wrapText="1"/>
    </xf>
    <xf numFmtId="0" fontId="23" fillId="0" borderId="0" xfId="0" applyFont="1" applyBorder="1" applyAlignment="1">
      <alignment horizontal="left" vertical="center"/>
    </xf>
    <xf numFmtId="0" fontId="19" fillId="0" borderId="0" xfId="0" applyFont="1" applyBorder="1" applyAlignment="1">
      <alignment horizontal="left" vertical="center"/>
    </xf>
    <xf numFmtId="17" fontId="16" fillId="0" borderId="0" xfId="0" quotePrefix="1" applyNumberFormat="1" applyFont="1" applyBorder="1" applyAlignment="1">
      <alignment horizontal="center"/>
    </xf>
    <xf numFmtId="0" fontId="0" fillId="0" borderId="0" xfId="0" applyBorder="1" applyAlignment="1">
      <alignment horizontal="left" vertical="center" wrapText="1"/>
    </xf>
    <xf numFmtId="0" fontId="21" fillId="0" borderId="0" xfId="0" applyFont="1" applyAlignment="1">
      <alignment horizontal="left" vertical="top" wrapText="1"/>
    </xf>
    <xf numFmtId="0" fontId="14" fillId="0" borderId="11" xfId="3" applyFont="1" applyBorder="1" applyAlignment="1">
      <alignment horizontal="center" vertical="center" wrapText="1"/>
    </xf>
    <xf numFmtId="17" fontId="15" fillId="0" borderId="2" xfId="4" applyNumberFormat="1" applyFont="1" applyFill="1" applyBorder="1" applyAlignment="1">
      <alignment horizontal="left" vertical="center" wrapText="1"/>
    </xf>
    <xf numFmtId="0" fontId="12" fillId="0" borderId="11" xfId="4" applyFont="1" applyBorder="1" applyAlignment="1">
      <alignment horizontal="center" wrapText="1"/>
    </xf>
    <xf numFmtId="164" fontId="14" fillId="0" borderId="0" xfId="1" applyNumberFormat="1" applyFont="1" applyBorder="1" applyAlignment="1">
      <alignment horizontal="right" vertical="center" wrapText="1"/>
    </xf>
    <xf numFmtId="164" fontId="14" fillId="0" borderId="1" xfId="1" applyNumberFormat="1" applyFont="1" applyBorder="1" applyAlignment="1">
      <alignment horizontal="right" vertical="center" wrapText="1"/>
    </xf>
    <xf numFmtId="164" fontId="15" fillId="0" borderId="0" xfId="1" applyNumberFormat="1" applyFont="1" applyBorder="1" applyAlignment="1">
      <alignment horizontal="center" vertical="center" wrapText="1"/>
    </xf>
    <xf numFmtId="164" fontId="15" fillId="0" borderId="1" xfId="1" applyNumberFormat="1" applyFont="1" applyBorder="1" applyAlignment="1">
      <alignment horizontal="center" vertical="center" wrapText="1"/>
    </xf>
    <xf numFmtId="0" fontId="16" fillId="0" borderId="0" xfId="3" applyFont="1" applyAlignment="1">
      <alignment horizontal="left" vertical="center" wrapText="1"/>
    </xf>
    <xf numFmtId="164" fontId="14" fillId="0" borderId="11" xfId="1" applyNumberFormat="1" applyFont="1" applyBorder="1" applyAlignment="1">
      <alignment horizontal="center" vertical="center" wrapText="1"/>
    </xf>
    <xf numFmtId="164" fontId="14" fillId="0" borderId="23" xfId="1" applyNumberFormat="1" applyFont="1" applyBorder="1" applyAlignment="1">
      <alignment horizontal="center" vertical="center" wrapText="1"/>
    </xf>
    <xf numFmtId="0" fontId="14" fillId="0" borderId="0" xfId="3" applyFont="1" applyAlignment="1">
      <alignment horizontal="left" vertical="center" wrapText="1"/>
    </xf>
    <xf numFmtId="0" fontId="14" fillId="0" borderId="1" xfId="3" applyFont="1" applyBorder="1" applyAlignment="1">
      <alignment horizontal="left" vertical="center" wrapText="1"/>
    </xf>
    <xf numFmtId="164" fontId="15" fillId="0" borderId="7" xfId="1" applyNumberFormat="1" applyFont="1" applyBorder="1" applyAlignment="1">
      <alignment horizontal="center" vertical="center" wrapText="1"/>
    </xf>
    <xf numFmtId="164" fontId="15" fillId="0" borderId="12" xfId="1" applyNumberFormat="1" applyFont="1" applyBorder="1" applyAlignment="1">
      <alignment horizontal="center" vertical="center" wrapText="1"/>
    </xf>
    <xf numFmtId="0" fontId="12" fillId="0" borderId="11" xfId="3" applyFont="1" applyBorder="1" applyAlignment="1">
      <alignment horizontal="center" wrapText="1"/>
    </xf>
    <xf numFmtId="0" fontId="26" fillId="0" borderId="0" xfId="3" applyFont="1" applyBorder="1" applyAlignment="1">
      <alignment horizontal="left" vertical="center" wrapText="1"/>
    </xf>
    <xf numFmtId="17" fontId="31" fillId="0" borderId="0" xfId="3" quotePrefix="1" applyNumberFormat="1" applyFont="1" applyAlignment="1">
      <alignment horizontal="center" vertical="center" wrapText="1"/>
    </xf>
    <xf numFmtId="17" fontId="31" fillId="0" borderId="0" xfId="3" applyNumberFormat="1" applyFont="1" applyAlignment="1">
      <alignment horizontal="center" vertical="center" wrapText="1"/>
    </xf>
    <xf numFmtId="0" fontId="30" fillId="0" borderId="0" xfId="3" applyFont="1" applyAlignment="1">
      <alignment horizontal="left" vertical="center" wrapText="1"/>
    </xf>
    <xf numFmtId="0" fontId="30" fillId="0" borderId="1" xfId="3" applyFont="1" applyBorder="1" applyAlignment="1">
      <alignment horizontal="left" vertical="center" wrapText="1"/>
    </xf>
    <xf numFmtId="0" fontId="27" fillId="0" borderId="11" xfId="3" applyFont="1" applyBorder="1" applyAlignment="1">
      <alignment horizontal="center" vertical="center" wrapText="1"/>
    </xf>
    <xf numFmtId="0" fontId="27" fillId="0" borderId="3" xfId="3" applyFont="1" applyBorder="1" applyAlignment="1">
      <alignment horizontal="center" vertical="center" wrapText="1"/>
    </xf>
    <xf numFmtId="0" fontId="27" fillId="0" borderId="1" xfId="3" applyFont="1" applyBorder="1" applyAlignment="1">
      <alignment horizontal="left" vertical="center" wrapText="1"/>
    </xf>
    <xf numFmtId="17" fontId="31" fillId="0" borderId="0" xfId="3" quotePrefix="1" applyNumberFormat="1" applyFont="1" applyBorder="1" applyAlignment="1">
      <alignment horizontal="center" vertical="center" wrapText="1"/>
    </xf>
    <xf numFmtId="17" fontId="31" fillId="0" borderId="0" xfId="3" applyNumberFormat="1" applyFont="1" applyBorder="1" applyAlignment="1">
      <alignment horizontal="center" vertical="center" wrapText="1"/>
    </xf>
    <xf numFmtId="0" fontId="29" fillId="0" borderId="11" xfId="0" applyFont="1" applyBorder="1" applyAlignment="1">
      <alignment horizontal="center" vertical="center"/>
    </xf>
    <xf numFmtId="0" fontId="29" fillId="0" borderId="18" xfId="0" applyFont="1" applyBorder="1" applyAlignment="1">
      <alignment horizontal="center" vertical="center"/>
    </xf>
    <xf numFmtId="0" fontId="29" fillId="0" borderId="23" xfId="0" applyFont="1" applyBorder="1" applyAlignment="1">
      <alignment horizontal="center" vertical="center"/>
    </xf>
    <xf numFmtId="0" fontId="16" fillId="0" borderId="2" xfId="3" applyFont="1" applyBorder="1" applyAlignment="1">
      <alignment horizontal="left" vertical="center" wrapText="1"/>
    </xf>
    <xf numFmtId="0" fontId="19" fillId="0" borderId="11" xfId="0" applyFont="1" applyFill="1" applyBorder="1" applyAlignment="1">
      <alignment horizontal="center" wrapText="1"/>
    </xf>
    <xf numFmtId="17" fontId="5" fillId="0" borderId="0" xfId="3" quotePrefix="1" applyNumberFormat="1" applyFont="1" applyBorder="1" applyAlignment="1">
      <alignment horizontal="center" vertical="center" wrapText="1"/>
    </xf>
    <xf numFmtId="17" fontId="5" fillId="0" borderId="0" xfId="3" applyNumberFormat="1" applyFont="1" applyBorder="1" applyAlignment="1">
      <alignment horizontal="center" vertical="center" wrapText="1"/>
    </xf>
    <xf numFmtId="0" fontId="4" fillId="0" borderId="0" xfId="3" applyFont="1" applyBorder="1" applyAlignment="1">
      <alignment horizontal="left" vertical="center" wrapText="1"/>
    </xf>
    <xf numFmtId="0" fontId="4" fillId="0" borderId="1" xfId="3" applyFont="1" applyBorder="1" applyAlignment="1">
      <alignment horizontal="left" vertical="center" wrapText="1"/>
    </xf>
    <xf numFmtId="0" fontId="26" fillId="0" borderId="1" xfId="0" applyFont="1" applyBorder="1" applyAlignment="1">
      <alignment horizontal="left" vertical="center" wrapText="1"/>
    </xf>
    <xf numFmtId="17" fontId="20" fillId="0" borderId="0" xfId="3" quotePrefix="1" applyNumberFormat="1" applyFont="1" applyBorder="1" applyAlignment="1">
      <alignment horizontal="center" vertical="center" wrapText="1"/>
    </xf>
    <xf numFmtId="17" fontId="20" fillId="0" borderId="0" xfId="3" applyNumberFormat="1" applyFont="1" applyBorder="1" applyAlignment="1">
      <alignment horizontal="center" vertical="center" wrapText="1"/>
    </xf>
    <xf numFmtId="0" fontId="15" fillId="0" borderId="11" xfId="3" applyFont="1" applyBorder="1" applyAlignment="1">
      <alignment horizontal="center" vertical="center" wrapText="1"/>
    </xf>
    <xf numFmtId="0" fontId="12" fillId="0" borderId="0" xfId="3" applyFont="1" applyBorder="1" applyAlignment="1">
      <alignment horizontal="left" vertical="center" wrapText="1"/>
    </xf>
    <xf numFmtId="0" fontId="12" fillId="0" borderId="1" xfId="3" applyFont="1" applyBorder="1" applyAlignment="1">
      <alignment horizontal="left" vertical="center" wrapText="1"/>
    </xf>
    <xf numFmtId="0" fontId="16" fillId="0" borderId="1" xfId="0" applyFont="1" applyBorder="1" applyAlignment="1">
      <alignment horizontal="left" vertical="center" wrapText="1"/>
    </xf>
    <xf numFmtId="0" fontId="12" fillId="0" borderId="0" xfId="3" applyFont="1" applyBorder="1" applyAlignment="1">
      <alignment horizontal="center" vertical="center" wrapText="1"/>
    </xf>
    <xf numFmtId="0" fontId="12" fillId="0" borderId="7" xfId="3" applyFont="1" applyBorder="1" applyAlignment="1">
      <alignment horizontal="center" vertical="center" wrapText="1"/>
    </xf>
    <xf numFmtId="164" fontId="5" fillId="0" borderId="15" xfId="1" applyNumberFormat="1" applyFont="1" applyFill="1" applyBorder="1" applyAlignment="1">
      <alignment horizontal="center" vertical="center" wrapText="1"/>
    </xf>
    <xf numFmtId="164" fontId="5" fillId="0" borderId="0" xfId="1" applyNumberFormat="1" applyFont="1" applyFill="1" applyBorder="1" applyAlignment="1">
      <alignment horizontal="center" vertical="center" wrapText="1"/>
    </xf>
    <xf numFmtId="164" fontId="5" fillId="0" borderId="2" xfId="1" applyNumberFormat="1" applyFont="1" applyFill="1" applyBorder="1" applyAlignment="1">
      <alignment horizontal="center" vertical="center" wrapText="1"/>
    </xf>
    <xf numFmtId="0" fontId="42" fillId="0" borderId="1" xfId="0" applyFont="1" applyBorder="1" applyAlignment="1">
      <alignment horizontal="left" vertical="center" wrapText="1"/>
    </xf>
    <xf numFmtId="0" fontId="42" fillId="0" borderId="0" xfId="3" applyFont="1" applyBorder="1" applyAlignment="1">
      <alignment horizontal="left" wrapText="1"/>
    </xf>
    <xf numFmtId="164" fontId="7" fillId="0" borderId="0" xfId="1" applyNumberFormat="1" applyFont="1" applyFill="1" applyBorder="1" applyAlignment="1">
      <alignment horizontal="left" vertical="center" wrapText="1"/>
    </xf>
    <xf numFmtId="0" fontId="15" fillId="0" borderId="3" xfId="3" applyFont="1" applyBorder="1" applyAlignment="1">
      <alignment horizontal="center" vertical="center" wrapText="1"/>
    </xf>
    <xf numFmtId="0" fontId="14" fillId="0" borderId="0" xfId="3" applyFont="1" applyBorder="1" applyAlignment="1">
      <alignment horizontal="left" vertical="center" wrapText="1"/>
    </xf>
    <xf numFmtId="0" fontId="8" fillId="0" borderId="1" xfId="0" applyFont="1" applyBorder="1" applyAlignment="1">
      <alignment horizontal="left" vertical="center" wrapText="1"/>
    </xf>
    <xf numFmtId="0" fontId="16" fillId="0" borderId="0" xfId="3" applyFont="1" applyBorder="1" applyAlignment="1">
      <alignment horizontal="left" vertical="center" wrapText="1"/>
    </xf>
    <xf numFmtId="0" fontId="7" fillId="0" borderId="11" xfId="3" applyFont="1" applyBorder="1" applyAlignment="1">
      <alignment horizontal="center" vertical="center" wrapText="1"/>
    </xf>
    <xf numFmtId="0" fontId="14" fillId="0" borderId="2" xfId="3" applyFont="1" applyBorder="1" applyAlignment="1">
      <alignment horizontal="center" vertical="center" wrapText="1"/>
    </xf>
    <xf numFmtId="0" fontId="14" fillId="0" borderId="1" xfId="3" applyFont="1" applyBorder="1" applyAlignment="1">
      <alignment horizontal="center" vertical="center" wrapText="1"/>
    </xf>
    <xf numFmtId="0" fontId="14" fillId="0" borderId="22" xfId="3" applyFont="1" applyBorder="1" applyAlignment="1">
      <alignment horizontal="center" vertical="center" wrapText="1"/>
    </xf>
    <xf numFmtId="0" fontId="8" fillId="0" borderId="0" xfId="3" applyFont="1" applyAlignment="1">
      <alignment horizontal="left" vertical="center" wrapText="1"/>
    </xf>
    <xf numFmtId="0" fontId="3" fillId="0" borderId="0" xfId="0" applyFont="1" applyAlignment="1">
      <alignment horizontal="left" vertical="center" wrapText="1"/>
    </xf>
    <xf numFmtId="0" fontId="20" fillId="0" borderId="11" xfId="3" applyFont="1" applyBorder="1" applyAlignment="1">
      <alignment horizontal="center" wrapText="1"/>
    </xf>
    <xf numFmtId="0" fontId="26" fillId="0" borderId="0" xfId="0" applyFont="1" applyAlignment="1">
      <alignment horizontal="left" vertical="center" wrapText="1"/>
    </xf>
    <xf numFmtId="0" fontId="4" fillId="0" borderId="0" xfId="3" applyFont="1" applyAlignment="1">
      <alignment horizontal="left" vertical="center" wrapText="1"/>
    </xf>
    <xf numFmtId="17" fontId="5" fillId="0" borderId="0" xfId="3" quotePrefix="1" applyNumberFormat="1" applyFont="1" applyAlignment="1">
      <alignment horizontal="center" vertical="center" wrapText="1"/>
    </xf>
    <xf numFmtId="17" fontId="5" fillId="0" borderId="0" xfId="3" applyNumberFormat="1" applyFont="1" applyAlignment="1">
      <alignment horizontal="center" vertical="center" wrapText="1"/>
    </xf>
    <xf numFmtId="17" fontId="5" fillId="0" borderId="2" xfId="3" quotePrefix="1" applyNumberFormat="1" applyFont="1" applyBorder="1" applyAlignment="1">
      <alignment horizontal="center" vertical="center" wrapText="1"/>
    </xf>
    <xf numFmtId="17" fontId="5" fillId="0" borderId="2" xfId="3" applyNumberFormat="1" applyFont="1" applyBorder="1" applyAlignment="1">
      <alignment horizontal="center" vertical="center" wrapText="1"/>
    </xf>
    <xf numFmtId="17" fontId="5" fillId="0" borderId="0" xfId="3" quotePrefix="1" applyNumberFormat="1" applyFont="1" applyFill="1" applyAlignment="1">
      <alignment horizontal="center" vertical="center" wrapText="1"/>
    </xf>
    <xf numFmtId="17" fontId="5" fillId="0" borderId="0" xfId="3" applyNumberFormat="1" applyFont="1" applyFill="1" applyAlignment="1">
      <alignment horizontal="center" vertical="center" wrapText="1"/>
    </xf>
    <xf numFmtId="0" fontId="30" fillId="0" borderId="2" xfId="3" applyFont="1" applyBorder="1" applyAlignment="1">
      <alignment horizontal="center" vertical="center" wrapText="1"/>
    </xf>
    <xf numFmtId="0" fontId="30" fillId="0" borderId="1" xfId="3" applyFont="1" applyBorder="1" applyAlignment="1">
      <alignment horizontal="center" vertical="center" wrapText="1"/>
    </xf>
    <xf numFmtId="0" fontId="24" fillId="0" borderId="11" xfId="3" applyFont="1" applyBorder="1" applyAlignment="1">
      <alignment horizontal="center" vertical="center" wrapText="1"/>
    </xf>
    <xf numFmtId="0" fontId="24" fillId="0" borderId="18" xfId="3" applyFont="1" applyFill="1" applyBorder="1" applyAlignment="1">
      <alignment horizontal="center" vertical="center" wrapText="1"/>
    </xf>
    <xf numFmtId="0" fontId="24" fillId="0" borderId="11" xfId="3" applyFont="1" applyFill="1" applyBorder="1" applyAlignment="1">
      <alignment horizontal="center" vertical="center" wrapText="1"/>
    </xf>
    <xf numFmtId="0" fontId="28" fillId="0" borderId="0" xfId="0" applyFont="1" applyAlignment="1">
      <alignment horizontal="left" vertical="center" wrapText="1"/>
    </xf>
    <xf numFmtId="0" fontId="12" fillId="0" borderId="3" xfId="3" applyFont="1" applyBorder="1" applyAlignment="1">
      <alignment horizontal="center" wrapText="1"/>
    </xf>
    <xf numFmtId="17" fontId="8" fillId="0" borderId="2" xfId="3" applyNumberFormat="1" applyFont="1" applyBorder="1" applyAlignment="1">
      <alignment horizontal="left" vertical="center" wrapText="1"/>
    </xf>
    <xf numFmtId="17" fontId="8" fillId="0" borderId="0" xfId="3" applyNumberFormat="1" applyFont="1" applyAlignment="1">
      <alignment horizontal="left" vertical="center" wrapText="1"/>
    </xf>
  </cellXfs>
  <cellStyles count="11">
    <cellStyle name="Migliaia" xfId="1" builtinId="3"/>
    <cellStyle name="Migliaia 2 2 2" xfId="5" xr:uid="{00000000-0005-0000-0000-000001000000}"/>
    <cellStyle name="Migliaia 5" xfId="6" xr:uid="{00000000-0005-0000-0000-000002000000}"/>
    <cellStyle name="Normale" xfId="0" builtinId="0"/>
    <cellStyle name="Normale 17 3" xfId="10" xr:uid="{00000000-0005-0000-0000-000004000000}"/>
    <cellStyle name="Normale 2 2 2" xfId="4" xr:uid="{00000000-0005-0000-0000-000005000000}"/>
    <cellStyle name="Normale 8 5" xfId="3" xr:uid="{00000000-0005-0000-0000-000006000000}"/>
    <cellStyle name="Normale 8 8" xfId="9" xr:uid="{00000000-0005-0000-0000-000007000000}"/>
    <cellStyle name="Percentuale" xfId="2" builtinId="5"/>
    <cellStyle name="Percentuale 4 2" xfId="8" xr:uid="{00000000-0005-0000-0000-000009000000}"/>
    <cellStyle name="Percentuale 6" xfId="7" xr:uid="{00000000-0005-0000-0000-00000A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37"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externalLink" Target="externalLinks/externalLink1.xml"/><Relationship Id="rId35" Type="http://schemas.openxmlformats.org/officeDocument/2006/relationships/customXml" Target="../customXml/item1.xml"/><Relationship Id="rId8" Type="http://schemas.openxmlformats.org/officeDocument/2006/relationships/worksheet" Target="worksheets/sheet8.xml"/><Relationship Id="rId3" Type="http://schemas.openxmlformats.org/officeDocument/2006/relationships/worksheet" Target="worksheets/sheet3.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165100</xdr:rowOff>
    </xdr:from>
    <xdr:to>
      <xdr:col>9</xdr:col>
      <xdr:colOff>450850</xdr:colOff>
      <xdr:row>42</xdr:row>
      <xdr:rowOff>158750</xdr:rowOff>
    </xdr:to>
    <xdr:sp macro="" textlink="">
      <xdr:nvSpPr>
        <xdr:cNvPr id="2" name="CasellaDiTesto 1">
          <a:extLst>
            <a:ext uri="{FF2B5EF4-FFF2-40B4-BE49-F238E27FC236}">
              <a16:creationId xmlns:a16="http://schemas.microsoft.com/office/drawing/2014/main" id="{97C165FA-C9D8-482E-B2C5-18A249D3CDDA}"/>
            </a:ext>
          </a:extLst>
        </xdr:cNvPr>
        <xdr:cNvSpPr txBox="1"/>
      </xdr:nvSpPr>
      <xdr:spPr>
        <a:xfrm>
          <a:off x="0" y="355600"/>
          <a:ext cx="5994400" cy="78041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it-IT" sz="1200">
            <a:solidFill>
              <a:schemeClr val="dk1"/>
            </a:solidFill>
            <a:effectLst/>
            <a:latin typeface="Verdana" panose="020B0604030504040204" pitchFamily="34" charset="0"/>
            <a:ea typeface="Verdana" panose="020B0604030504040204" pitchFamily="34" charset="0"/>
            <a:cs typeface="+mn-cs"/>
          </a:endParaRPr>
        </a:p>
        <a:p>
          <a:r>
            <a:rPr lang="it-IT" sz="1000">
              <a:solidFill>
                <a:schemeClr val="dk1"/>
              </a:solidFill>
              <a:effectLst/>
              <a:latin typeface="Verdana" panose="020B0604030504040204" pitchFamily="34" charset="0"/>
              <a:ea typeface="Verdana" panose="020B0604030504040204" pitchFamily="34" charset="0"/>
              <a:cs typeface="+mn-cs"/>
            </a:rPr>
            <a:t>Le statistiche dell'Osservatorio sono state elaborate sulla base dei dati presenti negli archivi </a:t>
          </a:r>
          <a:r>
            <a:rPr lang="it-IT" sz="1000">
              <a:solidFill>
                <a:sysClr val="windowText" lastClr="000000"/>
              </a:solidFill>
              <a:effectLst/>
              <a:latin typeface="Verdana" panose="020B0604030504040204" pitchFamily="34" charset="0"/>
              <a:ea typeface="Verdana" panose="020B0604030504040204" pitchFamily="34" charset="0"/>
              <a:cs typeface="+mn-cs"/>
            </a:rPr>
            <a:t>amministrativi relativi alle domande di Assegno Unico e ai pagamenti effettuati, o comunque già disposti per il pagamento. Son</a:t>
          </a:r>
          <a:r>
            <a:rPr lang="it-IT" sz="1000" baseline="0">
              <a:solidFill>
                <a:sysClr val="windowText" lastClr="000000"/>
              </a:solidFill>
              <a:effectLst/>
              <a:latin typeface="Verdana" panose="020B0604030504040204" pitchFamily="34" charset="0"/>
              <a:ea typeface="Verdana" panose="020B0604030504040204" pitchFamily="34" charset="0"/>
              <a:cs typeface="+mn-cs"/>
            </a:rPr>
            <a:t>o inoltre esposti in una sezione a parte, i dati relativi alle somme erogate a titolo di integrazione dell'AUU a favore dei nuclei percettori del Reddito di cittadinanza.</a:t>
          </a:r>
          <a:endParaRPr lang="it-IT" sz="1000" strike="sngStrike">
            <a:solidFill>
              <a:sysClr val="windowText" lastClr="000000"/>
            </a:solidFill>
            <a:effectLst/>
            <a:latin typeface="Verdana" panose="020B0604030504040204" pitchFamily="34" charset="0"/>
            <a:ea typeface="Verdana" panose="020B0604030504040204" pitchFamily="34" charset="0"/>
            <a:cs typeface="+mn-cs"/>
          </a:endParaRPr>
        </a:p>
        <a:p>
          <a:r>
            <a:rPr lang="it-IT" sz="1000">
              <a:solidFill>
                <a:sysClr val="windowText" lastClr="000000"/>
              </a:solidFill>
              <a:effectLst/>
              <a:latin typeface="Verdana" panose="020B0604030504040204" pitchFamily="34" charset="0"/>
              <a:ea typeface="Verdana" panose="020B0604030504040204" pitchFamily="34" charset="0"/>
              <a:cs typeface="+mn-cs"/>
            </a:rPr>
            <a:t> </a:t>
          </a:r>
        </a:p>
        <a:p>
          <a:r>
            <a:rPr lang="it-IT" sz="1000">
              <a:solidFill>
                <a:sysClr val="windowText" lastClr="000000"/>
              </a:solidFill>
              <a:effectLst/>
              <a:latin typeface="Verdana" panose="020B0604030504040204" pitchFamily="34" charset="0"/>
              <a:ea typeface="Verdana" panose="020B0604030504040204" pitchFamily="34" charset="0"/>
              <a:cs typeface="+mn-cs"/>
            </a:rPr>
            <a:t>I dati presentati sono caratterizzati da un processo di elaborazione che prevede una serie di controlli allo scopo di individuare e superare incongruenze, anomalie ed errori sistematici o casuali che possono manifestarsi negli archivi amministrativi. </a:t>
          </a:r>
        </a:p>
        <a:p>
          <a:endParaRPr lang="it-IT" sz="1000">
            <a:solidFill>
              <a:sysClr val="windowText" lastClr="000000"/>
            </a:solidFill>
            <a:effectLst/>
            <a:latin typeface="Verdana" panose="020B0604030504040204" pitchFamily="34" charset="0"/>
            <a:ea typeface="Verdana" panose="020B0604030504040204" pitchFamily="34" charset="0"/>
            <a:cs typeface="+mn-cs"/>
          </a:endParaRPr>
        </a:p>
        <a:p>
          <a:r>
            <a:rPr lang="it-IT" sz="1000">
              <a:solidFill>
                <a:sysClr val="windowText" lastClr="000000"/>
              </a:solidFill>
              <a:effectLst/>
              <a:latin typeface="Verdana" panose="020B0604030504040204" pitchFamily="34" charset="0"/>
              <a:ea typeface="Verdana" panose="020B0604030504040204" pitchFamily="34" charset="0"/>
              <a:cs typeface="+mn-cs"/>
            </a:rPr>
            <a:t>L'aggiornamento dell'Osservatorio avviene con cadenza mensile: in virtù della caratteristica propria degli archivi amministrativi di avere una movimentazione continua, l'aggiornamento riguarda tutti i dati pubblicati, cioè anche quelli riferiti ai mesi precedenti la pubblicazione.</a:t>
          </a:r>
        </a:p>
        <a:p>
          <a:r>
            <a:rPr lang="it-IT" sz="1000">
              <a:solidFill>
                <a:sysClr val="windowText" lastClr="000000"/>
              </a:solidFill>
              <a:effectLst/>
              <a:latin typeface="Verdana" panose="020B0604030504040204" pitchFamily="34" charset="0"/>
              <a:ea typeface="Verdana" panose="020B0604030504040204" pitchFamily="34" charset="0"/>
              <a:cs typeface="+mn-cs"/>
            </a:rPr>
            <a:t> </a:t>
          </a:r>
        </a:p>
        <a:p>
          <a:r>
            <a:rPr lang="it-IT" sz="1000" b="1">
              <a:solidFill>
                <a:sysClr val="windowText" lastClr="000000"/>
              </a:solidFill>
              <a:effectLst/>
              <a:latin typeface="Verdana" panose="020B0604030504040204" pitchFamily="34" charset="0"/>
              <a:ea typeface="Verdana" panose="020B0604030504040204" pitchFamily="34" charset="0"/>
              <a:cs typeface="+mn-cs"/>
            </a:rPr>
            <a:t>Unità statistiche: </a:t>
          </a:r>
        </a:p>
        <a:p>
          <a:r>
            <a:rPr lang="it-IT" sz="1000">
              <a:solidFill>
                <a:sysClr val="windowText" lastClr="000000"/>
              </a:solidFill>
              <a:effectLst/>
              <a:latin typeface="Verdana" panose="020B0604030504040204" pitchFamily="34" charset="0"/>
              <a:ea typeface="Verdana" panose="020B0604030504040204" pitchFamily="34" charset="0"/>
              <a:cs typeface="+mn-cs"/>
            </a:rPr>
            <a:t>- Richiedente l'AUU (che può essere anche il figlio maggiorenne)</a:t>
          </a:r>
        </a:p>
        <a:p>
          <a:r>
            <a:rPr lang="it-IT" sz="1000">
              <a:solidFill>
                <a:sysClr val="windowText" lastClr="000000"/>
              </a:solidFill>
              <a:effectLst/>
              <a:latin typeface="Verdana" panose="020B0604030504040204" pitchFamily="34" charset="0"/>
              <a:ea typeface="Verdana" panose="020B0604030504040204" pitchFamily="34" charset="0"/>
              <a:cs typeface="+mn-cs"/>
            </a:rPr>
            <a:t>- Figli per i quali si richiede l'AUU (che comprende i figli maggiorenni che presentano la propria domanda autonomamente)</a:t>
          </a:r>
        </a:p>
        <a:p>
          <a:r>
            <a:rPr lang="it-IT" sz="1000">
              <a:solidFill>
                <a:sysClr val="windowText" lastClr="000000"/>
              </a:solidFill>
              <a:effectLst/>
              <a:latin typeface="Verdana" panose="020B0604030504040204" pitchFamily="34" charset="0"/>
              <a:ea typeface="Verdana" panose="020B0604030504040204" pitchFamily="34" charset="0"/>
              <a:cs typeface="+mn-cs"/>
            </a:rPr>
            <a:t>-Nuclei percettori di RdC</a:t>
          </a:r>
          <a:r>
            <a:rPr lang="it-IT" sz="1000" baseline="0">
              <a:solidFill>
                <a:sysClr val="windowText" lastClr="000000"/>
              </a:solidFill>
              <a:effectLst/>
              <a:latin typeface="Verdana" panose="020B0604030504040204" pitchFamily="34" charset="0"/>
              <a:ea typeface="Verdana" panose="020B0604030504040204" pitchFamily="34" charset="0"/>
              <a:cs typeface="+mn-cs"/>
            </a:rPr>
            <a:t> con diritto all'integrazione di AUU</a:t>
          </a:r>
        </a:p>
        <a:p>
          <a:r>
            <a:rPr lang="it-IT" sz="1000" baseline="0">
              <a:solidFill>
                <a:sysClr val="windowText" lastClr="000000"/>
              </a:solidFill>
              <a:effectLst/>
              <a:latin typeface="Verdana" panose="020B0604030504040204" pitchFamily="34" charset="0"/>
              <a:ea typeface="Verdana" panose="020B0604030504040204" pitchFamily="34" charset="0"/>
              <a:cs typeface="+mn-cs"/>
            </a:rPr>
            <a:t>-Figli presenti in nuclei percettori di RdC con diritto all'integrazione di AUU</a:t>
          </a:r>
          <a:endParaRPr lang="it-IT" sz="1000">
            <a:solidFill>
              <a:sysClr val="windowText" lastClr="000000"/>
            </a:solidFill>
            <a:effectLst/>
            <a:latin typeface="Verdana" panose="020B0604030504040204" pitchFamily="34" charset="0"/>
            <a:ea typeface="Verdana" panose="020B0604030504040204" pitchFamily="34" charset="0"/>
            <a:cs typeface="+mn-cs"/>
          </a:endParaRPr>
        </a:p>
        <a:p>
          <a:r>
            <a:rPr lang="it-IT" sz="1000">
              <a:solidFill>
                <a:sysClr val="windowText" lastClr="000000"/>
              </a:solidFill>
              <a:effectLst/>
              <a:latin typeface="Verdana" panose="020B0604030504040204" pitchFamily="34" charset="0"/>
              <a:ea typeface="Verdana" panose="020B0604030504040204" pitchFamily="34" charset="0"/>
              <a:cs typeface="+mn-cs"/>
            </a:rPr>
            <a:t> </a:t>
          </a:r>
        </a:p>
        <a:p>
          <a:r>
            <a:rPr lang="it-IT" sz="1000" b="1">
              <a:solidFill>
                <a:sysClr val="windowText" lastClr="000000"/>
              </a:solidFill>
              <a:effectLst/>
              <a:latin typeface="Verdana" panose="020B0604030504040204" pitchFamily="34" charset="0"/>
              <a:ea typeface="Verdana" panose="020B0604030504040204" pitchFamily="34" charset="0"/>
              <a:cs typeface="+mn-cs"/>
            </a:rPr>
            <a:t>Fonti dei dati:</a:t>
          </a:r>
        </a:p>
        <a:p>
          <a:r>
            <a:rPr lang="it-IT" sz="1000">
              <a:solidFill>
                <a:sysClr val="windowText" lastClr="000000"/>
              </a:solidFill>
              <a:effectLst/>
              <a:latin typeface="Verdana" panose="020B0604030504040204" pitchFamily="34" charset="0"/>
              <a:ea typeface="Verdana" panose="020B0604030504040204" pitchFamily="34" charset="0"/>
              <a:cs typeface="+mn-cs"/>
            </a:rPr>
            <a:t>La fonte dei dati è rappresentata dagli archivi amministrativi delle domande e dei pagamenti di AUU, e dall'archivio amministrativo relativo al</a:t>
          </a:r>
          <a:r>
            <a:rPr lang="it-IT" sz="1000" baseline="0">
              <a:solidFill>
                <a:sysClr val="windowText" lastClr="000000"/>
              </a:solidFill>
              <a:effectLst/>
              <a:latin typeface="Verdana" panose="020B0604030504040204" pitchFamily="34" charset="0"/>
              <a:ea typeface="Verdana" panose="020B0604030504040204" pitchFamily="34" charset="0"/>
              <a:cs typeface="+mn-cs"/>
            </a:rPr>
            <a:t> Reddito di Cittadinanza</a:t>
          </a:r>
          <a:endParaRPr lang="it-IT" sz="1000">
            <a:solidFill>
              <a:sysClr val="windowText" lastClr="000000"/>
            </a:solidFill>
            <a:effectLst/>
            <a:latin typeface="Verdana" panose="020B0604030504040204" pitchFamily="34" charset="0"/>
            <a:ea typeface="Verdana" panose="020B0604030504040204" pitchFamily="34" charset="0"/>
            <a:cs typeface="+mn-cs"/>
          </a:endParaRPr>
        </a:p>
        <a:p>
          <a:r>
            <a:rPr lang="it-IT" sz="1000">
              <a:solidFill>
                <a:sysClr val="windowText" lastClr="000000"/>
              </a:solidFill>
              <a:effectLst/>
              <a:latin typeface="Verdana" panose="020B0604030504040204" pitchFamily="34" charset="0"/>
              <a:ea typeface="Verdana" panose="020B0604030504040204" pitchFamily="34" charset="0"/>
              <a:cs typeface="+mn-cs"/>
            </a:rPr>
            <a:t> </a:t>
          </a:r>
        </a:p>
        <a:p>
          <a:r>
            <a:rPr lang="it-IT" sz="1000" b="1">
              <a:solidFill>
                <a:sysClr val="windowText" lastClr="000000"/>
              </a:solidFill>
              <a:effectLst/>
              <a:latin typeface="Verdana" panose="020B0604030504040204" pitchFamily="34" charset="0"/>
              <a:ea typeface="Verdana" panose="020B0604030504040204" pitchFamily="34" charset="0"/>
              <a:cs typeface="+mn-cs"/>
            </a:rPr>
            <a:t>Variabili di analisi:</a:t>
          </a:r>
        </a:p>
        <a:p>
          <a:r>
            <a:rPr lang="it-IT" sz="1000">
              <a:solidFill>
                <a:sysClr val="windowText" lastClr="000000"/>
              </a:solidFill>
              <a:effectLst/>
              <a:latin typeface="Verdana" panose="020B0604030504040204" pitchFamily="34" charset="0"/>
              <a:ea typeface="Verdana" panose="020B0604030504040204" pitchFamily="34" charset="0"/>
              <a:cs typeface="+mn-cs"/>
            </a:rPr>
            <a:t>Numero domande</a:t>
          </a:r>
        </a:p>
        <a:p>
          <a:r>
            <a:rPr lang="it-IT" sz="1000">
              <a:solidFill>
                <a:sysClr val="windowText" lastClr="000000"/>
              </a:solidFill>
              <a:effectLst/>
              <a:latin typeface="Verdana" panose="020B0604030504040204" pitchFamily="34" charset="0"/>
              <a:ea typeface="Verdana" panose="020B0604030504040204" pitchFamily="34" charset="0"/>
              <a:cs typeface="+mn-cs"/>
            </a:rPr>
            <a:t>Numero richiedenti</a:t>
          </a:r>
        </a:p>
        <a:p>
          <a:r>
            <a:rPr lang="it-IT" sz="1000">
              <a:solidFill>
                <a:sysClr val="windowText" lastClr="000000"/>
              </a:solidFill>
              <a:effectLst/>
              <a:latin typeface="Verdana" panose="020B0604030504040204" pitchFamily="34" charset="0"/>
              <a:ea typeface="Verdana" panose="020B0604030504040204" pitchFamily="34" charset="0"/>
              <a:cs typeface="+mn-cs"/>
            </a:rPr>
            <a:t>Numero nuclei percettori di RdC con integrazione AUU</a:t>
          </a:r>
        </a:p>
        <a:p>
          <a:r>
            <a:rPr lang="it-IT" sz="1000">
              <a:solidFill>
                <a:sysClr val="windowText" lastClr="000000"/>
              </a:solidFill>
              <a:effectLst/>
              <a:latin typeface="Verdana" panose="020B0604030504040204" pitchFamily="34" charset="0"/>
              <a:ea typeface="Verdana" panose="020B0604030504040204" pitchFamily="34" charset="0"/>
              <a:cs typeface="+mn-cs"/>
            </a:rPr>
            <a:t>Numero figli con AUU</a:t>
          </a:r>
        </a:p>
        <a:p>
          <a:pPr marL="0" marR="0" lvl="0" indent="0" defTabSz="914400" eaLnBrk="1" fontAlgn="auto" latinLnBrk="0" hangingPunct="1">
            <a:lnSpc>
              <a:spcPct val="100000"/>
            </a:lnSpc>
            <a:spcBef>
              <a:spcPts val="0"/>
            </a:spcBef>
            <a:spcAft>
              <a:spcPts val="0"/>
            </a:spcAft>
            <a:buClrTx/>
            <a:buSzTx/>
            <a:buFontTx/>
            <a:buNone/>
            <a:tabLst/>
            <a:defRPr/>
          </a:pPr>
          <a:r>
            <a:rPr lang="it-IT" sz="1000">
              <a:solidFill>
                <a:sysClr val="windowText" lastClr="000000"/>
              </a:solidFill>
              <a:effectLst/>
              <a:latin typeface="Verdana" panose="020B0604030504040204" pitchFamily="34" charset="0"/>
              <a:ea typeface="Verdana" panose="020B0604030504040204" pitchFamily="34" charset="0"/>
              <a:cs typeface="+mn-cs"/>
            </a:rPr>
            <a:t>Numero figli appartenenti a nuclei percettori di RdC con integrazione AUU</a:t>
          </a:r>
        </a:p>
        <a:p>
          <a:r>
            <a:rPr lang="it-IT" sz="1000">
              <a:solidFill>
                <a:sysClr val="windowText" lastClr="000000"/>
              </a:solidFill>
              <a:effectLst/>
              <a:latin typeface="Verdana" panose="020B0604030504040204" pitchFamily="34" charset="0"/>
              <a:ea typeface="Verdana" panose="020B0604030504040204" pitchFamily="34" charset="0"/>
              <a:cs typeface="+mn-cs"/>
            </a:rPr>
            <a:t>Importo medio mensile dell'assegno</a:t>
          </a:r>
        </a:p>
        <a:p>
          <a:pPr marL="0" marR="0" lvl="0" indent="0" defTabSz="914400" eaLnBrk="1" fontAlgn="auto" latinLnBrk="0" hangingPunct="1">
            <a:lnSpc>
              <a:spcPct val="100000"/>
            </a:lnSpc>
            <a:spcBef>
              <a:spcPts val="0"/>
            </a:spcBef>
            <a:spcAft>
              <a:spcPts val="0"/>
            </a:spcAft>
            <a:buClrTx/>
            <a:buSzTx/>
            <a:buFontTx/>
            <a:buNone/>
            <a:tabLst/>
            <a:defRPr/>
          </a:pPr>
          <a:r>
            <a:rPr lang="it-IT" sz="1000">
              <a:solidFill>
                <a:sysClr val="windowText" lastClr="000000"/>
              </a:solidFill>
              <a:effectLst/>
              <a:latin typeface="Verdana" panose="020B0604030504040204" pitchFamily="34" charset="0"/>
              <a:ea typeface="Verdana" panose="020B0604030504040204" pitchFamily="34" charset="0"/>
              <a:cs typeface="+mn-cs"/>
            </a:rPr>
            <a:t>Importo medio mensile dell'integrazione AUU su RdC</a:t>
          </a:r>
        </a:p>
        <a:p>
          <a:r>
            <a:rPr lang="it-IT" sz="1000">
              <a:solidFill>
                <a:sysClr val="windowText" lastClr="000000"/>
              </a:solidFill>
              <a:effectLst/>
              <a:latin typeface="Verdana" panose="020B0604030504040204" pitchFamily="34" charset="0"/>
              <a:ea typeface="Verdana" panose="020B0604030504040204" pitchFamily="34" charset="0"/>
              <a:cs typeface="+mn-cs"/>
            </a:rPr>
            <a:t>Numero medio di figli</a:t>
          </a:r>
        </a:p>
        <a:p>
          <a:r>
            <a:rPr lang="it-IT" sz="1000">
              <a:solidFill>
                <a:sysClr val="windowText" lastClr="000000"/>
              </a:solidFill>
              <a:effectLst/>
              <a:latin typeface="Verdana" panose="020B0604030504040204" pitchFamily="34" charset="0"/>
              <a:ea typeface="Verdana" panose="020B0604030504040204" pitchFamily="34" charset="0"/>
              <a:cs typeface="+mn-cs"/>
            </a:rPr>
            <a:t>Numero medio di mensilità pagate nell'anno</a:t>
          </a:r>
        </a:p>
        <a:p>
          <a:r>
            <a:rPr lang="it-IT" sz="1000" b="1">
              <a:solidFill>
                <a:sysClr val="windowText" lastClr="000000"/>
              </a:solidFill>
              <a:effectLst/>
              <a:latin typeface="Verdana" panose="020B0604030504040204" pitchFamily="34" charset="0"/>
              <a:ea typeface="Verdana" panose="020B0604030504040204" pitchFamily="34" charset="0"/>
              <a:cs typeface="+mn-cs"/>
            </a:rPr>
            <a:t> </a:t>
          </a:r>
        </a:p>
        <a:p>
          <a:r>
            <a:rPr lang="it-IT" sz="1000" b="1">
              <a:solidFill>
                <a:sysClr val="windowText" lastClr="000000"/>
              </a:solidFill>
              <a:effectLst/>
              <a:latin typeface="Verdana" panose="020B0604030504040204" pitchFamily="34" charset="0"/>
              <a:ea typeface="Verdana" panose="020B0604030504040204" pitchFamily="34" charset="0"/>
              <a:cs typeface="+mn-cs"/>
            </a:rPr>
            <a:t>Variabili di classificazione:</a:t>
          </a:r>
        </a:p>
        <a:p>
          <a:r>
            <a:rPr lang="it-IT" sz="1000">
              <a:solidFill>
                <a:sysClr val="windowText" lastClr="000000"/>
              </a:solidFill>
              <a:effectLst/>
              <a:latin typeface="Verdana" panose="020B0604030504040204" pitchFamily="34" charset="0"/>
              <a:ea typeface="Verdana" panose="020B0604030504040204" pitchFamily="34" charset="0"/>
              <a:cs typeface="+mn-cs"/>
            </a:rPr>
            <a:t>Anno e mese di presentazione della domanda</a:t>
          </a:r>
        </a:p>
        <a:p>
          <a:pPr marL="0" marR="0" lvl="0" indent="0" defTabSz="914400" eaLnBrk="1" fontAlgn="auto" latinLnBrk="0" hangingPunct="1">
            <a:lnSpc>
              <a:spcPct val="100000"/>
            </a:lnSpc>
            <a:spcBef>
              <a:spcPts val="0"/>
            </a:spcBef>
            <a:spcAft>
              <a:spcPts val="0"/>
            </a:spcAft>
            <a:buClrTx/>
            <a:buSzTx/>
            <a:buFontTx/>
            <a:buNone/>
            <a:tabLst/>
            <a:defRPr/>
          </a:pPr>
          <a:r>
            <a:rPr lang="it-IT" sz="1000">
              <a:solidFill>
                <a:sysClr val="windowText" lastClr="000000"/>
              </a:solidFill>
              <a:effectLst/>
              <a:latin typeface="Verdana" panose="020B0604030504040204" pitchFamily="34" charset="0"/>
              <a:ea typeface="Verdana" panose="020B0604030504040204" pitchFamily="34" charset="0"/>
              <a:cs typeface="+mn-cs"/>
            </a:rPr>
            <a:t>Canale di presentazione della domanda</a:t>
          </a:r>
        </a:p>
        <a:p>
          <a:pPr marL="0" marR="0" lvl="0" indent="0" defTabSz="914400" eaLnBrk="1" fontAlgn="auto" latinLnBrk="0" hangingPunct="1">
            <a:lnSpc>
              <a:spcPct val="100000"/>
            </a:lnSpc>
            <a:spcBef>
              <a:spcPts val="0"/>
            </a:spcBef>
            <a:spcAft>
              <a:spcPts val="0"/>
            </a:spcAft>
            <a:buClrTx/>
            <a:buSzTx/>
            <a:buFontTx/>
            <a:buNone/>
            <a:tabLst/>
            <a:defRPr/>
          </a:pPr>
          <a:r>
            <a:rPr lang="it-IT" sz="1000">
              <a:solidFill>
                <a:sysClr val="windowText" lastClr="000000"/>
              </a:solidFill>
              <a:effectLst/>
              <a:latin typeface="Verdana" panose="020B0604030504040204" pitchFamily="34" charset="0"/>
              <a:ea typeface="Verdana" panose="020B0604030504040204" pitchFamily="34" charset="0"/>
              <a:cs typeface="+mn-cs"/>
            </a:rPr>
            <a:t>Anno e mese di competenza del pagamento</a:t>
          </a:r>
        </a:p>
        <a:p>
          <a:r>
            <a:rPr lang="it-IT" sz="1000">
              <a:solidFill>
                <a:sysClr val="windowText" lastClr="000000"/>
              </a:solidFill>
              <a:effectLst/>
              <a:latin typeface="Verdana" panose="020B0604030504040204" pitchFamily="34" charset="0"/>
              <a:ea typeface="Verdana" panose="020B0604030504040204" pitchFamily="34" charset="0"/>
              <a:cs typeface="+mn-cs"/>
            </a:rPr>
            <a:t>Regione di residenza del richiedente</a:t>
          </a:r>
        </a:p>
        <a:p>
          <a:r>
            <a:rPr lang="it-IT" sz="1000">
              <a:solidFill>
                <a:sysClr val="windowText" lastClr="000000"/>
              </a:solidFill>
              <a:effectLst/>
              <a:latin typeface="Verdana" panose="020B0604030504040204" pitchFamily="34" charset="0"/>
              <a:ea typeface="Verdana" panose="020B0604030504040204" pitchFamily="34" charset="0"/>
              <a:cs typeface="+mn-cs"/>
            </a:rPr>
            <a:t>Numero di figli per richiedente pagato</a:t>
          </a:r>
        </a:p>
        <a:p>
          <a:r>
            <a:rPr lang="it-IT" sz="1000">
              <a:solidFill>
                <a:sysClr val="windowText" lastClr="000000"/>
              </a:solidFill>
              <a:effectLst/>
              <a:latin typeface="Verdana" panose="020B0604030504040204" pitchFamily="34" charset="0"/>
              <a:ea typeface="Verdana" panose="020B0604030504040204" pitchFamily="34" charset="0"/>
              <a:cs typeface="+mn-cs"/>
            </a:rPr>
            <a:t>Classe di ISEE </a:t>
          </a:r>
        </a:p>
        <a:p>
          <a:r>
            <a:rPr lang="it-IT" sz="1000">
              <a:solidFill>
                <a:sysClr val="windowText" lastClr="000000"/>
              </a:solidFill>
              <a:effectLst/>
              <a:latin typeface="Verdana" panose="020B0604030504040204" pitchFamily="34" charset="0"/>
              <a:ea typeface="Verdana" panose="020B0604030504040204" pitchFamily="34" charset="0"/>
              <a:cs typeface="+mn-cs"/>
            </a:rPr>
            <a:t>Classe di età del figlio</a:t>
          </a:r>
        </a:p>
        <a:p>
          <a:r>
            <a:rPr lang="it-IT" sz="1000">
              <a:solidFill>
                <a:sysClr val="windowText" lastClr="000000"/>
              </a:solidFill>
              <a:effectLst/>
              <a:latin typeface="Verdana" panose="020B0604030504040204" pitchFamily="34" charset="0"/>
              <a:ea typeface="Verdana" panose="020B0604030504040204" pitchFamily="34" charset="0"/>
              <a:cs typeface="+mn-cs"/>
            </a:rPr>
            <a:t>Presenza o meno di figli disabili nel nucleo</a:t>
          </a:r>
        </a:p>
        <a:p>
          <a:r>
            <a:rPr lang="it-IT" sz="1200">
              <a:solidFill>
                <a:sysClr val="windowText" lastClr="000000"/>
              </a:solidFill>
              <a:effectLst/>
              <a:latin typeface="Verdana" panose="020B0604030504040204" pitchFamily="34" charset="0"/>
              <a:ea typeface="Verdana" panose="020B0604030504040204" pitchFamily="34" charset="0"/>
              <a:cs typeface="+mn-cs"/>
            </a:rPr>
            <a:t> </a:t>
          </a:r>
        </a:p>
        <a:p>
          <a:br>
            <a:rPr lang="it-IT" sz="1200" b="1">
              <a:solidFill>
                <a:sysClr val="windowText" lastClr="000000"/>
              </a:solidFill>
              <a:effectLst/>
              <a:latin typeface="Verdana" panose="020B0604030504040204" pitchFamily="34" charset="0"/>
              <a:ea typeface="Verdana" panose="020B0604030504040204" pitchFamily="34" charset="0"/>
              <a:cs typeface="+mn-cs"/>
            </a:rPr>
          </a:br>
          <a:r>
            <a:rPr lang="it-IT" sz="1200" b="1">
              <a:solidFill>
                <a:sysClr val="windowText" lastClr="000000"/>
              </a:solidFill>
              <a:effectLst/>
              <a:latin typeface="Verdana" panose="020B0604030504040204" pitchFamily="34" charset="0"/>
              <a:ea typeface="Verdana" panose="020B0604030504040204" pitchFamily="34" charset="0"/>
              <a:cs typeface="+mn-cs"/>
            </a:rPr>
            <a:t> </a:t>
          </a:r>
          <a:endParaRPr lang="it-IT" sz="1200">
            <a:solidFill>
              <a:sysClr val="windowText" lastClr="000000"/>
            </a:solidFill>
            <a:effectLst/>
            <a:latin typeface="Verdana" panose="020B0604030504040204" pitchFamily="34" charset="0"/>
            <a:ea typeface="Verdana" panose="020B0604030504040204" pitchFamily="34" charset="0"/>
            <a:cs typeface="+mn-cs"/>
          </a:endParaRPr>
        </a:p>
        <a:p>
          <a:endParaRPr lang="it-IT" sz="1200">
            <a:latin typeface="Verdana" panose="020B0604030504040204" pitchFamily="34" charset="0"/>
            <a:ea typeface="Verdana" panose="020B0604030504040204" pitchFamily="34"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i-stat-intra\data\piani%20di%20spoglio_e_doc\05_pds_III_pop\DCIS\SAN\SAN_A_burgio_DEF\DCIS_OSPDISTPSICHRES_ospedaliz_disturbi_psichici_luogo_residenza_DEF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ruttura"/>
      <sheetName val="Territorio"/>
      <sheetName val="Tipo dato"/>
      <sheetName val="tipo di patologia"/>
      <sheetName val="Regime di ricovero"/>
      <sheetName val="Sesso"/>
      <sheetName val="Classe di età"/>
      <sheetName val="Stato civile"/>
      <sheetName val="Aggregati clinici di codice"/>
      <sheetName val="Anno"/>
      <sheetName val="Misura"/>
      <sheetName val="flag, note, file aggiuntivi"/>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17B97D-C3A4-4806-AD63-EBCBC226F434}">
  <sheetPr>
    <tabColor rgb="FF92D050"/>
    <pageSetUpPr fitToPage="1"/>
  </sheetPr>
  <dimension ref="B1:K27"/>
  <sheetViews>
    <sheetView showGridLines="0" tabSelected="1" zoomScale="88" zoomScaleNormal="88" workbookViewId="0">
      <selection activeCell="B1" sqref="B1"/>
    </sheetView>
  </sheetViews>
  <sheetFormatPr defaultRowHeight="14.5" x14ac:dyDescent="0.35"/>
  <cols>
    <col min="1" max="1" width="1.54296875" customWidth="1"/>
    <col min="2" max="2" width="7.08984375" customWidth="1"/>
    <col min="10" max="10" width="11.26953125" customWidth="1"/>
    <col min="12" max="12" width="5" customWidth="1"/>
  </cols>
  <sheetData>
    <row r="1" spans="2:11" x14ac:dyDescent="0.35">
      <c r="B1" t="s">
        <v>87</v>
      </c>
    </row>
    <row r="9" spans="2:11" x14ac:dyDescent="0.35">
      <c r="B9" s="38" t="s">
        <v>87</v>
      </c>
      <c r="C9" s="39"/>
      <c r="D9" s="39"/>
      <c r="E9" s="39"/>
      <c r="F9" s="39"/>
      <c r="G9" s="39"/>
      <c r="H9" s="39"/>
      <c r="I9" s="39"/>
      <c r="J9" s="39"/>
      <c r="K9" s="40"/>
    </row>
    <row r="10" spans="2:11" ht="25" x14ac:dyDescent="0.35">
      <c r="B10" s="292" t="s">
        <v>66</v>
      </c>
      <c r="C10" s="293"/>
      <c r="D10" s="293"/>
      <c r="E10" s="293"/>
      <c r="F10" s="293"/>
      <c r="G10" s="293"/>
      <c r="H10" s="293"/>
      <c r="I10" s="293"/>
      <c r="J10" s="293"/>
      <c r="K10" s="294"/>
    </row>
    <row r="11" spans="2:11" x14ac:dyDescent="0.35">
      <c r="B11" s="41"/>
      <c r="C11" s="42"/>
      <c r="D11" s="42"/>
      <c r="E11" s="42"/>
      <c r="F11" s="42"/>
      <c r="G11" s="42"/>
      <c r="H11" s="42"/>
      <c r="I11" s="42"/>
      <c r="J11" s="42"/>
      <c r="K11" s="43"/>
    </row>
    <row r="12" spans="2:11" x14ac:dyDescent="0.35">
      <c r="B12" s="41"/>
      <c r="C12" s="42"/>
      <c r="D12" s="42"/>
      <c r="E12" s="42"/>
      <c r="F12" s="42"/>
      <c r="G12" s="42"/>
      <c r="H12" s="42"/>
      <c r="I12" s="42"/>
      <c r="J12" s="42"/>
      <c r="K12" s="43"/>
    </row>
    <row r="13" spans="2:11" x14ac:dyDescent="0.35">
      <c r="B13" s="41"/>
      <c r="C13" s="42"/>
      <c r="D13" s="42"/>
      <c r="E13" s="42"/>
      <c r="F13" s="42"/>
      <c r="G13" s="42"/>
      <c r="H13" s="42"/>
      <c r="I13" s="42"/>
      <c r="J13" s="42"/>
      <c r="K13" s="43"/>
    </row>
    <row r="14" spans="2:11" x14ac:dyDescent="0.35">
      <c r="B14" s="298" t="s">
        <v>65</v>
      </c>
      <c r="C14" s="299"/>
      <c r="D14" s="299"/>
      <c r="E14" s="299"/>
      <c r="F14" s="299"/>
      <c r="G14" s="299"/>
      <c r="H14" s="299"/>
      <c r="I14" s="299"/>
      <c r="J14" s="299"/>
      <c r="K14" s="300"/>
    </row>
    <row r="15" spans="2:11" ht="15" x14ac:dyDescent="0.35">
      <c r="B15" s="41"/>
      <c r="C15" s="44"/>
      <c r="D15" s="42"/>
      <c r="E15" s="42"/>
      <c r="F15" s="42"/>
      <c r="G15" s="42"/>
      <c r="H15" s="42"/>
      <c r="I15" s="42"/>
      <c r="J15" s="42"/>
      <c r="K15" s="43"/>
    </row>
    <row r="16" spans="2:11" x14ac:dyDescent="0.35">
      <c r="B16" s="41"/>
      <c r="C16" s="42"/>
      <c r="D16" s="42"/>
      <c r="E16" s="42"/>
      <c r="F16" s="42"/>
      <c r="G16" s="42"/>
      <c r="H16" s="42"/>
      <c r="I16" s="42"/>
      <c r="J16" s="42"/>
      <c r="K16" s="43"/>
    </row>
    <row r="17" spans="2:11" x14ac:dyDescent="0.35">
      <c r="B17" s="41"/>
      <c r="C17" s="42"/>
      <c r="D17" s="42"/>
      <c r="E17" s="42"/>
      <c r="F17" s="42"/>
      <c r="G17" s="42"/>
      <c r="H17" s="42"/>
      <c r="I17" s="42"/>
      <c r="J17" s="42"/>
      <c r="K17" s="43"/>
    </row>
    <row r="18" spans="2:11" x14ac:dyDescent="0.35">
      <c r="B18" s="41"/>
      <c r="C18" s="42"/>
      <c r="D18" s="42"/>
      <c r="E18" s="42"/>
      <c r="F18" s="42"/>
      <c r="G18" s="42"/>
      <c r="H18" s="42"/>
      <c r="I18" s="42"/>
      <c r="J18" s="42"/>
      <c r="K18" s="43"/>
    </row>
    <row r="19" spans="2:11" x14ac:dyDescent="0.35">
      <c r="B19" s="41"/>
      <c r="C19" s="42"/>
      <c r="D19" s="42"/>
      <c r="E19" s="42"/>
      <c r="F19" s="42"/>
      <c r="G19" s="42"/>
      <c r="H19" s="42"/>
      <c r="I19" s="42"/>
      <c r="J19" s="42"/>
      <c r="K19" s="43"/>
    </row>
    <row r="20" spans="2:11" ht="23.5" x14ac:dyDescent="0.55000000000000004">
      <c r="B20" s="295" t="s">
        <v>129</v>
      </c>
      <c r="C20" s="296"/>
      <c r="D20" s="296"/>
      <c r="E20" s="296"/>
      <c r="F20" s="296"/>
      <c r="G20" s="296"/>
      <c r="H20" s="296"/>
      <c r="I20" s="296"/>
      <c r="J20" s="296"/>
      <c r="K20" s="297"/>
    </row>
    <row r="21" spans="2:11" ht="23.5" x14ac:dyDescent="0.55000000000000004">
      <c r="B21" s="101"/>
      <c r="C21" s="102"/>
      <c r="D21" s="102"/>
      <c r="E21" s="102"/>
      <c r="F21" s="102"/>
      <c r="G21" s="102"/>
      <c r="H21" s="102"/>
      <c r="I21" s="102"/>
      <c r="J21" s="102"/>
      <c r="K21" s="103"/>
    </row>
    <row r="22" spans="2:11" ht="23.5" x14ac:dyDescent="0.55000000000000004">
      <c r="B22" s="101"/>
      <c r="C22" s="102"/>
      <c r="D22" s="102"/>
      <c r="E22" s="102"/>
      <c r="F22" s="102"/>
      <c r="G22" s="102"/>
      <c r="H22" s="102"/>
      <c r="I22" s="102"/>
      <c r="J22" s="102"/>
      <c r="K22" s="103"/>
    </row>
    <row r="23" spans="2:11" ht="12.5" customHeight="1" x14ac:dyDescent="0.35">
      <c r="B23" s="41"/>
      <c r="C23" s="42"/>
      <c r="D23" s="42"/>
      <c r="E23" s="42"/>
      <c r="F23" s="42"/>
      <c r="G23" s="42"/>
      <c r="H23" s="42"/>
      <c r="I23" s="42"/>
      <c r="J23" s="42"/>
      <c r="K23" s="43"/>
    </row>
    <row r="24" spans="2:11" ht="163.5" customHeight="1" x14ac:dyDescent="0.35">
      <c r="B24" s="41"/>
      <c r="C24" s="291" t="s">
        <v>205</v>
      </c>
      <c r="D24" s="291"/>
      <c r="E24" s="291"/>
      <c r="F24" s="291"/>
      <c r="G24" s="291"/>
      <c r="H24" s="291"/>
      <c r="I24" s="291"/>
      <c r="J24" s="291"/>
      <c r="K24" s="115"/>
    </row>
    <row r="25" spans="2:11" x14ac:dyDescent="0.35">
      <c r="B25" s="41"/>
      <c r="C25" s="42"/>
      <c r="D25" s="42"/>
      <c r="E25" s="42"/>
      <c r="F25" s="42"/>
      <c r="G25" s="42"/>
      <c r="H25" s="42"/>
      <c r="I25" s="42"/>
      <c r="J25" s="42"/>
      <c r="K25" s="43"/>
    </row>
    <row r="26" spans="2:11" x14ac:dyDescent="0.35">
      <c r="B26" s="41"/>
      <c r="C26" s="42"/>
      <c r="D26" s="42"/>
      <c r="E26" s="42"/>
      <c r="F26" s="42"/>
      <c r="G26" s="42"/>
      <c r="H26" s="42"/>
      <c r="I26" s="42"/>
      <c r="J26" s="42"/>
      <c r="K26" s="43"/>
    </row>
    <row r="27" spans="2:11" x14ac:dyDescent="0.35">
      <c r="B27" s="45"/>
      <c r="C27" s="46"/>
      <c r="D27" s="46"/>
      <c r="E27" s="46"/>
      <c r="F27" s="46"/>
      <c r="G27" s="46"/>
      <c r="H27" s="46"/>
      <c r="I27" s="46"/>
      <c r="J27" s="46"/>
      <c r="K27" s="47"/>
    </row>
  </sheetData>
  <mergeCells count="4">
    <mergeCell ref="C24:J24"/>
    <mergeCell ref="B10:K10"/>
    <mergeCell ref="B20:K20"/>
    <mergeCell ref="B14:K14"/>
  </mergeCells>
  <pageMargins left="0.70866141732283472" right="0.70866141732283472" top="0.94488188976377963" bottom="0.74803149606299213" header="0.31496062992125984" footer="0.31496062992125984"/>
  <pageSetup paperSize="9" scale="97"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Foglio5">
    <tabColor rgb="FF92D050"/>
    <pageSetUpPr fitToPage="1"/>
  </sheetPr>
  <dimension ref="A1:U60"/>
  <sheetViews>
    <sheetView showGridLines="0" tabSelected="1" view="pageBreakPreview" topLeftCell="B10" zoomScale="60" zoomScaleNormal="58" workbookViewId="0">
      <selection activeCell="B1" sqref="B1"/>
    </sheetView>
  </sheetViews>
  <sheetFormatPr defaultColWidth="13.26953125" defaultRowHeight="10" x14ac:dyDescent="0.35"/>
  <cols>
    <col min="1" max="1" width="25.90625" style="1" customWidth="1"/>
    <col min="2" max="2" width="13.26953125" style="1" bestFit="1" customWidth="1"/>
    <col min="3" max="3" width="13.08984375" style="67" customWidth="1"/>
    <col min="4" max="4" width="13.26953125" style="1" bestFit="1" customWidth="1"/>
    <col min="5" max="5" width="14.36328125" style="67" customWidth="1"/>
    <col min="6" max="6" width="13.26953125" style="1" bestFit="1" customWidth="1"/>
    <col min="7" max="7" width="13.90625" style="67" customWidth="1"/>
    <col min="8" max="8" width="13.08984375" style="1" customWidth="1"/>
    <col min="9" max="9" width="13.54296875" style="67" customWidth="1"/>
    <col min="10" max="10" width="13.26953125" style="1" bestFit="1" customWidth="1"/>
    <col min="11" max="11" width="12.08984375" style="1" bestFit="1" customWidth="1"/>
    <col min="12" max="12" width="13.26953125" style="1" bestFit="1" customWidth="1"/>
    <col min="13" max="13" width="12.08984375" style="1" bestFit="1" customWidth="1"/>
    <col min="14" max="14" width="13.26953125" style="1" bestFit="1" customWidth="1"/>
    <col min="15" max="15" width="12.08984375" style="1" bestFit="1" customWidth="1"/>
    <col min="16" max="16" width="13.26953125" style="1" bestFit="1" customWidth="1"/>
    <col min="17" max="17" width="12.08984375" style="1" bestFit="1" customWidth="1"/>
    <col min="18" max="18" width="13.26953125" style="1" bestFit="1" customWidth="1"/>
    <col min="19" max="19" width="12.08984375" style="1" bestFit="1" customWidth="1"/>
    <col min="20" max="20" width="13.26953125" style="1" customWidth="1"/>
    <col min="21" max="21" width="12.08984375" style="1" bestFit="1" customWidth="1"/>
    <col min="22" max="16384" width="13.26953125" style="1"/>
  </cols>
  <sheetData>
    <row r="1" spans="1:21" ht="61.5" customHeight="1" thickBot="1" x14ac:dyDescent="0.4">
      <c r="A1" s="48" t="s">
        <v>138</v>
      </c>
      <c r="B1" s="33"/>
      <c r="C1" s="64"/>
      <c r="D1" s="33"/>
      <c r="E1" s="64"/>
      <c r="F1" s="33"/>
      <c r="G1" s="64"/>
      <c r="H1" s="50"/>
      <c r="I1" s="70"/>
      <c r="J1" s="50"/>
      <c r="K1" s="50"/>
      <c r="L1" s="50"/>
      <c r="M1" s="50"/>
      <c r="N1" s="50"/>
      <c r="O1" s="50"/>
      <c r="P1" s="50"/>
      <c r="Q1" s="50"/>
      <c r="R1" s="50"/>
      <c r="S1" s="50"/>
      <c r="T1" s="50"/>
      <c r="U1" s="50"/>
    </row>
    <row r="2" spans="1:21" ht="40.5" customHeight="1" thickTop="1" x14ac:dyDescent="0.35">
      <c r="A2" s="37"/>
      <c r="B2" s="327" t="s">
        <v>36</v>
      </c>
      <c r="C2" s="327"/>
      <c r="D2" s="327"/>
      <c r="E2" s="327"/>
      <c r="F2" s="327"/>
      <c r="G2" s="327"/>
      <c r="H2" s="327"/>
      <c r="I2" s="327"/>
      <c r="J2" s="327"/>
      <c r="K2" s="327"/>
      <c r="L2" s="327"/>
      <c r="M2" s="327"/>
      <c r="N2" s="327"/>
      <c r="O2" s="327"/>
      <c r="P2" s="327"/>
      <c r="Q2" s="327"/>
      <c r="R2" s="327"/>
      <c r="S2" s="327"/>
      <c r="T2" s="327"/>
      <c r="U2" s="327"/>
    </row>
    <row r="3" spans="1:21" ht="33" customHeight="1" x14ac:dyDescent="0.35">
      <c r="A3" s="339" t="s">
        <v>81</v>
      </c>
      <c r="B3" s="337" t="s">
        <v>3</v>
      </c>
      <c r="C3" s="338"/>
      <c r="D3" s="337" t="s">
        <v>22</v>
      </c>
      <c r="E3" s="338"/>
      <c r="F3" s="337" t="s">
        <v>23</v>
      </c>
      <c r="G3" s="338"/>
      <c r="H3" s="337" t="s">
        <v>70</v>
      </c>
      <c r="I3" s="338"/>
      <c r="J3" s="337" t="s">
        <v>88</v>
      </c>
      <c r="K3" s="338"/>
      <c r="L3" s="337" t="s">
        <v>90</v>
      </c>
      <c r="M3" s="338"/>
      <c r="N3" s="337" t="s">
        <v>118</v>
      </c>
      <c r="O3" s="338"/>
      <c r="P3" s="337" t="s">
        <v>122</v>
      </c>
      <c r="Q3" s="338"/>
      <c r="R3" s="337" t="s">
        <v>123</v>
      </c>
      <c r="S3" s="338"/>
      <c r="T3" s="337" t="s">
        <v>126</v>
      </c>
      <c r="U3" s="338"/>
    </row>
    <row r="4" spans="1:21" ht="64" customHeight="1" thickBot="1" x14ac:dyDescent="0.4">
      <c r="A4" s="340"/>
      <c r="B4" s="30" t="s">
        <v>105</v>
      </c>
      <c r="C4" s="65" t="s">
        <v>106</v>
      </c>
      <c r="D4" s="30" t="s">
        <v>105</v>
      </c>
      <c r="E4" s="65" t="s">
        <v>106</v>
      </c>
      <c r="F4" s="30" t="s">
        <v>105</v>
      </c>
      <c r="G4" s="65" t="s">
        <v>106</v>
      </c>
      <c r="H4" s="30" t="s">
        <v>105</v>
      </c>
      <c r="I4" s="65" t="s">
        <v>106</v>
      </c>
      <c r="J4" s="30" t="s">
        <v>105</v>
      </c>
      <c r="K4" s="65" t="s">
        <v>106</v>
      </c>
      <c r="L4" s="30" t="s">
        <v>105</v>
      </c>
      <c r="M4" s="65" t="s">
        <v>106</v>
      </c>
      <c r="N4" s="30" t="s">
        <v>105</v>
      </c>
      <c r="O4" s="65" t="s">
        <v>106</v>
      </c>
      <c r="P4" s="30" t="s">
        <v>105</v>
      </c>
      <c r="Q4" s="65" t="s">
        <v>106</v>
      </c>
      <c r="R4" s="30" t="s">
        <v>105</v>
      </c>
      <c r="S4" s="65" t="s">
        <v>106</v>
      </c>
      <c r="T4" s="30" t="s">
        <v>105</v>
      </c>
      <c r="U4" s="65" t="s">
        <v>106</v>
      </c>
    </row>
    <row r="5" spans="1:21" ht="21.75" customHeight="1" thickTop="1" x14ac:dyDescent="0.35">
      <c r="A5" s="2" t="s">
        <v>4</v>
      </c>
      <c r="B5" s="2">
        <v>569833</v>
      </c>
      <c r="C5" s="2">
        <v>138</v>
      </c>
      <c r="D5" s="2">
        <v>568630</v>
      </c>
      <c r="E5" s="2">
        <v>138</v>
      </c>
      <c r="F5" s="2">
        <v>571496</v>
      </c>
      <c r="G5" s="2">
        <v>138</v>
      </c>
      <c r="H5" s="2">
        <v>570976</v>
      </c>
      <c r="I5" s="2">
        <v>138</v>
      </c>
      <c r="J5" s="2">
        <v>569255</v>
      </c>
      <c r="K5" s="2">
        <v>138</v>
      </c>
      <c r="L5" s="2">
        <v>574627</v>
      </c>
      <c r="M5" s="2">
        <v>138</v>
      </c>
      <c r="N5" s="2">
        <v>576870</v>
      </c>
      <c r="O5" s="2">
        <v>139</v>
      </c>
      <c r="P5" s="2">
        <v>580356</v>
      </c>
      <c r="Q5" s="2">
        <v>139</v>
      </c>
      <c r="R5" s="2">
        <v>582942</v>
      </c>
      <c r="S5" s="2">
        <v>139</v>
      </c>
      <c r="T5" s="2">
        <v>583631</v>
      </c>
      <c r="U5" s="2">
        <v>139</v>
      </c>
    </row>
    <row r="6" spans="1:21" ht="21.75" customHeight="1" x14ac:dyDescent="0.35">
      <c r="A6" s="2" t="s">
        <v>5</v>
      </c>
      <c r="B6" s="2">
        <v>17589</v>
      </c>
      <c r="C6" s="2">
        <v>134</v>
      </c>
      <c r="D6" s="2">
        <v>17552</v>
      </c>
      <c r="E6" s="2">
        <v>134</v>
      </c>
      <c r="F6" s="2">
        <v>17594</v>
      </c>
      <c r="G6" s="2">
        <v>134</v>
      </c>
      <c r="H6" s="2">
        <v>17606</v>
      </c>
      <c r="I6" s="2">
        <v>134</v>
      </c>
      <c r="J6" s="2">
        <v>17575</v>
      </c>
      <c r="K6" s="2">
        <v>134</v>
      </c>
      <c r="L6" s="2">
        <v>17766</v>
      </c>
      <c r="M6" s="2">
        <v>135</v>
      </c>
      <c r="N6" s="2">
        <v>17866</v>
      </c>
      <c r="O6" s="2">
        <v>135</v>
      </c>
      <c r="P6" s="2">
        <v>17927</v>
      </c>
      <c r="Q6" s="2">
        <v>135</v>
      </c>
      <c r="R6" s="2">
        <v>17998</v>
      </c>
      <c r="S6" s="2">
        <v>135</v>
      </c>
      <c r="T6" s="2">
        <v>18052</v>
      </c>
      <c r="U6" s="2">
        <v>136</v>
      </c>
    </row>
    <row r="7" spans="1:21" ht="21.75" customHeight="1" x14ac:dyDescent="0.35">
      <c r="A7" s="2" t="s">
        <v>6</v>
      </c>
      <c r="B7" s="2">
        <v>1477300</v>
      </c>
      <c r="C7" s="2">
        <v>138</v>
      </c>
      <c r="D7" s="2">
        <v>1472711</v>
      </c>
      <c r="E7" s="2">
        <v>138</v>
      </c>
      <c r="F7" s="2">
        <v>1476794</v>
      </c>
      <c r="G7" s="2">
        <v>138</v>
      </c>
      <c r="H7" s="2">
        <v>1475121</v>
      </c>
      <c r="I7" s="2">
        <v>138</v>
      </c>
      <c r="J7" s="2">
        <v>1473004</v>
      </c>
      <c r="K7" s="2">
        <v>138</v>
      </c>
      <c r="L7" s="2">
        <v>1485209</v>
      </c>
      <c r="M7" s="2">
        <v>138</v>
      </c>
      <c r="N7" s="2">
        <v>1490999</v>
      </c>
      <c r="O7" s="2">
        <v>139</v>
      </c>
      <c r="P7" s="2">
        <v>1499149</v>
      </c>
      <c r="Q7" s="2">
        <v>139</v>
      </c>
      <c r="R7" s="2">
        <v>1504846</v>
      </c>
      <c r="S7" s="2">
        <v>139</v>
      </c>
      <c r="T7" s="2">
        <v>1506929</v>
      </c>
      <c r="U7" s="2">
        <v>139</v>
      </c>
    </row>
    <row r="8" spans="1:21" ht="21.75" customHeight="1" x14ac:dyDescent="0.35">
      <c r="A8" s="2" t="s">
        <v>73</v>
      </c>
      <c r="B8" s="2">
        <v>88634</v>
      </c>
      <c r="C8" s="2">
        <v>143</v>
      </c>
      <c r="D8" s="2">
        <v>88580</v>
      </c>
      <c r="E8" s="2">
        <v>143</v>
      </c>
      <c r="F8" s="2">
        <v>88679</v>
      </c>
      <c r="G8" s="2">
        <v>143</v>
      </c>
      <c r="H8" s="2">
        <v>88648</v>
      </c>
      <c r="I8" s="2">
        <v>142</v>
      </c>
      <c r="J8" s="2">
        <v>88521</v>
      </c>
      <c r="K8" s="2">
        <v>143</v>
      </c>
      <c r="L8" s="2">
        <v>89018</v>
      </c>
      <c r="M8" s="2">
        <v>143</v>
      </c>
      <c r="N8" s="2">
        <v>89469</v>
      </c>
      <c r="O8" s="2">
        <v>143</v>
      </c>
      <c r="P8" s="2">
        <v>89688</v>
      </c>
      <c r="Q8" s="2">
        <v>143</v>
      </c>
      <c r="R8" s="2">
        <v>89936</v>
      </c>
      <c r="S8" s="2">
        <v>143</v>
      </c>
      <c r="T8" s="2">
        <v>90029</v>
      </c>
      <c r="U8" s="2">
        <v>143</v>
      </c>
    </row>
    <row r="9" spans="1:21" ht="21.75" customHeight="1" x14ac:dyDescent="0.35">
      <c r="A9" s="2" t="s">
        <v>74</v>
      </c>
      <c r="B9" s="2">
        <v>91817</v>
      </c>
      <c r="C9" s="2">
        <v>133</v>
      </c>
      <c r="D9" s="2">
        <v>91934</v>
      </c>
      <c r="E9" s="2">
        <v>133</v>
      </c>
      <c r="F9" s="2">
        <v>92180</v>
      </c>
      <c r="G9" s="2">
        <v>133</v>
      </c>
      <c r="H9" s="2">
        <v>92330</v>
      </c>
      <c r="I9" s="2">
        <v>132</v>
      </c>
      <c r="J9" s="2">
        <v>92503</v>
      </c>
      <c r="K9" s="2">
        <v>133</v>
      </c>
      <c r="L9" s="2">
        <v>93353</v>
      </c>
      <c r="M9" s="2">
        <v>133</v>
      </c>
      <c r="N9" s="2">
        <v>94085</v>
      </c>
      <c r="O9" s="2">
        <v>134</v>
      </c>
      <c r="P9" s="2">
        <v>94841</v>
      </c>
      <c r="Q9" s="2">
        <v>134</v>
      </c>
      <c r="R9" s="2">
        <v>95499</v>
      </c>
      <c r="S9" s="2">
        <v>134</v>
      </c>
      <c r="T9" s="2">
        <v>95791</v>
      </c>
      <c r="U9" s="2">
        <v>134</v>
      </c>
    </row>
    <row r="10" spans="1:21" ht="21.75" customHeight="1" x14ac:dyDescent="0.35">
      <c r="A10" s="2" t="s">
        <v>7</v>
      </c>
      <c r="B10" s="2">
        <v>711194</v>
      </c>
      <c r="C10" s="2">
        <v>139</v>
      </c>
      <c r="D10" s="2">
        <v>710447</v>
      </c>
      <c r="E10" s="2">
        <v>139</v>
      </c>
      <c r="F10" s="2">
        <v>711992</v>
      </c>
      <c r="G10" s="2">
        <v>139</v>
      </c>
      <c r="H10" s="2">
        <v>711632</v>
      </c>
      <c r="I10" s="2">
        <v>139</v>
      </c>
      <c r="J10" s="2">
        <v>711303</v>
      </c>
      <c r="K10" s="2">
        <v>139</v>
      </c>
      <c r="L10" s="2">
        <v>717367</v>
      </c>
      <c r="M10" s="2">
        <v>140</v>
      </c>
      <c r="N10" s="2">
        <v>720752</v>
      </c>
      <c r="O10" s="2">
        <v>140</v>
      </c>
      <c r="P10" s="2">
        <v>724878</v>
      </c>
      <c r="Q10" s="2">
        <v>140</v>
      </c>
      <c r="R10" s="2">
        <v>727618</v>
      </c>
      <c r="S10" s="2">
        <v>140</v>
      </c>
      <c r="T10" s="2">
        <v>728670</v>
      </c>
      <c r="U10" s="2">
        <v>140</v>
      </c>
    </row>
    <row r="11" spans="1:21" ht="21.75" customHeight="1" x14ac:dyDescent="0.35">
      <c r="A11" s="2" t="s">
        <v>63</v>
      </c>
      <c r="B11" s="2">
        <v>162562</v>
      </c>
      <c r="C11" s="2">
        <v>143</v>
      </c>
      <c r="D11" s="2">
        <v>162384</v>
      </c>
      <c r="E11" s="2">
        <v>143</v>
      </c>
      <c r="F11" s="2">
        <v>162770</v>
      </c>
      <c r="G11" s="2">
        <v>143</v>
      </c>
      <c r="H11" s="2">
        <v>162611</v>
      </c>
      <c r="I11" s="2">
        <v>143</v>
      </c>
      <c r="J11" s="2">
        <v>162482</v>
      </c>
      <c r="K11" s="2">
        <v>144</v>
      </c>
      <c r="L11" s="2">
        <v>163661</v>
      </c>
      <c r="M11" s="2">
        <v>144</v>
      </c>
      <c r="N11" s="2">
        <v>164441</v>
      </c>
      <c r="O11" s="2">
        <v>145</v>
      </c>
      <c r="P11" s="2">
        <v>165286</v>
      </c>
      <c r="Q11" s="2">
        <v>144</v>
      </c>
      <c r="R11" s="2">
        <v>165866</v>
      </c>
      <c r="S11" s="2">
        <v>144</v>
      </c>
      <c r="T11" s="2">
        <v>166119</v>
      </c>
      <c r="U11" s="2">
        <v>144</v>
      </c>
    </row>
    <row r="12" spans="1:21" ht="21.75" customHeight="1" x14ac:dyDescent="0.35">
      <c r="A12" s="2" t="s">
        <v>8</v>
      </c>
      <c r="B12" s="2">
        <v>177988</v>
      </c>
      <c r="C12" s="2">
        <v>136</v>
      </c>
      <c r="D12" s="2">
        <v>177547</v>
      </c>
      <c r="E12" s="2">
        <v>136</v>
      </c>
      <c r="F12" s="2">
        <v>178122</v>
      </c>
      <c r="G12" s="2">
        <v>136</v>
      </c>
      <c r="H12" s="2">
        <v>177939</v>
      </c>
      <c r="I12" s="2">
        <v>136</v>
      </c>
      <c r="J12" s="2">
        <v>177465</v>
      </c>
      <c r="K12" s="2">
        <v>137</v>
      </c>
      <c r="L12" s="2">
        <v>179387</v>
      </c>
      <c r="M12" s="2">
        <v>137</v>
      </c>
      <c r="N12" s="2">
        <v>180604</v>
      </c>
      <c r="O12" s="2">
        <v>138</v>
      </c>
      <c r="P12" s="2">
        <v>182017</v>
      </c>
      <c r="Q12" s="2">
        <v>138</v>
      </c>
      <c r="R12" s="2">
        <v>183098</v>
      </c>
      <c r="S12" s="2">
        <v>138</v>
      </c>
      <c r="T12" s="2">
        <v>183556</v>
      </c>
      <c r="U12" s="2">
        <v>138</v>
      </c>
    </row>
    <row r="13" spans="1:21" ht="21.75" customHeight="1" x14ac:dyDescent="0.35">
      <c r="A13" s="2" t="s">
        <v>9</v>
      </c>
      <c r="B13" s="2">
        <v>643471</v>
      </c>
      <c r="C13" s="2">
        <v>140</v>
      </c>
      <c r="D13" s="2">
        <v>642533</v>
      </c>
      <c r="E13" s="2">
        <v>140</v>
      </c>
      <c r="F13" s="2">
        <v>644006</v>
      </c>
      <c r="G13" s="2">
        <v>140</v>
      </c>
      <c r="H13" s="2">
        <v>643720</v>
      </c>
      <c r="I13" s="2">
        <v>140</v>
      </c>
      <c r="J13" s="2">
        <v>643068</v>
      </c>
      <c r="K13" s="2">
        <v>140</v>
      </c>
      <c r="L13" s="2">
        <v>648734</v>
      </c>
      <c r="M13" s="2">
        <v>140</v>
      </c>
      <c r="N13" s="2">
        <v>651799</v>
      </c>
      <c r="O13" s="2">
        <v>141</v>
      </c>
      <c r="P13" s="2">
        <v>655638</v>
      </c>
      <c r="Q13" s="2">
        <v>141</v>
      </c>
      <c r="R13" s="2">
        <v>658269</v>
      </c>
      <c r="S13" s="2">
        <v>141</v>
      </c>
      <c r="T13" s="2">
        <v>658954</v>
      </c>
      <c r="U13" s="2">
        <v>141</v>
      </c>
    </row>
    <row r="14" spans="1:21" ht="21.75" customHeight="1" x14ac:dyDescent="0.35">
      <c r="A14" s="2" t="s">
        <v>10</v>
      </c>
      <c r="B14" s="2">
        <v>490896</v>
      </c>
      <c r="C14" s="2">
        <v>139</v>
      </c>
      <c r="D14" s="2">
        <v>489811</v>
      </c>
      <c r="E14" s="2">
        <v>139</v>
      </c>
      <c r="F14" s="2">
        <v>491478</v>
      </c>
      <c r="G14" s="2">
        <v>139</v>
      </c>
      <c r="H14" s="2">
        <v>490624</v>
      </c>
      <c r="I14" s="2">
        <v>138</v>
      </c>
      <c r="J14" s="2">
        <v>489514</v>
      </c>
      <c r="K14" s="2">
        <v>139</v>
      </c>
      <c r="L14" s="2">
        <v>493707</v>
      </c>
      <c r="M14" s="2">
        <v>139</v>
      </c>
      <c r="N14" s="2">
        <v>495874</v>
      </c>
      <c r="O14" s="2">
        <v>140</v>
      </c>
      <c r="P14" s="2">
        <v>498892</v>
      </c>
      <c r="Q14" s="2">
        <v>139</v>
      </c>
      <c r="R14" s="2">
        <v>500866</v>
      </c>
      <c r="S14" s="2">
        <v>140</v>
      </c>
      <c r="T14" s="2">
        <v>501350</v>
      </c>
      <c r="U14" s="2">
        <v>139</v>
      </c>
    </row>
    <row r="15" spans="1:21" ht="21.75" customHeight="1" x14ac:dyDescent="0.35">
      <c r="A15" s="2" t="s">
        <v>11</v>
      </c>
      <c r="B15" s="2">
        <v>121044</v>
      </c>
      <c r="C15" s="2">
        <v>147</v>
      </c>
      <c r="D15" s="2">
        <v>120935</v>
      </c>
      <c r="E15" s="2">
        <v>147</v>
      </c>
      <c r="F15" s="2">
        <v>121454</v>
      </c>
      <c r="G15" s="2">
        <v>147</v>
      </c>
      <c r="H15" s="2">
        <v>121277</v>
      </c>
      <c r="I15" s="2">
        <v>147</v>
      </c>
      <c r="J15" s="2">
        <v>120946</v>
      </c>
      <c r="K15" s="2">
        <v>147</v>
      </c>
      <c r="L15" s="2">
        <v>121847</v>
      </c>
      <c r="M15" s="2">
        <v>147</v>
      </c>
      <c r="N15" s="2">
        <v>122314</v>
      </c>
      <c r="O15" s="2">
        <v>148</v>
      </c>
      <c r="P15" s="2">
        <v>123002</v>
      </c>
      <c r="Q15" s="2">
        <v>148</v>
      </c>
      <c r="R15" s="2">
        <v>123427</v>
      </c>
      <c r="S15" s="2">
        <v>148</v>
      </c>
      <c r="T15" s="2">
        <v>123374</v>
      </c>
      <c r="U15" s="2">
        <v>148</v>
      </c>
    </row>
    <row r="16" spans="1:21" ht="21.75" customHeight="1" x14ac:dyDescent="0.35">
      <c r="A16" s="2" t="s">
        <v>12</v>
      </c>
      <c r="B16" s="2">
        <v>215702</v>
      </c>
      <c r="C16" s="2">
        <v>144</v>
      </c>
      <c r="D16" s="2">
        <v>215428</v>
      </c>
      <c r="E16" s="2">
        <v>144</v>
      </c>
      <c r="F16" s="2">
        <v>216163</v>
      </c>
      <c r="G16" s="2">
        <v>144</v>
      </c>
      <c r="H16" s="2">
        <v>215975</v>
      </c>
      <c r="I16" s="2">
        <v>144</v>
      </c>
      <c r="J16" s="2">
        <v>215523</v>
      </c>
      <c r="K16" s="2">
        <v>144</v>
      </c>
      <c r="L16" s="2">
        <v>217299</v>
      </c>
      <c r="M16" s="2">
        <v>144</v>
      </c>
      <c r="N16" s="2">
        <v>218133</v>
      </c>
      <c r="O16" s="2">
        <v>145</v>
      </c>
      <c r="P16" s="2">
        <v>219394</v>
      </c>
      <c r="Q16" s="2">
        <v>145</v>
      </c>
      <c r="R16" s="2">
        <v>220076</v>
      </c>
      <c r="S16" s="2">
        <v>145</v>
      </c>
      <c r="T16" s="2">
        <v>220096</v>
      </c>
      <c r="U16" s="2">
        <v>145</v>
      </c>
    </row>
    <row r="17" spans="1:21" ht="21.75" customHeight="1" x14ac:dyDescent="0.35">
      <c r="A17" s="2" t="s">
        <v>13</v>
      </c>
      <c r="B17" s="2">
        <v>802739</v>
      </c>
      <c r="C17" s="2">
        <v>141</v>
      </c>
      <c r="D17" s="2">
        <v>799458</v>
      </c>
      <c r="E17" s="2">
        <v>141</v>
      </c>
      <c r="F17" s="2">
        <v>803343</v>
      </c>
      <c r="G17" s="2">
        <v>141</v>
      </c>
      <c r="H17" s="2">
        <v>801710</v>
      </c>
      <c r="I17" s="2">
        <v>141</v>
      </c>
      <c r="J17" s="2">
        <v>798369</v>
      </c>
      <c r="K17" s="2">
        <v>141</v>
      </c>
      <c r="L17" s="2">
        <v>805576</v>
      </c>
      <c r="M17" s="2">
        <v>141</v>
      </c>
      <c r="N17" s="2">
        <v>808463</v>
      </c>
      <c r="O17" s="2">
        <v>142</v>
      </c>
      <c r="P17" s="2">
        <v>813325</v>
      </c>
      <c r="Q17" s="2">
        <v>142</v>
      </c>
      <c r="R17" s="2">
        <v>816473</v>
      </c>
      <c r="S17" s="2">
        <v>142</v>
      </c>
      <c r="T17" s="2">
        <v>816334</v>
      </c>
      <c r="U17" s="2">
        <v>142</v>
      </c>
    </row>
    <row r="18" spans="1:21" ht="21.75" customHeight="1" x14ac:dyDescent="0.35">
      <c r="A18" s="2" t="s">
        <v>14</v>
      </c>
      <c r="B18" s="2">
        <v>181121</v>
      </c>
      <c r="C18" s="2">
        <v>148</v>
      </c>
      <c r="D18" s="2">
        <v>180779</v>
      </c>
      <c r="E18" s="2">
        <v>148</v>
      </c>
      <c r="F18" s="2">
        <v>182316</v>
      </c>
      <c r="G18" s="2">
        <v>148</v>
      </c>
      <c r="H18" s="2">
        <v>181983</v>
      </c>
      <c r="I18" s="2">
        <v>148</v>
      </c>
      <c r="J18" s="2">
        <v>181146</v>
      </c>
      <c r="K18" s="2">
        <v>148</v>
      </c>
      <c r="L18" s="2">
        <v>182574</v>
      </c>
      <c r="M18" s="2">
        <v>149</v>
      </c>
      <c r="N18" s="2">
        <v>183196</v>
      </c>
      <c r="O18" s="2">
        <v>149</v>
      </c>
      <c r="P18" s="2">
        <v>184195</v>
      </c>
      <c r="Q18" s="2">
        <v>149</v>
      </c>
      <c r="R18" s="2">
        <v>184973</v>
      </c>
      <c r="S18" s="2">
        <v>149</v>
      </c>
      <c r="T18" s="2">
        <v>184971</v>
      </c>
      <c r="U18" s="2">
        <v>149</v>
      </c>
    </row>
    <row r="19" spans="1:21" ht="21.75" customHeight="1" x14ac:dyDescent="0.35">
      <c r="A19" s="2" t="s">
        <v>15</v>
      </c>
      <c r="B19" s="2">
        <v>38611</v>
      </c>
      <c r="C19" s="2">
        <v>148</v>
      </c>
      <c r="D19" s="2">
        <v>38573</v>
      </c>
      <c r="E19" s="2">
        <v>147</v>
      </c>
      <c r="F19" s="2">
        <v>39007</v>
      </c>
      <c r="G19" s="2">
        <v>148</v>
      </c>
      <c r="H19" s="2">
        <v>38962</v>
      </c>
      <c r="I19" s="2">
        <v>148</v>
      </c>
      <c r="J19" s="2">
        <v>38678</v>
      </c>
      <c r="K19" s="2">
        <v>148</v>
      </c>
      <c r="L19" s="2">
        <v>39069</v>
      </c>
      <c r="M19" s="2">
        <v>148</v>
      </c>
      <c r="N19" s="2">
        <v>39208</v>
      </c>
      <c r="O19" s="2">
        <v>149</v>
      </c>
      <c r="P19" s="2">
        <v>39378</v>
      </c>
      <c r="Q19" s="2">
        <v>149</v>
      </c>
      <c r="R19" s="2">
        <v>39485</v>
      </c>
      <c r="S19" s="2">
        <v>149</v>
      </c>
      <c r="T19" s="2">
        <v>39470</v>
      </c>
      <c r="U19" s="2">
        <v>149</v>
      </c>
    </row>
    <row r="20" spans="1:21" ht="21.75" customHeight="1" x14ac:dyDescent="0.35">
      <c r="A20" s="2" t="s">
        <v>16</v>
      </c>
      <c r="B20" s="2">
        <v>818979</v>
      </c>
      <c r="C20" s="2">
        <v>155</v>
      </c>
      <c r="D20" s="2">
        <v>817828</v>
      </c>
      <c r="E20" s="2">
        <v>155</v>
      </c>
      <c r="F20" s="2">
        <v>841918</v>
      </c>
      <c r="G20" s="2">
        <v>156</v>
      </c>
      <c r="H20" s="2">
        <v>840633</v>
      </c>
      <c r="I20" s="2">
        <v>156</v>
      </c>
      <c r="J20" s="2">
        <v>822409</v>
      </c>
      <c r="K20" s="2">
        <v>156</v>
      </c>
      <c r="L20" s="2">
        <v>832474</v>
      </c>
      <c r="M20" s="2">
        <v>156</v>
      </c>
      <c r="N20" s="2">
        <v>833218</v>
      </c>
      <c r="O20" s="2">
        <v>157</v>
      </c>
      <c r="P20" s="2">
        <v>835103</v>
      </c>
      <c r="Q20" s="2">
        <v>157</v>
      </c>
      <c r="R20" s="2">
        <v>838027</v>
      </c>
      <c r="S20" s="2">
        <v>157</v>
      </c>
      <c r="T20" s="2">
        <v>836422</v>
      </c>
      <c r="U20" s="2">
        <v>157</v>
      </c>
    </row>
    <row r="21" spans="1:21" ht="21.75" customHeight="1" x14ac:dyDescent="0.35">
      <c r="A21" s="2" t="s">
        <v>17</v>
      </c>
      <c r="B21" s="2">
        <v>579764</v>
      </c>
      <c r="C21" s="2">
        <v>155</v>
      </c>
      <c r="D21" s="2">
        <v>578520</v>
      </c>
      <c r="E21" s="2">
        <v>154</v>
      </c>
      <c r="F21" s="2">
        <v>586941</v>
      </c>
      <c r="G21" s="2">
        <v>155</v>
      </c>
      <c r="H21" s="2">
        <v>585149</v>
      </c>
      <c r="I21" s="2">
        <v>155</v>
      </c>
      <c r="J21" s="2">
        <v>579006</v>
      </c>
      <c r="K21" s="2">
        <v>155</v>
      </c>
      <c r="L21" s="2">
        <v>583179</v>
      </c>
      <c r="M21" s="2">
        <v>155</v>
      </c>
      <c r="N21" s="2">
        <v>584393</v>
      </c>
      <c r="O21" s="2">
        <v>156</v>
      </c>
      <c r="P21" s="2">
        <v>586385</v>
      </c>
      <c r="Q21" s="2">
        <v>156</v>
      </c>
      <c r="R21" s="2">
        <v>587980</v>
      </c>
      <c r="S21" s="2">
        <v>156</v>
      </c>
      <c r="T21" s="2">
        <v>586617</v>
      </c>
      <c r="U21" s="2">
        <v>156</v>
      </c>
    </row>
    <row r="22" spans="1:21" ht="21.75" customHeight="1" x14ac:dyDescent="0.35">
      <c r="A22" s="2" t="s">
        <v>18</v>
      </c>
      <c r="B22" s="2">
        <v>78820</v>
      </c>
      <c r="C22" s="2">
        <v>155</v>
      </c>
      <c r="D22" s="2">
        <v>78676</v>
      </c>
      <c r="E22" s="2">
        <v>155</v>
      </c>
      <c r="F22" s="2">
        <v>79307</v>
      </c>
      <c r="G22" s="2">
        <v>155</v>
      </c>
      <c r="H22" s="2">
        <v>79139</v>
      </c>
      <c r="I22" s="2">
        <v>155</v>
      </c>
      <c r="J22" s="2">
        <v>78559</v>
      </c>
      <c r="K22" s="2">
        <v>155</v>
      </c>
      <c r="L22" s="2">
        <v>78954</v>
      </c>
      <c r="M22" s="2">
        <v>155</v>
      </c>
      <c r="N22" s="2">
        <v>79134</v>
      </c>
      <c r="O22" s="2">
        <v>156</v>
      </c>
      <c r="P22" s="2">
        <v>79287</v>
      </c>
      <c r="Q22" s="2">
        <v>156</v>
      </c>
      <c r="R22" s="2">
        <v>79408</v>
      </c>
      <c r="S22" s="2">
        <v>156</v>
      </c>
      <c r="T22" s="2">
        <v>79237</v>
      </c>
      <c r="U22" s="2">
        <v>156</v>
      </c>
    </row>
    <row r="23" spans="1:21" ht="21.75" customHeight="1" x14ac:dyDescent="0.35">
      <c r="A23" s="2" t="s">
        <v>19</v>
      </c>
      <c r="B23" s="2">
        <v>265619</v>
      </c>
      <c r="C23" s="2">
        <v>165</v>
      </c>
      <c r="D23" s="2">
        <v>265291</v>
      </c>
      <c r="E23" s="2">
        <v>165</v>
      </c>
      <c r="F23" s="2">
        <v>273341</v>
      </c>
      <c r="G23" s="2">
        <v>166</v>
      </c>
      <c r="H23" s="2">
        <v>271861</v>
      </c>
      <c r="I23" s="2">
        <v>166</v>
      </c>
      <c r="J23" s="2">
        <v>265906</v>
      </c>
      <c r="K23" s="2">
        <v>166</v>
      </c>
      <c r="L23" s="2">
        <v>268100</v>
      </c>
      <c r="M23" s="2">
        <v>166</v>
      </c>
      <c r="N23" s="2">
        <v>268480</v>
      </c>
      <c r="O23" s="2">
        <v>167</v>
      </c>
      <c r="P23" s="2">
        <v>269276</v>
      </c>
      <c r="Q23" s="2">
        <v>167</v>
      </c>
      <c r="R23" s="2">
        <v>270366</v>
      </c>
      <c r="S23" s="2">
        <v>167</v>
      </c>
      <c r="T23" s="2">
        <v>270102</v>
      </c>
      <c r="U23" s="2">
        <v>167</v>
      </c>
    </row>
    <row r="24" spans="1:21" ht="21.75" customHeight="1" x14ac:dyDescent="0.35">
      <c r="A24" s="2" t="s">
        <v>20</v>
      </c>
      <c r="B24" s="2">
        <v>685118</v>
      </c>
      <c r="C24" s="2">
        <v>159</v>
      </c>
      <c r="D24" s="2">
        <v>684207</v>
      </c>
      <c r="E24" s="2">
        <v>159</v>
      </c>
      <c r="F24" s="2">
        <v>705660</v>
      </c>
      <c r="G24" s="2">
        <v>160</v>
      </c>
      <c r="H24" s="2">
        <v>705121</v>
      </c>
      <c r="I24" s="2">
        <v>160</v>
      </c>
      <c r="J24" s="2">
        <v>688659</v>
      </c>
      <c r="K24" s="2">
        <v>160</v>
      </c>
      <c r="L24" s="2">
        <v>695944</v>
      </c>
      <c r="M24" s="2">
        <v>160</v>
      </c>
      <c r="N24" s="2">
        <v>697276</v>
      </c>
      <c r="O24" s="2">
        <v>161</v>
      </c>
      <c r="P24" s="2">
        <v>698094</v>
      </c>
      <c r="Q24" s="2">
        <v>161</v>
      </c>
      <c r="R24" s="2">
        <v>700261</v>
      </c>
      <c r="S24" s="2">
        <v>161</v>
      </c>
      <c r="T24" s="2">
        <v>697314</v>
      </c>
      <c r="U24" s="2">
        <v>161</v>
      </c>
    </row>
    <row r="25" spans="1:21" ht="21.75" customHeight="1" x14ac:dyDescent="0.35">
      <c r="A25" s="2" t="s">
        <v>21</v>
      </c>
      <c r="B25" s="2">
        <v>195803</v>
      </c>
      <c r="C25" s="2">
        <v>159</v>
      </c>
      <c r="D25" s="2">
        <v>195446</v>
      </c>
      <c r="E25" s="2">
        <v>159</v>
      </c>
      <c r="F25" s="2">
        <v>197476</v>
      </c>
      <c r="G25" s="2">
        <v>159</v>
      </c>
      <c r="H25" s="2">
        <v>197040</v>
      </c>
      <c r="I25" s="2">
        <v>159</v>
      </c>
      <c r="J25" s="2">
        <v>195496</v>
      </c>
      <c r="K25" s="2">
        <v>159</v>
      </c>
      <c r="L25" s="2">
        <v>197152</v>
      </c>
      <c r="M25" s="2">
        <v>159</v>
      </c>
      <c r="N25" s="2">
        <v>197725</v>
      </c>
      <c r="O25" s="2">
        <v>161</v>
      </c>
      <c r="P25" s="2">
        <v>198785</v>
      </c>
      <c r="Q25" s="2">
        <v>161</v>
      </c>
      <c r="R25" s="2">
        <v>199549</v>
      </c>
      <c r="S25" s="2">
        <v>161</v>
      </c>
      <c r="T25" s="2">
        <v>199441</v>
      </c>
      <c r="U25" s="2">
        <v>161</v>
      </c>
    </row>
    <row r="26" spans="1:21" ht="21.75" customHeight="1" thickBot="1" x14ac:dyDescent="0.4">
      <c r="A26" s="17" t="s">
        <v>33</v>
      </c>
      <c r="B26" s="17">
        <v>8414604</v>
      </c>
      <c r="C26" s="17">
        <v>145</v>
      </c>
      <c r="D26" s="17">
        <v>8397270</v>
      </c>
      <c r="E26" s="17">
        <v>145</v>
      </c>
      <c r="F26" s="17">
        <v>8482037</v>
      </c>
      <c r="G26" s="17">
        <v>146</v>
      </c>
      <c r="H26" s="17">
        <v>8470057</v>
      </c>
      <c r="I26" s="17">
        <v>145</v>
      </c>
      <c r="J26" s="17">
        <v>8409387</v>
      </c>
      <c r="K26" s="17">
        <v>146</v>
      </c>
      <c r="L26" s="17">
        <v>8484997</v>
      </c>
      <c r="M26" s="17">
        <v>146</v>
      </c>
      <c r="N26" s="17">
        <v>8514299</v>
      </c>
      <c r="O26" s="17">
        <v>146</v>
      </c>
      <c r="P26" s="17">
        <v>8554896</v>
      </c>
      <c r="Q26" s="17">
        <v>146</v>
      </c>
      <c r="R26" s="17">
        <v>8586963</v>
      </c>
      <c r="S26" s="17">
        <v>146</v>
      </c>
      <c r="T26" s="17">
        <v>8586459</v>
      </c>
      <c r="U26" s="17">
        <v>146</v>
      </c>
    </row>
    <row r="27" spans="1:21" s="5" customFormat="1" ht="31.5" customHeight="1" thickTop="1" x14ac:dyDescent="0.35">
      <c r="A27" s="13" t="s">
        <v>0</v>
      </c>
      <c r="B27" s="14">
        <f>+B5+B6+B7+B8+B9+B10+B11+B12+B13</f>
        <v>3940388</v>
      </c>
      <c r="C27" s="14">
        <f>+(B5*C5+B6*C6+B7*C7+B8*C8+B9*C9+B10*C10+B11*C11+B12*C12+B13*C13)/B27</f>
        <v>138.60113344168138</v>
      </c>
      <c r="D27" s="14">
        <f>+D5+D6+D7+D8+D9+D10+D11+D12+D13</f>
        <v>3932318</v>
      </c>
      <c r="E27" s="14">
        <f>+(D5*E5+D6*E6+D7*E7+D8*E8+D9*E9+D10*E10+D11*E11+D12*E12+D13*E13)/D27</f>
        <v>138.60151823936926</v>
      </c>
      <c r="F27" s="14">
        <f>+F5+F6+F7+F8+F9+F10+F11+F12+F13</f>
        <v>3943633</v>
      </c>
      <c r="G27" s="14">
        <f>+(F5*G5+F6*G6+F7*G7+F8*G8+F9*G9+F10*G10+F11*G11+F12*G12+F13*G13)/F27</f>
        <v>138.60089998232596</v>
      </c>
      <c r="H27" s="14">
        <f>+H5+H6+H7+H8+H9+H10+H11+H12+H13</f>
        <v>3940583</v>
      </c>
      <c r="I27" s="14">
        <f>+(H5*I5+H6*I6+H7*I7+H8*I8+H9*I9+H10*I10+H11*I11+H12*I12+H13*I13)/H27</f>
        <v>138.55485114766012</v>
      </c>
      <c r="J27" s="14">
        <f>+J5+J6+J7+J8+J9+J10+J11+J12+J13</f>
        <v>3935176</v>
      </c>
      <c r="K27" s="14">
        <f>+(J5*K5+J6*K6+J7*K7+J8*K8+J9*K9+J10*K10+J11*K11+J12*K12+J13*K13)/J27</f>
        <v>138.68730242306825</v>
      </c>
      <c r="L27" s="14">
        <f>+L5+L6+L7+L8+L9+L10+L11+L12+L13</f>
        <v>3969122</v>
      </c>
      <c r="M27" s="14">
        <f>+(L5*M5+L6*M6+L7*M7+L8*M8+L9*M9+L10*M10+L11*M11+L12*M12+L13*M13)/L27</f>
        <v>138.87168094102424</v>
      </c>
      <c r="N27" s="14">
        <f>+N5+N6+N7+N8+N9+N10+N11+N12+N13</f>
        <v>3986885</v>
      </c>
      <c r="O27" s="14">
        <f>+(N5*O5+N6*O6+N7*O7+N8*O8+N9*O9+N10*O10+N11*O11+N12*O12+N13*O13)/N27</f>
        <v>139.66377108945957</v>
      </c>
      <c r="P27" s="14">
        <f>+P5+P6+P7+P8+P9+P10+P11+P12+P13</f>
        <v>4009780</v>
      </c>
      <c r="Q27" s="14">
        <f>+(P5*Q5+P6*Q6+P7*Q7+P8*Q8+P9*Q9+P10*Q10+P11*Q11+P12*Q12+P13*Q13)/P27</f>
        <v>139.6218311229045</v>
      </c>
      <c r="R27" s="14">
        <f>+R5+R6+R7+R8+R9+R10+R11+R12+R13</f>
        <v>4026072</v>
      </c>
      <c r="S27" s="14">
        <f>+(R5*S5+R6*S6+R7*S7+R8*S8+R9*S9+R10*S10+R11*S11+R12*S12+R13*S13)/R27</f>
        <v>139.62111283653149</v>
      </c>
      <c r="T27" s="14">
        <f>+T5+T6+T7+T8+T9+T10+T11+T12+T13</f>
        <v>4031731</v>
      </c>
      <c r="U27" s="14">
        <f>+(T5*U5+T6*U6+T7*U7+T8*U8+T9*U9+T10*U10+T11*U11+T12*U12+T13*U13)/T27</f>
        <v>139.62519597661648</v>
      </c>
    </row>
    <row r="28" spans="1:21" ht="23" customHeight="1" x14ac:dyDescent="0.35">
      <c r="A28" s="13" t="s">
        <v>1</v>
      </c>
      <c r="B28" s="14">
        <f>+B14+B15+B16+B17</f>
        <v>1630381</v>
      </c>
      <c r="C28" s="14">
        <f>+(+B15*C15+B14*C14+B16*C16+B17*C17)/B28</f>
        <v>141.24017576259783</v>
      </c>
      <c r="D28" s="14">
        <f>+D14+D15+D16+D17</f>
        <v>1625632</v>
      </c>
      <c r="E28" s="14">
        <f>+(+D15*E15+D14*E14+D16*E16+D17*E17)/D28</f>
        <v>141.24130430503337</v>
      </c>
      <c r="F28" s="14">
        <f>+F14+F15+F16+F17</f>
        <v>1632438</v>
      </c>
      <c r="G28" s="14">
        <f>+(+F15*G15+F14*G14+F16*G16+F17*G17)/F28</f>
        <v>141.24151422596142</v>
      </c>
      <c r="H28" s="14">
        <f>+H14+H15+H16+H17</f>
        <v>1629586</v>
      </c>
      <c r="I28" s="14">
        <f>+(+H15*I15+H14*I14+H16*I16+H17*I17)/H28</f>
        <v>140.94091444084572</v>
      </c>
      <c r="J28" s="14">
        <f>+J14+J15+J16+J17</f>
        <v>1624352</v>
      </c>
      <c r="K28" s="14">
        <f>+(+J15*K15+J14*K14+J16*K16+J17*K17)/J28</f>
        <v>141.24207622485767</v>
      </c>
      <c r="L28" s="14">
        <f>+L14+L15+L16+L17</f>
        <v>1638429</v>
      </c>
      <c r="M28" s="14">
        <f>+(+L15*M15+L14*M14+L16*M16+L17*M17)/L28</f>
        <v>141.24142944247203</v>
      </c>
      <c r="N28" s="14">
        <f>+N14+N15+N16+N17</f>
        <v>1644784</v>
      </c>
      <c r="O28" s="14">
        <f>+(+N15*O15+N14*O14+N16*O16+N17*O17)/N28</f>
        <v>142.24108636757168</v>
      </c>
      <c r="P28" s="14">
        <f>+P14+P15+P16+P17</f>
        <v>1654613</v>
      </c>
      <c r="Q28" s="14">
        <f>+(+P15*Q15+P14*Q14+P16*Q16+P17*Q17)/P28</f>
        <v>141.93927160006601</v>
      </c>
      <c r="R28" s="14">
        <f>+R14+R15+R16+R17</f>
        <v>1660842</v>
      </c>
      <c r="S28" s="14">
        <f>+(+R15*S15+R14*S14+R16*S16+R17*S17)/R28</f>
        <v>142.24027451136232</v>
      </c>
      <c r="T28" s="14">
        <f>+T14+T15+T16+T17</f>
        <v>1661154</v>
      </c>
      <c r="U28" s="14">
        <f>+(+T15*U15+T14*U14+T16*U16+T17*U17)/T28</f>
        <v>141.93768308055726</v>
      </c>
    </row>
    <row r="29" spans="1:21" ht="23" customHeight="1" thickBot="1" x14ac:dyDescent="0.4">
      <c r="A29" s="15" t="s">
        <v>2</v>
      </c>
      <c r="B29" s="16">
        <f>+B18+B19+B20+B21+B22+B23+B24+B25</f>
        <v>2843835</v>
      </c>
      <c r="C29" s="16">
        <f>+(B18*C18+B19*C19+B20*C20+B21*C21+B22*C22+B23*C23+B24*C24+B25*C25)/B29</f>
        <v>156.63221494917954</v>
      </c>
      <c r="D29" s="16">
        <f>+D18+D19+D20+D21+D22+D23+D24+D25</f>
        <v>2839320</v>
      </c>
      <c r="E29" s="16">
        <f>+(D18*E18+D19*E19+D20*E20+D21*E21+D22*E22+D23*E23+D24*E24+D25*E25)/D29</f>
        <v>156.41546743586491</v>
      </c>
      <c r="F29" s="16">
        <f>+F18+F19+F20+F21+F22+F23+F24+F25</f>
        <v>2905966</v>
      </c>
      <c r="G29" s="16">
        <f>+(F18*G18+F19*G19+F20*G20+F21*G21+F22*G22+F23*G23+F24*G24+F25*G25)/F29</f>
        <v>157.27725031882684</v>
      </c>
      <c r="H29" s="16">
        <f>+H18+H19+H20+H21+H22+H23+H24+H25</f>
        <v>2899888</v>
      </c>
      <c r="I29" s="16">
        <f>+(H18*I18+H19*I19+H20*I20+H21*I21+H22*I22+H23*I23+H24*I24+H25*I25)/H29</f>
        <v>157.27534787550417</v>
      </c>
      <c r="J29" s="16">
        <f>+J18+J19+J20+J21+J22+J23+J24+J25</f>
        <v>2849859</v>
      </c>
      <c r="K29" s="16">
        <f>+(J18*K18+J19*K19+J20*K20+J21*K21+J22*K22+J23*K23+J24*K24+J25*K25)/J29</f>
        <v>157.25761555220802</v>
      </c>
      <c r="L29" s="16">
        <f>+L18+L19+L20+L21+L22+L23+L24+L25</f>
        <v>2877446</v>
      </c>
      <c r="M29" s="16">
        <f>+(L18*M18+L19*M19+L20*M20+L21*M21+L22*M22+L23*M23+L24*M24+L25*M25)/L29</f>
        <v>157.32184200850338</v>
      </c>
      <c r="N29" s="16">
        <f>+N18+N19+N20+N21+N22+N23+N24+N25</f>
        <v>2882630</v>
      </c>
      <c r="O29" s="16">
        <f>+(N18*O18+N19*O19+N20*O20+N21*O21+N22*O22+N23*O23+N24*O24+N25*O25)/N29</f>
        <v>158.32588816462743</v>
      </c>
      <c r="P29" s="16">
        <f>+P18+P19+P20+P21+P22+P23+P24+P25</f>
        <v>2890503</v>
      </c>
      <c r="Q29" s="16">
        <f>+(P18*Q18+P19*Q19+P20*Q20+P21*Q21+P22*Q22+P23*Q23+P24*Q24+P25*Q25)/P29</f>
        <v>158.32365197337626</v>
      </c>
      <c r="R29" s="16">
        <f>+R18+R19+R20+R21+R22+R23+R24+R25</f>
        <v>2900049</v>
      </c>
      <c r="S29" s="16">
        <f>+(R18*S18+R19*S19+R20*S20+R21*S21+R22*S22+R23*S23+R24*S24+R25*S25)/R29</f>
        <v>158.32406314513997</v>
      </c>
      <c r="T29" s="16">
        <f>+T18+T19+T20+T21+T22+T23+T24+T25</f>
        <v>2893574</v>
      </c>
      <c r="U29" s="16">
        <f>+(T18*U18+T19*U19+T20*U20+T21*U21+T22*U22+T23*U23+T24*U24+T25*U25)/T29</f>
        <v>158.32246764727634</v>
      </c>
    </row>
    <row r="30" spans="1:21" ht="25" customHeight="1" thickTop="1" x14ac:dyDescent="0.3">
      <c r="A30" s="71" t="str">
        <f>+INDICE!B10</f>
        <v xml:space="preserve"> Lettura dati 20 febbraio 2023</v>
      </c>
      <c r="J30" s="24"/>
    </row>
    <row r="31" spans="1:21" x14ac:dyDescent="0.35">
      <c r="B31" s="6"/>
      <c r="C31" s="25"/>
      <c r="D31" s="5"/>
      <c r="E31" s="68"/>
      <c r="F31" s="5"/>
    </row>
    <row r="32" spans="1:21" s="3" customFormat="1" x14ac:dyDescent="0.35">
      <c r="A32" s="1"/>
      <c r="B32" s="1"/>
      <c r="C32" s="67"/>
      <c r="E32" s="69"/>
      <c r="G32" s="69"/>
      <c r="I32" s="69"/>
    </row>
    <row r="33" spans="2:6" ht="15" x14ac:dyDescent="0.35">
      <c r="B33" s="7"/>
      <c r="C33" s="66"/>
    </row>
    <row r="37" spans="2:6" ht="13.5" x14ac:dyDescent="0.35">
      <c r="B37" s="14"/>
      <c r="C37" s="14"/>
      <c r="F37" s="24"/>
    </row>
    <row r="38" spans="2:6" ht="13.5" x14ac:dyDescent="0.35">
      <c r="B38" s="14"/>
      <c r="C38" s="14"/>
    </row>
    <row r="39" spans="2:6" ht="13.5" x14ac:dyDescent="0.35">
      <c r="B39" s="14"/>
      <c r="C39" s="14"/>
    </row>
    <row r="40" spans="2:6" ht="13.5" x14ac:dyDescent="0.35">
      <c r="B40" s="14"/>
      <c r="C40" s="14"/>
    </row>
    <row r="41" spans="2:6" ht="13.5" x14ac:dyDescent="0.35">
      <c r="B41" s="14"/>
      <c r="C41" s="14"/>
    </row>
    <row r="42" spans="2:6" x14ac:dyDescent="0.35">
      <c r="B42" s="4"/>
    </row>
    <row r="43" spans="2:6" ht="13.5" x14ac:dyDescent="0.35">
      <c r="B43" s="4"/>
      <c r="C43" s="66"/>
    </row>
    <row r="44" spans="2:6" x14ac:dyDescent="0.35">
      <c r="B44" s="4"/>
    </row>
    <row r="45" spans="2:6" x14ac:dyDescent="0.35">
      <c r="B45" s="4"/>
    </row>
    <row r="46" spans="2:6" x14ac:dyDescent="0.35">
      <c r="B46" s="4"/>
    </row>
    <row r="47" spans="2:6" x14ac:dyDescent="0.35">
      <c r="B47" s="4"/>
    </row>
    <row r="48" spans="2:6" x14ac:dyDescent="0.35">
      <c r="B48" s="4"/>
    </row>
    <row r="49" spans="2:2" x14ac:dyDescent="0.35">
      <c r="B49" s="4"/>
    </row>
    <row r="50" spans="2:2" x14ac:dyDescent="0.35">
      <c r="B50" s="4"/>
    </row>
    <row r="51" spans="2:2" x14ac:dyDescent="0.35">
      <c r="B51" s="4"/>
    </row>
    <row r="52" spans="2:2" x14ac:dyDescent="0.35">
      <c r="B52" s="4"/>
    </row>
    <row r="53" spans="2:2" x14ac:dyDescent="0.35">
      <c r="B53" s="4"/>
    </row>
    <row r="54" spans="2:2" x14ac:dyDescent="0.35">
      <c r="B54" s="4"/>
    </row>
    <row r="55" spans="2:2" x14ac:dyDescent="0.35">
      <c r="B55" s="4"/>
    </row>
    <row r="56" spans="2:2" x14ac:dyDescent="0.35">
      <c r="B56" s="4"/>
    </row>
    <row r="57" spans="2:2" x14ac:dyDescent="0.35">
      <c r="B57" s="4"/>
    </row>
    <row r="58" spans="2:2" x14ac:dyDescent="0.35">
      <c r="B58" s="4"/>
    </row>
    <row r="59" spans="2:2" x14ac:dyDescent="0.35">
      <c r="B59" s="4"/>
    </row>
    <row r="60" spans="2:2" x14ac:dyDescent="0.35">
      <c r="B60" s="4"/>
    </row>
  </sheetData>
  <mergeCells count="12">
    <mergeCell ref="T3:U3"/>
    <mergeCell ref="B2:U2"/>
    <mergeCell ref="A3:A4"/>
    <mergeCell ref="B3:C3"/>
    <mergeCell ref="D3:E3"/>
    <mergeCell ref="F3:G3"/>
    <mergeCell ref="N3:O3"/>
    <mergeCell ref="R3:S3"/>
    <mergeCell ref="P3:Q3"/>
    <mergeCell ref="L3:M3"/>
    <mergeCell ref="J3:K3"/>
    <mergeCell ref="H3:I3"/>
  </mergeCells>
  <phoneticPr fontId="10" type="noConversion"/>
  <pageMargins left="0.31496062992125984" right="0.31496062992125984" top="0.94488188976377963" bottom="0.74803149606299213" header="0.31496062992125984" footer="0.31496062992125984"/>
  <pageSetup paperSize="9" scale="47" orientation="landscape" r:id="rId1"/>
  <headerFooter>
    <oddHeader>&amp;COSSERVATORIO ASSEGNO UNICO UNIVERSALE</oddHeader>
    <oddFooter>&amp;CINPS - COORDINAMENTO GENERALE STATISTICO ATTUARIALE</oddFooter>
  </headerFooter>
  <rowBreaks count="1" manualBreakCount="1">
    <brk id="18" max="21" man="1"/>
  </rowBreaks>
  <ignoredErrors>
    <ignoredError sqref="C27:M29 N27:O29 P27:P29 Q27:Q29 R27:R29 S27 S28:S29 T27:T29" formula="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160C03-2FD9-483A-9EF4-A453E9AC983A}">
  <sheetPr>
    <tabColor rgb="FF92D050"/>
    <pageSetUpPr fitToPage="1"/>
  </sheetPr>
  <dimension ref="A1:C60"/>
  <sheetViews>
    <sheetView showGridLines="0" tabSelected="1" view="pageBreakPreview" zoomScale="39" zoomScaleNormal="58" zoomScaleSheetLayoutView="39" workbookViewId="0">
      <selection activeCell="B1" sqref="B1"/>
    </sheetView>
  </sheetViews>
  <sheetFormatPr defaultColWidth="13.26953125" defaultRowHeight="10" x14ac:dyDescent="0.35"/>
  <cols>
    <col min="1" max="1" width="30.26953125" style="1" customWidth="1"/>
    <col min="2" max="2" width="18.7265625" style="1" customWidth="1"/>
    <col min="3" max="3" width="24.6328125" style="67" customWidth="1"/>
    <col min="4" max="16384" width="13.26953125" style="1"/>
  </cols>
  <sheetData>
    <row r="1" spans="1:3" ht="61.5" customHeight="1" thickBot="1" x14ac:dyDescent="0.4">
      <c r="A1" s="341" t="s">
        <v>139</v>
      </c>
      <c r="B1" s="341"/>
      <c r="C1" s="341"/>
    </row>
    <row r="2" spans="1:3" ht="40.5" customHeight="1" thickTop="1" x14ac:dyDescent="0.35">
      <c r="A2" s="37"/>
      <c r="B2" s="327" t="s">
        <v>36</v>
      </c>
      <c r="C2" s="327"/>
    </row>
    <row r="3" spans="1:3" ht="33" customHeight="1" x14ac:dyDescent="0.35">
      <c r="A3" s="339" t="s">
        <v>81</v>
      </c>
      <c r="B3" s="337" t="s">
        <v>135</v>
      </c>
      <c r="C3" s="338"/>
    </row>
    <row r="4" spans="1:3" ht="64" customHeight="1" thickBot="1" x14ac:dyDescent="0.4">
      <c r="A4" s="340"/>
      <c r="B4" s="30" t="s">
        <v>105</v>
      </c>
      <c r="C4" s="65" t="s">
        <v>106</v>
      </c>
    </row>
    <row r="5" spans="1:3" ht="21.75" customHeight="1" thickTop="1" x14ac:dyDescent="0.35">
      <c r="A5" s="2" t="s">
        <v>4</v>
      </c>
      <c r="B5" s="2">
        <v>581464</v>
      </c>
      <c r="C5" s="2">
        <v>142</v>
      </c>
    </row>
    <row r="6" spans="1:3" ht="21.75" customHeight="1" x14ac:dyDescent="0.35">
      <c r="A6" s="2" t="s">
        <v>5</v>
      </c>
      <c r="B6" s="2">
        <v>17999</v>
      </c>
      <c r="C6" s="2">
        <v>139</v>
      </c>
    </row>
    <row r="7" spans="1:3" ht="21.75" customHeight="1" x14ac:dyDescent="0.35">
      <c r="A7" s="2" t="s">
        <v>6</v>
      </c>
      <c r="B7" s="2">
        <v>1501494</v>
      </c>
      <c r="C7" s="2">
        <v>142</v>
      </c>
    </row>
    <row r="8" spans="1:3" ht="21.75" customHeight="1" x14ac:dyDescent="0.35">
      <c r="A8" s="2" t="s">
        <v>73</v>
      </c>
      <c r="B8" s="2">
        <v>89728</v>
      </c>
      <c r="C8" s="2">
        <v>147</v>
      </c>
    </row>
    <row r="9" spans="1:3" ht="21.75" customHeight="1" x14ac:dyDescent="0.35">
      <c r="A9" s="2" t="s">
        <v>74</v>
      </c>
      <c r="B9" s="2">
        <v>95655</v>
      </c>
      <c r="C9" s="2">
        <v>137</v>
      </c>
    </row>
    <row r="10" spans="1:3" ht="21.75" customHeight="1" x14ac:dyDescent="0.35">
      <c r="A10" s="2" t="s">
        <v>7</v>
      </c>
      <c r="B10" s="2">
        <v>725632</v>
      </c>
      <c r="C10" s="2">
        <v>144</v>
      </c>
    </row>
    <row r="11" spans="1:3" ht="21.75" customHeight="1" x14ac:dyDescent="0.35">
      <c r="A11" s="2" t="s">
        <v>63</v>
      </c>
      <c r="B11" s="2">
        <v>165401</v>
      </c>
      <c r="C11" s="2">
        <v>149</v>
      </c>
    </row>
    <row r="12" spans="1:3" ht="21.75" customHeight="1" x14ac:dyDescent="0.35">
      <c r="A12" s="2" t="s">
        <v>8</v>
      </c>
      <c r="B12" s="2">
        <v>182864</v>
      </c>
      <c r="C12" s="2">
        <v>141</v>
      </c>
    </row>
    <row r="13" spans="1:3" ht="21.75" customHeight="1" x14ac:dyDescent="0.35">
      <c r="A13" s="2" t="s">
        <v>9</v>
      </c>
      <c r="B13" s="2">
        <v>656208</v>
      </c>
      <c r="C13" s="2">
        <v>144</v>
      </c>
    </row>
    <row r="14" spans="1:3" ht="21.75" customHeight="1" x14ac:dyDescent="0.35">
      <c r="A14" s="2" t="s">
        <v>10</v>
      </c>
      <c r="B14" s="2">
        <v>499512</v>
      </c>
      <c r="C14" s="2">
        <v>143</v>
      </c>
    </row>
    <row r="15" spans="1:3" ht="21.75" customHeight="1" x14ac:dyDescent="0.35">
      <c r="A15" s="2" t="s">
        <v>11</v>
      </c>
      <c r="B15" s="2">
        <v>122847</v>
      </c>
      <c r="C15" s="2">
        <v>152</v>
      </c>
    </row>
    <row r="16" spans="1:3" ht="21.75" customHeight="1" x14ac:dyDescent="0.35">
      <c r="A16" s="2" t="s">
        <v>12</v>
      </c>
      <c r="B16" s="2">
        <v>219157</v>
      </c>
      <c r="C16" s="2">
        <v>149</v>
      </c>
    </row>
    <row r="17" spans="1:3" ht="21.75" customHeight="1" x14ac:dyDescent="0.35">
      <c r="A17" s="2" t="s">
        <v>13</v>
      </c>
      <c r="B17" s="2">
        <v>813206</v>
      </c>
      <c r="C17" s="2">
        <v>146</v>
      </c>
    </row>
    <row r="18" spans="1:3" ht="21.75" customHeight="1" x14ac:dyDescent="0.35">
      <c r="A18" s="2" t="s">
        <v>14</v>
      </c>
      <c r="B18" s="2">
        <v>184209</v>
      </c>
      <c r="C18" s="2">
        <v>154</v>
      </c>
    </row>
    <row r="19" spans="1:3" ht="21.75" customHeight="1" x14ac:dyDescent="0.35">
      <c r="A19" s="2" t="s">
        <v>15</v>
      </c>
      <c r="B19" s="2">
        <v>39308</v>
      </c>
      <c r="C19" s="2">
        <v>154</v>
      </c>
    </row>
    <row r="20" spans="1:3" ht="21.75" customHeight="1" x14ac:dyDescent="0.35">
      <c r="A20" s="2" t="s">
        <v>16</v>
      </c>
      <c r="B20" s="2">
        <v>833468</v>
      </c>
      <c r="C20" s="2">
        <v>162</v>
      </c>
    </row>
    <row r="21" spans="1:3" ht="21.75" customHeight="1" x14ac:dyDescent="0.35">
      <c r="A21" s="2" t="s">
        <v>17</v>
      </c>
      <c r="B21" s="2">
        <v>584083</v>
      </c>
      <c r="C21" s="2">
        <v>161</v>
      </c>
    </row>
    <row r="22" spans="1:3" ht="21.75" customHeight="1" x14ac:dyDescent="0.35">
      <c r="A22" s="2" t="s">
        <v>18</v>
      </c>
      <c r="B22" s="2">
        <v>78911</v>
      </c>
      <c r="C22" s="2">
        <v>161</v>
      </c>
    </row>
    <row r="23" spans="1:3" ht="21.75" customHeight="1" x14ac:dyDescent="0.35">
      <c r="A23" s="2" t="s">
        <v>19</v>
      </c>
      <c r="B23" s="2">
        <v>269162</v>
      </c>
      <c r="C23" s="2">
        <v>171</v>
      </c>
    </row>
    <row r="24" spans="1:3" ht="21.75" customHeight="1" x14ac:dyDescent="0.35">
      <c r="A24" s="2" t="s">
        <v>20</v>
      </c>
      <c r="B24" s="2">
        <v>694567</v>
      </c>
      <c r="C24" s="2">
        <v>165</v>
      </c>
    </row>
    <row r="25" spans="1:3" ht="21.75" customHeight="1" x14ac:dyDescent="0.35">
      <c r="A25" s="2" t="s">
        <v>21</v>
      </c>
      <c r="B25" s="2">
        <v>198707</v>
      </c>
      <c r="C25" s="2">
        <v>166</v>
      </c>
    </row>
    <row r="26" spans="1:3" ht="21.75" customHeight="1" thickBot="1" x14ac:dyDescent="0.4">
      <c r="A26" s="17" t="s">
        <v>33</v>
      </c>
      <c r="B26" s="17">
        <v>8553582</v>
      </c>
      <c r="C26" s="17">
        <v>150</v>
      </c>
    </row>
    <row r="27" spans="1:3" s="5" customFormat="1" ht="31.5" customHeight="1" thickTop="1" x14ac:dyDescent="0.35">
      <c r="A27" s="13" t="s">
        <v>0</v>
      </c>
      <c r="B27" s="14">
        <f>+B5+B6+B7+B8+B9+B10+B11+B12+B13</f>
        <v>4016445</v>
      </c>
      <c r="C27" s="14">
        <f>+(B5*C5+B6*C6+B7*C7+B8*C8+B9*C9+B10*C10+B11*C11+B12*C12+B13*C13)/B27</f>
        <v>142.91000648583511</v>
      </c>
    </row>
    <row r="28" spans="1:3" ht="23" customHeight="1" x14ac:dyDescent="0.35">
      <c r="A28" s="13" t="s">
        <v>1</v>
      </c>
      <c r="B28" s="14">
        <f>+B14+B15+B16+B17</f>
        <v>1654722</v>
      </c>
      <c r="C28" s="14">
        <f>+(+B15*C15+B14*C14+B16*C16+B17*C17)/B28</f>
        <v>145.93715983712067</v>
      </c>
    </row>
    <row r="29" spans="1:3" ht="23" customHeight="1" thickBot="1" x14ac:dyDescent="0.4">
      <c r="A29" s="15" t="s">
        <v>2</v>
      </c>
      <c r="B29" s="16">
        <f>+B18+B19+B20+B21+B22+B23+B24+B25</f>
        <v>2882415</v>
      </c>
      <c r="C29" s="16">
        <f>+(B18*C18+B19*C19+B20*C20+B21*C21+B22*C22+B23*C23+B24*C24+B25*C25)/B29</f>
        <v>162.98870461054358</v>
      </c>
    </row>
    <row r="30" spans="1:3" ht="25" customHeight="1" thickTop="1" x14ac:dyDescent="0.3">
      <c r="A30" s="71" t="str">
        <f>+INDICE!B10</f>
        <v xml:space="preserve"> Lettura dati 20 febbraio 2023</v>
      </c>
    </row>
    <row r="31" spans="1:3" x14ac:dyDescent="0.35">
      <c r="B31" s="6"/>
      <c r="C31" s="25"/>
    </row>
    <row r="32" spans="1:3" s="3" customFormat="1" x14ac:dyDescent="0.35">
      <c r="A32" s="1"/>
      <c r="B32" s="1"/>
      <c r="C32" s="67"/>
    </row>
    <row r="33" spans="2:3" ht="15" x14ac:dyDescent="0.35">
      <c r="B33" s="7"/>
      <c r="C33" s="66"/>
    </row>
    <row r="37" spans="2:3" ht="13.5" x14ac:dyDescent="0.35">
      <c r="B37" s="14"/>
      <c r="C37" s="14"/>
    </row>
    <row r="38" spans="2:3" ht="13.5" x14ac:dyDescent="0.35">
      <c r="B38" s="14"/>
      <c r="C38" s="14"/>
    </row>
    <row r="39" spans="2:3" ht="13.5" x14ac:dyDescent="0.35">
      <c r="B39" s="14"/>
      <c r="C39" s="14"/>
    </row>
    <row r="40" spans="2:3" ht="13.5" x14ac:dyDescent="0.35">
      <c r="B40" s="14"/>
      <c r="C40" s="14"/>
    </row>
    <row r="41" spans="2:3" ht="13.5" x14ac:dyDescent="0.35">
      <c r="B41" s="14"/>
      <c r="C41" s="14"/>
    </row>
    <row r="42" spans="2:3" x14ac:dyDescent="0.35">
      <c r="B42" s="4"/>
    </row>
    <row r="43" spans="2:3" ht="13.5" x14ac:dyDescent="0.35">
      <c r="B43" s="4"/>
      <c r="C43" s="66"/>
    </row>
    <row r="44" spans="2:3" x14ac:dyDescent="0.35">
      <c r="B44" s="4"/>
    </row>
    <row r="45" spans="2:3" x14ac:dyDescent="0.35">
      <c r="B45" s="4"/>
    </row>
    <row r="46" spans="2:3" x14ac:dyDescent="0.35">
      <c r="B46" s="4"/>
    </row>
    <row r="47" spans="2:3" x14ac:dyDescent="0.35">
      <c r="B47" s="4"/>
    </row>
    <row r="48" spans="2:3" x14ac:dyDescent="0.35">
      <c r="B48" s="4"/>
    </row>
    <row r="49" spans="2:2" x14ac:dyDescent="0.35">
      <c r="B49" s="4"/>
    </row>
    <row r="50" spans="2:2" x14ac:dyDescent="0.35">
      <c r="B50" s="4"/>
    </row>
    <row r="51" spans="2:2" x14ac:dyDescent="0.35">
      <c r="B51" s="4"/>
    </row>
    <row r="52" spans="2:2" x14ac:dyDescent="0.35">
      <c r="B52" s="4"/>
    </row>
    <row r="53" spans="2:2" x14ac:dyDescent="0.35">
      <c r="B53" s="4"/>
    </row>
    <row r="54" spans="2:2" x14ac:dyDescent="0.35">
      <c r="B54" s="4"/>
    </row>
    <row r="55" spans="2:2" x14ac:dyDescent="0.35">
      <c r="B55" s="4"/>
    </row>
    <row r="56" spans="2:2" x14ac:dyDescent="0.35">
      <c r="B56" s="4"/>
    </row>
    <row r="57" spans="2:2" x14ac:dyDescent="0.35">
      <c r="B57" s="4"/>
    </row>
    <row r="58" spans="2:2" x14ac:dyDescent="0.35">
      <c r="B58" s="4"/>
    </row>
    <row r="59" spans="2:2" x14ac:dyDescent="0.35">
      <c r="B59" s="4"/>
    </row>
    <row r="60" spans="2:2" x14ac:dyDescent="0.35">
      <c r="B60" s="4"/>
    </row>
  </sheetData>
  <mergeCells count="4">
    <mergeCell ref="B2:C2"/>
    <mergeCell ref="A3:A4"/>
    <mergeCell ref="B3:C3"/>
    <mergeCell ref="A1:C1"/>
  </mergeCells>
  <pageMargins left="0.31496062992125984" right="0.31496062992125984" top="0.94488188976377963" bottom="0.74803149606299213" header="0.31496062992125984" footer="0.31496062992125984"/>
  <pageSetup paperSize="9" scale="45" orientation="landscape" r:id="rId1"/>
  <headerFooter>
    <oddHeader>&amp;COSSERVATORIO ASSEGNO UNICO UNIVERSALE</oddHeader>
    <oddFooter>&amp;CINPS - COORDINAMENTO GENERALE STATISTICO ATTUARIALE</oddFooter>
  </headerFooter>
  <rowBreaks count="1" manualBreakCount="1">
    <brk id="18" max="20"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C1B5C3-D161-4562-B7EA-256B86A01478}">
  <sheetPr>
    <tabColor rgb="FF92D050"/>
    <pageSetUpPr fitToPage="1"/>
  </sheetPr>
  <dimension ref="A1:X40"/>
  <sheetViews>
    <sheetView showGridLines="0" tabSelected="1" view="pageBreakPreview" zoomScale="60" zoomScaleNormal="59" workbookViewId="0">
      <selection activeCell="B1" sqref="B1"/>
    </sheetView>
  </sheetViews>
  <sheetFormatPr defaultColWidth="13.26953125" defaultRowHeight="10" x14ac:dyDescent="0.35"/>
  <cols>
    <col min="1" max="1" width="26.90625" style="1" customWidth="1"/>
    <col min="2" max="2" width="15.1796875" style="1" bestFit="1" customWidth="1"/>
    <col min="3" max="3" width="15.26953125" style="1" customWidth="1"/>
    <col min="4" max="4" width="15.1796875" style="1" bestFit="1" customWidth="1"/>
    <col min="5" max="5" width="15.81640625" style="1" customWidth="1"/>
    <col min="6" max="6" width="15.1796875" style="1" bestFit="1" customWidth="1"/>
    <col min="7" max="9" width="15.08984375" style="1" customWidth="1"/>
    <col min="10" max="10" width="15.26953125" style="1" customWidth="1"/>
    <col min="11" max="11" width="15.36328125" style="1" customWidth="1"/>
    <col min="12" max="12" width="15.1796875" style="1" customWidth="1"/>
    <col min="13" max="13" width="15" style="1" customWidth="1"/>
    <col min="14" max="14" width="14.81640625" style="1" customWidth="1"/>
    <col min="15" max="15" width="14.6328125" style="1" customWidth="1"/>
    <col min="16" max="16" width="15.1796875" style="1" bestFit="1" customWidth="1"/>
    <col min="17" max="17" width="15.26953125" style="1" customWidth="1"/>
    <col min="18" max="18" width="15.1796875" style="1" bestFit="1" customWidth="1"/>
    <col min="19" max="19" width="15.7265625" style="1" customWidth="1"/>
    <col min="20" max="20" width="15.1796875" style="1" bestFit="1" customWidth="1"/>
    <col min="21" max="16384" width="13.26953125" style="1"/>
  </cols>
  <sheetData>
    <row r="1" spans="1:24" ht="69.5" customHeight="1" thickBot="1" x14ac:dyDescent="0.4">
      <c r="A1" s="76" t="s">
        <v>140</v>
      </c>
      <c r="B1" s="33"/>
      <c r="C1" s="33"/>
      <c r="D1" s="33"/>
      <c r="E1" s="33"/>
      <c r="F1" s="33"/>
      <c r="G1" s="33"/>
      <c r="H1" s="33"/>
      <c r="I1" s="33"/>
      <c r="J1" s="33"/>
      <c r="K1" s="33"/>
      <c r="L1" s="33"/>
      <c r="M1" s="33"/>
      <c r="N1" s="50"/>
      <c r="O1" s="50"/>
      <c r="P1" s="50"/>
      <c r="Q1" s="50"/>
      <c r="R1" s="50"/>
      <c r="S1" s="50"/>
      <c r="T1" s="50"/>
      <c r="U1" s="50"/>
    </row>
    <row r="2" spans="1:24" ht="49" customHeight="1" thickTop="1" x14ac:dyDescent="0.35">
      <c r="A2" s="37"/>
      <c r="B2" s="344" t="s">
        <v>36</v>
      </c>
      <c r="C2" s="344"/>
      <c r="D2" s="344"/>
      <c r="E2" s="344"/>
      <c r="F2" s="344"/>
      <c r="G2" s="344"/>
      <c r="H2" s="344"/>
      <c r="I2" s="344"/>
      <c r="J2" s="344"/>
      <c r="K2" s="344"/>
      <c r="L2" s="344"/>
      <c r="M2" s="344"/>
      <c r="N2" s="344"/>
      <c r="O2" s="344"/>
      <c r="P2" s="344"/>
      <c r="Q2" s="344"/>
      <c r="R2" s="344"/>
      <c r="S2" s="344"/>
      <c r="T2" s="277"/>
      <c r="U2" s="277"/>
    </row>
    <row r="3" spans="1:24" ht="33" customHeight="1" x14ac:dyDescent="0.35">
      <c r="A3" s="345" t="s">
        <v>30</v>
      </c>
      <c r="B3" s="342" t="s">
        <v>3</v>
      </c>
      <c r="C3" s="343"/>
      <c r="D3" s="342" t="s">
        <v>22</v>
      </c>
      <c r="E3" s="343"/>
      <c r="F3" s="342" t="s">
        <v>23</v>
      </c>
      <c r="G3" s="343"/>
      <c r="H3" s="342" t="s">
        <v>70</v>
      </c>
      <c r="I3" s="343"/>
      <c r="J3" s="342" t="s">
        <v>88</v>
      </c>
      <c r="K3" s="343"/>
      <c r="L3" s="342" t="s">
        <v>90</v>
      </c>
      <c r="M3" s="343"/>
      <c r="N3" s="342" t="s">
        <v>118</v>
      </c>
      <c r="O3" s="343"/>
      <c r="P3" s="342" t="s">
        <v>122</v>
      </c>
      <c r="Q3" s="343"/>
      <c r="R3" s="342" t="s">
        <v>123</v>
      </c>
      <c r="S3" s="343"/>
      <c r="T3" s="342" t="s">
        <v>126</v>
      </c>
      <c r="U3" s="343"/>
    </row>
    <row r="4" spans="1:24" ht="91" customHeight="1" thickBot="1" x14ac:dyDescent="0.4">
      <c r="A4" s="346"/>
      <c r="B4" s="128" t="s">
        <v>95</v>
      </c>
      <c r="C4" s="128" t="s">
        <v>99</v>
      </c>
      <c r="D4" s="128" t="s">
        <v>95</v>
      </c>
      <c r="E4" s="128" t="s">
        <v>99</v>
      </c>
      <c r="F4" s="128" t="s">
        <v>95</v>
      </c>
      <c r="G4" s="128" t="s">
        <v>99</v>
      </c>
      <c r="H4" s="128" t="s">
        <v>95</v>
      </c>
      <c r="I4" s="128" t="s">
        <v>99</v>
      </c>
      <c r="J4" s="128" t="s">
        <v>95</v>
      </c>
      <c r="K4" s="128" t="s">
        <v>99</v>
      </c>
      <c r="L4" s="128" t="s">
        <v>95</v>
      </c>
      <c r="M4" s="128" t="s">
        <v>99</v>
      </c>
      <c r="N4" s="128" t="s">
        <v>95</v>
      </c>
      <c r="O4" s="128" t="s">
        <v>99</v>
      </c>
      <c r="P4" s="128" t="s">
        <v>95</v>
      </c>
      <c r="Q4" s="128" t="s">
        <v>99</v>
      </c>
      <c r="R4" s="128" t="s">
        <v>95</v>
      </c>
      <c r="S4" s="128" t="s">
        <v>99</v>
      </c>
      <c r="T4" s="128" t="s">
        <v>95</v>
      </c>
      <c r="U4" s="128" t="s">
        <v>99</v>
      </c>
    </row>
    <row r="5" spans="1:24" ht="27.5" customHeight="1" thickTop="1" x14ac:dyDescent="0.35">
      <c r="A5" s="59" t="s">
        <v>53</v>
      </c>
      <c r="B5" s="59">
        <v>3885692</v>
      </c>
      <c r="C5" s="59">
        <v>195</v>
      </c>
      <c r="D5" s="59">
        <v>3890008</v>
      </c>
      <c r="E5" s="59">
        <v>194</v>
      </c>
      <c r="F5" s="59">
        <v>3971431</v>
      </c>
      <c r="G5" s="59">
        <v>195</v>
      </c>
      <c r="H5" s="59">
        <v>3963138</v>
      </c>
      <c r="I5" s="59">
        <v>194</v>
      </c>
      <c r="J5" s="59">
        <v>3915125</v>
      </c>
      <c r="K5" s="59">
        <v>195</v>
      </c>
      <c r="L5" s="59">
        <v>3962283</v>
      </c>
      <c r="M5" s="59">
        <v>195</v>
      </c>
      <c r="N5" s="59">
        <v>3981200</v>
      </c>
      <c r="O5" s="59">
        <v>195</v>
      </c>
      <c r="P5" s="59">
        <v>4009255</v>
      </c>
      <c r="Q5" s="59">
        <v>195</v>
      </c>
      <c r="R5" s="59">
        <v>4037039</v>
      </c>
      <c r="S5" s="59">
        <v>195</v>
      </c>
      <c r="T5" s="59">
        <v>4036909</v>
      </c>
      <c r="U5" s="59">
        <v>195</v>
      </c>
      <c r="V5" s="24"/>
      <c r="W5" s="282"/>
      <c r="X5" s="161"/>
    </row>
    <row r="6" spans="1:24" ht="27.5" customHeight="1" x14ac:dyDescent="0.35">
      <c r="A6" s="118" t="s">
        <v>55</v>
      </c>
      <c r="B6" s="119">
        <v>909010</v>
      </c>
      <c r="C6" s="119">
        <v>194</v>
      </c>
      <c r="D6" s="119">
        <v>907346</v>
      </c>
      <c r="E6" s="119">
        <v>193</v>
      </c>
      <c r="F6" s="119">
        <v>974534</v>
      </c>
      <c r="G6" s="119">
        <v>194</v>
      </c>
      <c r="H6" s="119">
        <v>969304</v>
      </c>
      <c r="I6" s="119">
        <v>193</v>
      </c>
      <c r="J6" s="119">
        <v>920811</v>
      </c>
      <c r="K6" s="119">
        <v>194</v>
      </c>
      <c r="L6" s="119">
        <v>944586</v>
      </c>
      <c r="M6" s="119">
        <v>194</v>
      </c>
      <c r="N6" s="119">
        <v>949534</v>
      </c>
      <c r="O6" s="119">
        <v>195</v>
      </c>
      <c r="P6" s="119">
        <v>958087</v>
      </c>
      <c r="Q6" s="119">
        <v>194</v>
      </c>
      <c r="R6" s="119">
        <v>973151</v>
      </c>
      <c r="S6" s="119">
        <v>194</v>
      </c>
      <c r="T6" s="119">
        <v>969537</v>
      </c>
      <c r="U6" s="119">
        <v>195</v>
      </c>
      <c r="V6" s="24"/>
      <c r="W6" s="282"/>
      <c r="X6" s="161"/>
    </row>
    <row r="7" spans="1:24" ht="27.5" customHeight="1" x14ac:dyDescent="0.35">
      <c r="A7" s="118" t="s">
        <v>41</v>
      </c>
      <c r="B7" s="119">
        <v>1695137</v>
      </c>
      <c r="C7" s="119">
        <v>196</v>
      </c>
      <c r="D7" s="119">
        <v>1696914</v>
      </c>
      <c r="E7" s="119">
        <v>196</v>
      </c>
      <c r="F7" s="119">
        <v>1708059</v>
      </c>
      <c r="G7" s="119">
        <v>196</v>
      </c>
      <c r="H7" s="119">
        <v>1706130</v>
      </c>
      <c r="I7" s="119">
        <v>196</v>
      </c>
      <c r="J7" s="119">
        <v>1703605</v>
      </c>
      <c r="K7" s="119">
        <v>196</v>
      </c>
      <c r="L7" s="119">
        <v>1717580</v>
      </c>
      <c r="M7" s="119">
        <v>196</v>
      </c>
      <c r="N7" s="119">
        <v>1725658</v>
      </c>
      <c r="O7" s="119">
        <v>197</v>
      </c>
      <c r="P7" s="119">
        <v>1736769</v>
      </c>
      <c r="Q7" s="119">
        <v>197</v>
      </c>
      <c r="R7" s="119">
        <v>1743941</v>
      </c>
      <c r="S7" s="119">
        <v>196</v>
      </c>
      <c r="T7" s="119">
        <v>1746119</v>
      </c>
      <c r="U7" s="119">
        <v>196</v>
      </c>
      <c r="V7" s="24"/>
      <c r="W7" s="282"/>
      <c r="X7" s="161"/>
    </row>
    <row r="8" spans="1:24" ht="27.5" customHeight="1" x14ac:dyDescent="0.35">
      <c r="A8" s="118" t="s">
        <v>42</v>
      </c>
      <c r="B8" s="119">
        <v>1281545</v>
      </c>
      <c r="C8" s="119">
        <v>194</v>
      </c>
      <c r="D8" s="119">
        <v>1285748</v>
      </c>
      <c r="E8" s="119">
        <v>193</v>
      </c>
      <c r="F8" s="119">
        <v>1288838</v>
      </c>
      <c r="G8" s="119">
        <v>193</v>
      </c>
      <c r="H8" s="119">
        <v>1287704</v>
      </c>
      <c r="I8" s="119">
        <v>193</v>
      </c>
      <c r="J8" s="119">
        <v>1290709</v>
      </c>
      <c r="K8" s="119">
        <v>193</v>
      </c>
      <c r="L8" s="119">
        <v>1300117</v>
      </c>
      <c r="M8" s="119">
        <v>193</v>
      </c>
      <c r="N8" s="119">
        <v>1306008</v>
      </c>
      <c r="O8" s="119">
        <v>194</v>
      </c>
      <c r="P8" s="119">
        <v>1314399</v>
      </c>
      <c r="Q8" s="119">
        <v>193</v>
      </c>
      <c r="R8" s="119">
        <v>1319947</v>
      </c>
      <c r="S8" s="119">
        <v>193</v>
      </c>
      <c r="T8" s="119">
        <v>1321253</v>
      </c>
      <c r="U8" s="119">
        <v>193</v>
      </c>
      <c r="V8" s="24"/>
      <c r="W8" s="282"/>
      <c r="X8" s="161"/>
    </row>
    <row r="9" spans="1:24" ht="27.5" customHeight="1" x14ac:dyDescent="0.35">
      <c r="A9" s="59" t="s">
        <v>43</v>
      </c>
      <c r="B9" s="59">
        <v>960898</v>
      </c>
      <c r="C9" s="59">
        <v>180</v>
      </c>
      <c r="D9" s="59">
        <v>964598</v>
      </c>
      <c r="E9" s="59">
        <v>179</v>
      </c>
      <c r="F9" s="59">
        <v>966805</v>
      </c>
      <c r="G9" s="59">
        <v>179</v>
      </c>
      <c r="H9" s="59">
        <v>966013</v>
      </c>
      <c r="I9" s="59">
        <v>179</v>
      </c>
      <c r="J9" s="59">
        <v>968438</v>
      </c>
      <c r="K9" s="59">
        <v>179</v>
      </c>
      <c r="L9" s="59">
        <v>975762</v>
      </c>
      <c r="M9" s="59">
        <v>179</v>
      </c>
      <c r="N9" s="59">
        <v>980480</v>
      </c>
      <c r="O9" s="59">
        <v>180</v>
      </c>
      <c r="P9" s="59">
        <v>987873</v>
      </c>
      <c r="Q9" s="59">
        <v>179</v>
      </c>
      <c r="R9" s="59">
        <v>992235</v>
      </c>
      <c r="S9" s="59">
        <v>179</v>
      </c>
      <c r="T9" s="59">
        <v>993399</v>
      </c>
      <c r="U9" s="59">
        <v>179</v>
      </c>
      <c r="V9" s="24"/>
      <c r="W9" s="282"/>
      <c r="X9" s="161"/>
    </row>
    <row r="10" spans="1:24" ht="27.5" customHeight="1" x14ac:dyDescent="0.35">
      <c r="A10" s="59" t="s">
        <v>44</v>
      </c>
      <c r="B10" s="59">
        <v>669745</v>
      </c>
      <c r="C10" s="59">
        <v>153</v>
      </c>
      <c r="D10" s="59">
        <v>672474</v>
      </c>
      <c r="E10" s="59">
        <v>152</v>
      </c>
      <c r="F10" s="59">
        <v>674147</v>
      </c>
      <c r="G10" s="59">
        <v>152</v>
      </c>
      <c r="H10" s="59">
        <v>673201</v>
      </c>
      <c r="I10" s="59">
        <v>152</v>
      </c>
      <c r="J10" s="59">
        <v>675017</v>
      </c>
      <c r="K10" s="59">
        <v>152</v>
      </c>
      <c r="L10" s="59">
        <v>680622</v>
      </c>
      <c r="M10" s="59">
        <v>152</v>
      </c>
      <c r="N10" s="59">
        <v>684499</v>
      </c>
      <c r="O10" s="59">
        <v>153</v>
      </c>
      <c r="P10" s="59">
        <v>691053</v>
      </c>
      <c r="Q10" s="59">
        <v>152</v>
      </c>
      <c r="R10" s="59">
        <v>694593</v>
      </c>
      <c r="S10" s="59">
        <v>152</v>
      </c>
      <c r="T10" s="59">
        <v>695346</v>
      </c>
      <c r="U10" s="59">
        <v>152</v>
      </c>
      <c r="V10" s="24"/>
      <c r="W10" s="282"/>
      <c r="X10" s="161"/>
    </row>
    <row r="11" spans="1:24" ht="27.5" customHeight="1" x14ac:dyDescent="0.35">
      <c r="A11" s="59" t="s">
        <v>45</v>
      </c>
      <c r="B11" s="59">
        <v>439721</v>
      </c>
      <c r="C11" s="59">
        <v>120</v>
      </c>
      <c r="D11" s="59">
        <v>441131</v>
      </c>
      <c r="E11" s="59">
        <v>120</v>
      </c>
      <c r="F11" s="59">
        <v>442706</v>
      </c>
      <c r="G11" s="59">
        <v>120</v>
      </c>
      <c r="H11" s="59">
        <v>442131</v>
      </c>
      <c r="I11" s="59">
        <v>119</v>
      </c>
      <c r="J11" s="59">
        <v>442999</v>
      </c>
      <c r="K11" s="59">
        <v>119</v>
      </c>
      <c r="L11" s="59">
        <v>446578</v>
      </c>
      <c r="M11" s="59">
        <v>119</v>
      </c>
      <c r="N11" s="59">
        <v>449183</v>
      </c>
      <c r="O11" s="59">
        <v>120</v>
      </c>
      <c r="P11" s="59">
        <v>454446</v>
      </c>
      <c r="Q11" s="59">
        <v>119</v>
      </c>
      <c r="R11" s="59">
        <v>457465</v>
      </c>
      <c r="S11" s="59">
        <v>119</v>
      </c>
      <c r="T11" s="59">
        <v>458092</v>
      </c>
      <c r="U11" s="59">
        <v>119</v>
      </c>
      <c r="V11" s="24"/>
      <c r="W11" s="282"/>
      <c r="X11" s="161"/>
    </row>
    <row r="12" spans="1:24" ht="27.5" customHeight="1" x14ac:dyDescent="0.35">
      <c r="A12" s="59" t="s">
        <v>46</v>
      </c>
      <c r="B12" s="59">
        <v>275964</v>
      </c>
      <c r="C12" s="59">
        <v>92</v>
      </c>
      <c r="D12" s="59">
        <v>275598</v>
      </c>
      <c r="E12" s="59">
        <v>92</v>
      </c>
      <c r="F12" s="59">
        <v>281124</v>
      </c>
      <c r="G12" s="59">
        <v>91</v>
      </c>
      <c r="H12" s="59">
        <v>282185</v>
      </c>
      <c r="I12" s="59">
        <v>91</v>
      </c>
      <c r="J12" s="59">
        <v>284132</v>
      </c>
      <c r="K12" s="59">
        <v>91</v>
      </c>
      <c r="L12" s="59">
        <v>286904</v>
      </c>
      <c r="M12" s="59">
        <v>91</v>
      </c>
      <c r="N12" s="59">
        <v>288677</v>
      </c>
      <c r="O12" s="59">
        <v>91</v>
      </c>
      <c r="P12" s="59">
        <v>292802</v>
      </c>
      <c r="Q12" s="59">
        <v>91</v>
      </c>
      <c r="R12" s="59">
        <v>295493</v>
      </c>
      <c r="S12" s="59">
        <v>91</v>
      </c>
      <c r="T12" s="59">
        <v>296131</v>
      </c>
      <c r="U12" s="59">
        <v>91</v>
      </c>
      <c r="V12" s="24"/>
      <c r="W12" s="282"/>
      <c r="X12" s="161"/>
    </row>
    <row r="13" spans="1:24" ht="27.5" customHeight="1" x14ac:dyDescent="0.35">
      <c r="A13" s="59" t="s">
        <v>47</v>
      </c>
      <c r="B13" s="59">
        <v>172464</v>
      </c>
      <c r="C13" s="59">
        <v>64</v>
      </c>
      <c r="D13" s="59">
        <v>171868</v>
      </c>
      <c r="E13" s="59">
        <v>63</v>
      </c>
      <c r="F13" s="59">
        <v>176151</v>
      </c>
      <c r="G13" s="59">
        <v>63</v>
      </c>
      <c r="H13" s="59">
        <v>177072</v>
      </c>
      <c r="I13" s="59">
        <v>63</v>
      </c>
      <c r="J13" s="59">
        <v>178621</v>
      </c>
      <c r="K13" s="59">
        <v>63</v>
      </c>
      <c r="L13" s="59">
        <v>180522</v>
      </c>
      <c r="M13" s="59">
        <v>63</v>
      </c>
      <c r="N13" s="59">
        <v>182133</v>
      </c>
      <c r="O13" s="59">
        <v>63</v>
      </c>
      <c r="P13" s="59">
        <v>185803</v>
      </c>
      <c r="Q13" s="59">
        <v>63</v>
      </c>
      <c r="R13" s="59">
        <v>188342</v>
      </c>
      <c r="S13" s="59">
        <v>63</v>
      </c>
      <c r="T13" s="59">
        <v>188963</v>
      </c>
      <c r="U13" s="59">
        <v>63</v>
      </c>
      <c r="V13" s="24"/>
      <c r="W13" s="282"/>
      <c r="X13" s="161"/>
    </row>
    <row r="14" spans="1:24" ht="27.5" customHeight="1" x14ac:dyDescent="0.35">
      <c r="A14" s="59" t="s">
        <v>48</v>
      </c>
      <c r="B14" s="59">
        <v>272618</v>
      </c>
      <c r="C14" s="59">
        <v>48</v>
      </c>
      <c r="D14" s="59">
        <v>272152</v>
      </c>
      <c r="E14" s="59">
        <v>48</v>
      </c>
      <c r="F14" s="59">
        <v>289122</v>
      </c>
      <c r="G14" s="59">
        <v>48</v>
      </c>
      <c r="H14" s="59">
        <v>294149</v>
      </c>
      <c r="I14" s="59">
        <v>48</v>
      </c>
      <c r="J14" s="59">
        <v>300578</v>
      </c>
      <c r="K14" s="59">
        <v>48</v>
      </c>
      <c r="L14" s="59">
        <v>306849</v>
      </c>
      <c r="M14" s="59">
        <v>48</v>
      </c>
      <c r="N14" s="59">
        <v>312616</v>
      </c>
      <c r="O14" s="59">
        <v>48</v>
      </c>
      <c r="P14" s="59">
        <v>327460</v>
      </c>
      <c r="Q14" s="59">
        <v>47</v>
      </c>
      <c r="R14" s="59">
        <v>340184</v>
      </c>
      <c r="S14" s="59">
        <v>47</v>
      </c>
      <c r="T14" s="59">
        <v>344178</v>
      </c>
      <c r="U14" s="59">
        <v>47</v>
      </c>
      <c r="V14" s="24"/>
      <c r="W14" s="282"/>
      <c r="X14" s="161"/>
    </row>
    <row r="15" spans="1:24" ht="27.5" customHeight="1" x14ac:dyDescent="0.35">
      <c r="A15" s="120" t="s">
        <v>32</v>
      </c>
      <c r="B15" s="59">
        <v>1737502</v>
      </c>
      <c r="C15" s="59">
        <v>50</v>
      </c>
      <c r="D15" s="59">
        <v>1709441</v>
      </c>
      <c r="E15" s="59">
        <v>50</v>
      </c>
      <c r="F15" s="59">
        <v>1680551</v>
      </c>
      <c r="G15" s="59">
        <v>49</v>
      </c>
      <c r="H15" s="59">
        <v>1672168</v>
      </c>
      <c r="I15" s="59">
        <v>50</v>
      </c>
      <c r="J15" s="59">
        <v>1644477</v>
      </c>
      <c r="K15" s="59">
        <v>49</v>
      </c>
      <c r="L15" s="59">
        <v>1645477</v>
      </c>
      <c r="M15" s="59">
        <v>49</v>
      </c>
      <c r="N15" s="59">
        <v>1635511</v>
      </c>
      <c r="O15" s="59">
        <v>50</v>
      </c>
      <c r="P15" s="59">
        <v>1606204</v>
      </c>
      <c r="Q15" s="59">
        <v>50</v>
      </c>
      <c r="R15" s="59">
        <v>1581612</v>
      </c>
      <c r="S15" s="59">
        <v>50</v>
      </c>
      <c r="T15" s="59">
        <v>1573441</v>
      </c>
      <c r="U15" s="59">
        <v>50</v>
      </c>
      <c r="V15" s="24"/>
      <c r="W15" s="282"/>
      <c r="X15" s="161"/>
    </row>
    <row r="16" spans="1:24" ht="27.5" customHeight="1" thickBot="1" x14ac:dyDescent="0.4">
      <c r="A16" s="117" t="s">
        <v>54</v>
      </c>
      <c r="B16" s="117">
        <v>8414604</v>
      </c>
      <c r="C16" s="117">
        <v>145</v>
      </c>
      <c r="D16" s="117">
        <v>8397270</v>
      </c>
      <c r="E16" s="117">
        <v>145</v>
      </c>
      <c r="F16" s="117">
        <v>8482037</v>
      </c>
      <c r="G16" s="117">
        <v>146</v>
      </c>
      <c r="H16" s="117">
        <v>8470057</v>
      </c>
      <c r="I16" s="117">
        <v>145</v>
      </c>
      <c r="J16" s="117">
        <v>8409387</v>
      </c>
      <c r="K16" s="117">
        <v>146</v>
      </c>
      <c r="L16" s="117">
        <v>8484997</v>
      </c>
      <c r="M16" s="117">
        <v>146</v>
      </c>
      <c r="N16" s="117">
        <v>8514299</v>
      </c>
      <c r="O16" s="117">
        <v>146</v>
      </c>
      <c r="P16" s="117">
        <v>8554896</v>
      </c>
      <c r="Q16" s="117">
        <v>146</v>
      </c>
      <c r="R16" s="117">
        <v>8586963</v>
      </c>
      <c r="S16" s="117">
        <v>146</v>
      </c>
      <c r="T16" s="117">
        <v>8586459</v>
      </c>
      <c r="U16" s="117">
        <v>146</v>
      </c>
      <c r="V16" s="24"/>
      <c r="W16" s="282"/>
      <c r="X16" s="161"/>
    </row>
    <row r="17" spans="1:23" ht="21.75" customHeight="1" thickTop="1" x14ac:dyDescent="0.35">
      <c r="A17" s="2"/>
      <c r="B17" s="2"/>
      <c r="C17" s="2"/>
      <c r="D17" s="2"/>
      <c r="E17" s="51"/>
      <c r="F17" s="2"/>
      <c r="G17" s="2"/>
      <c r="H17" s="8"/>
      <c r="I17" s="8"/>
      <c r="J17" s="8"/>
      <c r="K17" s="8"/>
      <c r="L17" s="8"/>
      <c r="M17" s="8"/>
      <c r="W17" s="161"/>
    </row>
    <row r="18" spans="1:23" ht="21.75" customHeight="1" x14ac:dyDescent="0.35">
      <c r="A18" s="73" t="str">
        <f>+INDICE!B10</f>
        <v xml:space="preserve"> Lettura dati 20 febbraio 2023</v>
      </c>
      <c r="B18" s="2"/>
      <c r="C18" s="2"/>
      <c r="D18" s="2"/>
      <c r="E18" s="2"/>
      <c r="F18" s="2"/>
      <c r="G18" s="2"/>
      <c r="H18" s="8"/>
      <c r="I18" s="8"/>
      <c r="J18" s="8"/>
      <c r="K18" s="8"/>
      <c r="L18" s="8"/>
      <c r="M18" s="8"/>
    </row>
    <row r="19" spans="1:23" ht="13.5" x14ac:dyDescent="0.35">
      <c r="A19" s="2"/>
      <c r="B19" s="2"/>
      <c r="C19" s="2"/>
      <c r="D19" s="2"/>
      <c r="E19" s="2"/>
      <c r="F19" s="2"/>
      <c r="G19" s="2"/>
    </row>
    <row r="20" spans="1:23" ht="13.5" x14ac:dyDescent="0.35">
      <c r="A20" s="2"/>
      <c r="B20" s="2"/>
      <c r="C20" s="2"/>
      <c r="D20" s="2"/>
      <c r="E20" s="2"/>
      <c r="F20" s="2"/>
      <c r="G20" s="2"/>
    </row>
    <row r="21" spans="1:23" ht="13.5" x14ac:dyDescent="0.35">
      <c r="A21" s="2"/>
      <c r="B21" s="2"/>
      <c r="C21" s="2"/>
      <c r="D21" s="2"/>
      <c r="E21" s="2"/>
      <c r="F21" s="2"/>
      <c r="G21" s="2"/>
    </row>
    <row r="22" spans="1:23" ht="13.5" x14ac:dyDescent="0.35">
      <c r="A22" s="2"/>
      <c r="B22" s="2"/>
      <c r="C22" s="2"/>
      <c r="D22" s="2"/>
      <c r="E22" s="2"/>
      <c r="F22" s="2"/>
      <c r="G22" s="2"/>
    </row>
    <row r="23" spans="1:23" ht="13.5" x14ac:dyDescent="0.35">
      <c r="A23" s="2"/>
      <c r="B23" s="2"/>
      <c r="C23" s="2"/>
      <c r="D23" s="2"/>
      <c r="E23" s="2"/>
      <c r="F23" s="2"/>
      <c r="G23" s="2"/>
    </row>
    <row r="24" spans="1:23" ht="13.5" x14ac:dyDescent="0.35">
      <c r="A24" s="2"/>
      <c r="B24" s="2"/>
      <c r="C24" s="2"/>
      <c r="D24" s="2"/>
      <c r="E24" s="2"/>
      <c r="F24" s="2"/>
      <c r="G24" s="2"/>
    </row>
    <row r="25" spans="1:23" ht="13.5" x14ac:dyDescent="0.35">
      <c r="A25" s="2"/>
      <c r="B25" s="2"/>
      <c r="C25" s="2"/>
      <c r="D25" s="2"/>
      <c r="E25" s="2"/>
      <c r="F25" s="2"/>
      <c r="G25" s="2"/>
    </row>
    <row r="26" spans="1:23" x14ac:dyDescent="0.35">
      <c r="B26" s="4"/>
    </row>
    <row r="27" spans="1:23" x14ac:dyDescent="0.35">
      <c r="B27" s="4"/>
    </row>
    <row r="28" spans="1:23" x14ac:dyDescent="0.35">
      <c r="B28" s="4"/>
    </row>
    <row r="29" spans="1:23" x14ac:dyDescent="0.35">
      <c r="B29" s="4"/>
    </row>
    <row r="30" spans="1:23" x14ac:dyDescent="0.35">
      <c r="B30" s="4"/>
    </row>
    <row r="31" spans="1:23" x14ac:dyDescent="0.35">
      <c r="B31" s="4"/>
    </row>
    <row r="32" spans="1:23" x14ac:dyDescent="0.35">
      <c r="B32" s="4"/>
    </row>
    <row r="33" spans="2:2" x14ac:dyDescent="0.35">
      <c r="B33" s="4"/>
    </row>
    <row r="34" spans="2:2" x14ac:dyDescent="0.35">
      <c r="B34" s="4"/>
    </row>
    <row r="35" spans="2:2" x14ac:dyDescent="0.35">
      <c r="B35" s="4"/>
    </row>
    <row r="36" spans="2:2" x14ac:dyDescent="0.35">
      <c r="B36" s="4"/>
    </row>
    <row r="37" spans="2:2" x14ac:dyDescent="0.35">
      <c r="B37" s="4"/>
    </row>
    <row r="38" spans="2:2" x14ac:dyDescent="0.35">
      <c r="B38" s="4"/>
    </row>
    <row r="39" spans="2:2" x14ac:dyDescent="0.35">
      <c r="B39" s="4"/>
    </row>
    <row r="40" spans="2:2" x14ac:dyDescent="0.35">
      <c r="B40" s="4"/>
    </row>
  </sheetData>
  <mergeCells count="12">
    <mergeCell ref="T3:U3"/>
    <mergeCell ref="R3:S3"/>
    <mergeCell ref="B2:S2"/>
    <mergeCell ref="P3:Q3"/>
    <mergeCell ref="A3:A4"/>
    <mergeCell ref="B3:C3"/>
    <mergeCell ref="D3:E3"/>
    <mergeCell ref="F3:G3"/>
    <mergeCell ref="N3:O3"/>
    <mergeCell ref="L3:M3"/>
    <mergeCell ref="J3:K3"/>
    <mergeCell ref="H3:I3"/>
  </mergeCells>
  <pageMargins left="0.31496062992125984" right="0.31496062992125984" top="0.94488188976377963" bottom="0.74803149606299213" header="0.31496062992125984" footer="0.31496062992125984"/>
  <pageSetup paperSize="9" scale="42" orientation="landscape" r:id="rId1"/>
  <headerFooter>
    <oddHeader>&amp;COSSERVATORIO ASSEGNO UNICO UNIVERSALE</oddHeader>
    <oddFooter>&amp;CINPS - COORDINAMENTO GENERALE STATISTICO ATTUARIALE</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2DE190-15D5-476C-9899-6EF3FACBA269}">
  <sheetPr>
    <tabColor rgb="FF92D050"/>
    <pageSetUpPr fitToPage="1"/>
  </sheetPr>
  <dimension ref="A1:F40"/>
  <sheetViews>
    <sheetView showGridLines="0" tabSelected="1" view="pageBreakPreview" topLeftCell="A9" zoomScale="69" zoomScaleNormal="59" zoomScaleSheetLayoutView="69" workbookViewId="0">
      <selection activeCell="B1" sqref="B1"/>
    </sheetView>
  </sheetViews>
  <sheetFormatPr defaultColWidth="13.26953125" defaultRowHeight="10" x14ac:dyDescent="0.35"/>
  <cols>
    <col min="1" max="1" width="37.36328125" style="1" customWidth="1"/>
    <col min="2" max="2" width="21" style="1" customWidth="1"/>
    <col min="3" max="3" width="22.81640625" style="1" customWidth="1"/>
    <col min="4" max="16384" width="13.26953125" style="1"/>
  </cols>
  <sheetData>
    <row r="1" spans="1:6" ht="69.5" customHeight="1" thickBot="1" x14ac:dyDescent="0.4">
      <c r="A1" s="347" t="s">
        <v>141</v>
      </c>
      <c r="B1" s="347"/>
      <c r="C1" s="347"/>
    </row>
    <row r="2" spans="1:6" ht="49" customHeight="1" thickTop="1" x14ac:dyDescent="0.35">
      <c r="A2" s="37"/>
      <c r="B2" s="344" t="s">
        <v>36</v>
      </c>
      <c r="C2" s="344"/>
    </row>
    <row r="3" spans="1:6" ht="33" customHeight="1" x14ac:dyDescent="0.35">
      <c r="A3" s="345" t="s">
        <v>30</v>
      </c>
      <c r="B3" s="342" t="s">
        <v>135</v>
      </c>
      <c r="C3" s="343"/>
    </row>
    <row r="4" spans="1:6" ht="91" customHeight="1" thickBot="1" x14ac:dyDescent="0.4">
      <c r="A4" s="346"/>
      <c r="B4" s="128" t="s">
        <v>95</v>
      </c>
      <c r="C4" s="128" t="s">
        <v>99</v>
      </c>
    </row>
    <row r="5" spans="1:6" ht="27.5" customHeight="1" thickTop="1" x14ac:dyDescent="0.35">
      <c r="A5" s="59" t="s">
        <v>152</v>
      </c>
      <c r="B5" s="59">
        <v>4292324</v>
      </c>
      <c r="C5" s="59">
        <v>198</v>
      </c>
      <c r="D5" s="161"/>
      <c r="E5" s="161"/>
      <c r="F5" s="161"/>
    </row>
    <row r="6" spans="1:6" ht="27.5" customHeight="1" x14ac:dyDescent="0.35">
      <c r="A6" s="118" t="s">
        <v>153</v>
      </c>
      <c r="B6" s="119">
        <v>1104912</v>
      </c>
      <c r="C6" s="119">
        <v>196</v>
      </c>
      <c r="D6" s="161"/>
      <c r="E6" s="161"/>
      <c r="F6" s="161"/>
    </row>
    <row r="7" spans="1:6" ht="27.5" customHeight="1" x14ac:dyDescent="0.35">
      <c r="A7" s="118" t="s">
        <v>154</v>
      </c>
      <c r="B7" s="119">
        <v>1840653</v>
      </c>
      <c r="C7" s="119">
        <v>200</v>
      </c>
      <c r="D7" s="161"/>
      <c r="E7" s="161"/>
      <c r="F7" s="161"/>
    </row>
    <row r="8" spans="1:6" ht="27.5" customHeight="1" x14ac:dyDescent="0.35">
      <c r="A8" s="118" t="s">
        <v>155</v>
      </c>
      <c r="B8" s="119">
        <v>1346759</v>
      </c>
      <c r="C8" s="119">
        <v>197</v>
      </c>
      <c r="D8" s="161"/>
      <c r="E8" s="161"/>
      <c r="F8" s="161"/>
    </row>
    <row r="9" spans="1:6" ht="27.5" customHeight="1" x14ac:dyDescent="0.35">
      <c r="A9" s="59" t="s">
        <v>156</v>
      </c>
      <c r="B9" s="59">
        <v>974685</v>
      </c>
      <c r="C9" s="59">
        <v>181</v>
      </c>
      <c r="D9" s="161"/>
      <c r="E9" s="161"/>
      <c r="F9" s="161"/>
    </row>
    <row r="10" spans="1:6" ht="27.5" customHeight="1" x14ac:dyDescent="0.35">
      <c r="A10" s="59" t="s">
        <v>157</v>
      </c>
      <c r="B10" s="59">
        <v>647221</v>
      </c>
      <c r="C10" s="59">
        <v>153</v>
      </c>
      <c r="D10" s="161"/>
      <c r="E10" s="161"/>
      <c r="F10" s="161"/>
    </row>
    <row r="11" spans="1:6" ht="27.5" customHeight="1" x14ac:dyDescent="0.35">
      <c r="A11" s="173" t="s">
        <v>158</v>
      </c>
      <c r="B11" s="59">
        <v>408489</v>
      </c>
      <c r="C11" s="59">
        <v>106</v>
      </c>
      <c r="D11" s="161"/>
      <c r="E11" s="161"/>
      <c r="F11" s="161"/>
    </row>
    <row r="12" spans="1:6" ht="27.5" customHeight="1" x14ac:dyDescent="0.35">
      <c r="A12" s="59" t="s">
        <v>159</v>
      </c>
      <c r="B12" s="59">
        <v>252902</v>
      </c>
      <c r="C12" s="59">
        <v>76</v>
      </c>
      <c r="D12" s="161"/>
      <c r="E12" s="161"/>
      <c r="F12" s="161"/>
    </row>
    <row r="13" spans="1:6" ht="27.5" customHeight="1" x14ac:dyDescent="0.35">
      <c r="A13" s="59" t="s">
        <v>160</v>
      </c>
      <c r="B13" s="59">
        <v>152656</v>
      </c>
      <c r="C13" s="59">
        <v>51</v>
      </c>
      <c r="D13" s="161"/>
      <c r="E13" s="161"/>
      <c r="F13" s="161"/>
    </row>
    <row r="14" spans="1:6" ht="27.5" customHeight="1" x14ac:dyDescent="0.35">
      <c r="A14" s="59" t="s">
        <v>161</v>
      </c>
      <c r="B14" s="59">
        <v>263480</v>
      </c>
      <c r="C14" s="59">
        <v>47</v>
      </c>
      <c r="D14" s="161"/>
      <c r="E14" s="161"/>
      <c r="F14" s="161"/>
    </row>
    <row r="15" spans="1:6" ht="27.5" customHeight="1" x14ac:dyDescent="0.35">
      <c r="A15" s="120" t="s">
        <v>32</v>
      </c>
      <c r="B15" s="59">
        <v>1561825</v>
      </c>
      <c r="C15" s="59">
        <v>50</v>
      </c>
      <c r="D15" s="161"/>
      <c r="E15" s="161"/>
      <c r="F15" s="161"/>
    </row>
    <row r="16" spans="1:6" ht="27.5" customHeight="1" thickBot="1" x14ac:dyDescent="0.4">
      <c r="A16" s="117" t="s">
        <v>54</v>
      </c>
      <c r="B16" s="117">
        <v>8553582</v>
      </c>
      <c r="C16" s="117">
        <v>150</v>
      </c>
      <c r="D16" s="161"/>
      <c r="E16" s="161"/>
      <c r="F16" s="161"/>
    </row>
    <row r="17" spans="1:5" ht="21.75" customHeight="1" thickTop="1" x14ac:dyDescent="0.35">
      <c r="A17" s="2"/>
      <c r="B17" s="2"/>
      <c r="C17" s="2"/>
      <c r="E17" s="161"/>
    </row>
    <row r="18" spans="1:5" ht="21.75" customHeight="1" x14ac:dyDescent="0.35">
      <c r="A18" s="73" t="str">
        <f>+INDICE!B10</f>
        <v xml:space="preserve"> Lettura dati 20 febbraio 2023</v>
      </c>
      <c r="B18" s="2"/>
      <c r="C18" s="2"/>
    </row>
    <row r="19" spans="1:5" ht="13.5" x14ac:dyDescent="0.35">
      <c r="A19" s="2"/>
      <c r="B19" s="2"/>
      <c r="C19" s="2"/>
    </row>
    <row r="20" spans="1:5" ht="13.5" x14ac:dyDescent="0.35">
      <c r="A20" s="2"/>
      <c r="B20" s="2"/>
      <c r="C20" s="2"/>
    </row>
    <row r="21" spans="1:5" ht="13.5" x14ac:dyDescent="0.35">
      <c r="A21" s="2"/>
      <c r="B21" s="2"/>
      <c r="C21" s="2"/>
    </row>
    <row r="22" spans="1:5" ht="13.5" x14ac:dyDescent="0.35">
      <c r="A22" s="2"/>
      <c r="B22" s="2"/>
      <c r="C22" s="2"/>
    </row>
    <row r="23" spans="1:5" ht="13.5" x14ac:dyDescent="0.35">
      <c r="A23" s="2"/>
      <c r="B23" s="2"/>
      <c r="C23" s="2"/>
    </row>
    <row r="24" spans="1:5" ht="13.5" x14ac:dyDescent="0.35">
      <c r="A24" s="2"/>
      <c r="B24" s="2"/>
      <c r="C24" s="2"/>
    </row>
    <row r="25" spans="1:5" ht="13.5" x14ac:dyDescent="0.35">
      <c r="A25" s="2"/>
      <c r="B25" s="2"/>
      <c r="C25" s="2"/>
    </row>
    <row r="26" spans="1:5" x14ac:dyDescent="0.35">
      <c r="B26" s="4"/>
    </row>
    <row r="27" spans="1:5" x14ac:dyDescent="0.35">
      <c r="B27" s="4"/>
    </row>
    <row r="28" spans="1:5" x14ac:dyDescent="0.35">
      <c r="B28" s="4"/>
    </row>
    <row r="29" spans="1:5" x14ac:dyDescent="0.35">
      <c r="B29" s="4"/>
    </row>
    <row r="30" spans="1:5" x14ac:dyDescent="0.35">
      <c r="B30" s="4"/>
    </row>
    <row r="31" spans="1:5" x14ac:dyDescent="0.35">
      <c r="B31" s="4"/>
    </row>
    <row r="32" spans="1:5" x14ac:dyDescent="0.35">
      <c r="B32" s="4"/>
    </row>
    <row r="33" spans="2:2" x14ac:dyDescent="0.35">
      <c r="B33" s="4"/>
    </row>
    <row r="34" spans="2:2" x14ac:dyDescent="0.35">
      <c r="B34" s="4"/>
    </row>
    <row r="35" spans="2:2" x14ac:dyDescent="0.35">
      <c r="B35" s="4"/>
    </row>
    <row r="36" spans="2:2" x14ac:dyDescent="0.35">
      <c r="B36" s="4"/>
    </row>
    <row r="37" spans="2:2" x14ac:dyDescent="0.35">
      <c r="B37" s="4"/>
    </row>
    <row r="38" spans="2:2" x14ac:dyDescent="0.35">
      <c r="B38" s="4"/>
    </row>
    <row r="39" spans="2:2" x14ac:dyDescent="0.35">
      <c r="B39" s="4"/>
    </row>
    <row r="40" spans="2:2" x14ac:dyDescent="0.35">
      <c r="B40" s="4"/>
    </row>
  </sheetData>
  <mergeCells count="4">
    <mergeCell ref="B2:C2"/>
    <mergeCell ref="A3:A4"/>
    <mergeCell ref="B3:C3"/>
    <mergeCell ref="A1:C1"/>
  </mergeCells>
  <pageMargins left="0.31496062992125984" right="0.31496062992125984" top="0.94488188976377963" bottom="0.74803149606299213" header="0.31496062992125984" footer="0.31496062992125984"/>
  <pageSetup paperSize="9" scale="44" orientation="landscape" r:id="rId1"/>
  <headerFooter>
    <oddHeader>&amp;COSSERVATORIO ASSEGNO UNICO UNIVERSALE</oddHeader>
    <oddFooter>&amp;CINPS - COORDINAMENTO GENERALE STATISTICO ATTUARIALE</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EF6A2F-AE20-4AAB-8C6D-0D186C27FBE9}">
  <sheetPr>
    <tabColor rgb="FF92D050"/>
    <pageSetUpPr fitToPage="1"/>
  </sheetPr>
  <dimension ref="A1:U40"/>
  <sheetViews>
    <sheetView showGridLines="0" tabSelected="1" view="pageBreakPreview" topLeftCell="C9" zoomScale="62" zoomScaleNormal="51" zoomScaleSheetLayoutView="62" workbookViewId="0">
      <selection activeCell="B1" sqref="B1"/>
    </sheetView>
  </sheetViews>
  <sheetFormatPr defaultColWidth="13.26953125" defaultRowHeight="10" x14ac:dyDescent="0.35"/>
  <cols>
    <col min="1" max="1" width="25" style="1" customWidth="1"/>
    <col min="2" max="2" width="14.26953125" style="1" bestFit="1" customWidth="1"/>
    <col min="3" max="3" width="14.7265625" style="1" customWidth="1"/>
    <col min="4" max="4" width="14.453125" style="1" customWidth="1"/>
    <col min="5" max="5" width="14.6328125" style="1" customWidth="1"/>
    <col min="6" max="6" width="14.453125" style="1" customWidth="1"/>
    <col min="7" max="7" width="14.90625" style="1" customWidth="1"/>
    <col min="8" max="8" width="13.54296875" style="1" customWidth="1"/>
    <col min="9" max="9" width="13.6328125" style="1" customWidth="1"/>
    <col min="10" max="10" width="13.26953125" style="1" customWidth="1"/>
    <col min="11" max="11" width="14.81640625" style="1" customWidth="1"/>
    <col min="12" max="12" width="15.1796875" style="1" customWidth="1"/>
    <col min="13" max="13" width="14.90625" style="1" customWidth="1"/>
    <col min="14" max="14" width="13.26953125" style="1"/>
    <col min="15" max="15" width="14.453125" style="1" customWidth="1"/>
    <col min="16" max="16" width="13.81640625" style="1" customWidth="1"/>
    <col min="17" max="17" width="14.453125" style="1" customWidth="1"/>
    <col min="18" max="18" width="13.26953125" style="1"/>
    <col min="19" max="19" width="16.54296875" style="1" customWidth="1"/>
    <col min="20" max="16384" width="13.26953125" style="1"/>
  </cols>
  <sheetData>
    <row r="1" spans="1:21" ht="69.5" customHeight="1" thickBot="1" x14ac:dyDescent="0.4">
      <c r="A1" s="76" t="s">
        <v>142</v>
      </c>
      <c r="B1" s="33"/>
      <c r="C1" s="33"/>
      <c r="D1" s="33"/>
      <c r="E1" s="33"/>
      <c r="F1" s="33"/>
      <c r="G1" s="33"/>
      <c r="H1" s="33"/>
      <c r="I1" s="33"/>
      <c r="J1" s="33"/>
      <c r="K1" s="33"/>
      <c r="L1" s="33"/>
      <c r="M1" s="33"/>
      <c r="N1" s="50"/>
      <c r="O1" s="50"/>
      <c r="P1" s="50"/>
      <c r="Q1" s="50"/>
      <c r="R1" s="50"/>
      <c r="S1" s="50"/>
      <c r="T1" s="50"/>
      <c r="U1" s="50"/>
    </row>
    <row r="2" spans="1:21" ht="60" customHeight="1" thickTop="1" x14ac:dyDescent="0.35">
      <c r="A2" s="127"/>
      <c r="B2" s="344" t="s">
        <v>36</v>
      </c>
      <c r="C2" s="344"/>
      <c r="D2" s="344"/>
      <c r="E2" s="344"/>
      <c r="F2" s="344"/>
      <c r="G2" s="344"/>
      <c r="H2" s="344"/>
      <c r="I2" s="344"/>
      <c r="J2" s="344"/>
      <c r="K2" s="344"/>
      <c r="L2" s="344"/>
      <c r="M2" s="344"/>
      <c r="N2" s="344"/>
      <c r="O2" s="344"/>
      <c r="P2" s="344"/>
      <c r="Q2" s="344"/>
      <c r="R2" s="344"/>
      <c r="S2" s="344"/>
      <c r="T2" s="277"/>
      <c r="U2" s="277"/>
    </row>
    <row r="3" spans="1:21" ht="33" customHeight="1" x14ac:dyDescent="0.35">
      <c r="A3" s="345" t="s">
        <v>30</v>
      </c>
      <c r="B3" s="342" t="s">
        <v>3</v>
      </c>
      <c r="C3" s="343"/>
      <c r="D3" s="342" t="s">
        <v>22</v>
      </c>
      <c r="E3" s="343"/>
      <c r="F3" s="342" t="s">
        <v>23</v>
      </c>
      <c r="G3" s="343"/>
      <c r="H3" s="342" t="s">
        <v>70</v>
      </c>
      <c r="I3" s="343"/>
      <c r="J3" s="342" t="s">
        <v>88</v>
      </c>
      <c r="K3" s="343"/>
      <c r="L3" s="342" t="s">
        <v>90</v>
      </c>
      <c r="M3" s="343"/>
      <c r="N3" s="342" t="s">
        <v>118</v>
      </c>
      <c r="O3" s="343"/>
      <c r="P3" s="342" t="s">
        <v>122</v>
      </c>
      <c r="Q3" s="343"/>
      <c r="R3" s="342" t="s">
        <v>123</v>
      </c>
      <c r="S3" s="343"/>
      <c r="T3" s="342" t="s">
        <v>126</v>
      </c>
      <c r="U3" s="343"/>
    </row>
    <row r="4" spans="1:21" ht="90.5" customHeight="1" thickBot="1" x14ac:dyDescent="0.4">
      <c r="A4" s="346"/>
      <c r="B4" s="128" t="s">
        <v>95</v>
      </c>
      <c r="C4" s="128" t="s">
        <v>99</v>
      </c>
      <c r="D4" s="128" t="s">
        <v>95</v>
      </c>
      <c r="E4" s="128" t="s">
        <v>99</v>
      </c>
      <c r="F4" s="128" t="s">
        <v>95</v>
      </c>
      <c r="G4" s="128" t="s">
        <v>99</v>
      </c>
      <c r="H4" s="128" t="s">
        <v>95</v>
      </c>
      <c r="I4" s="128" t="s">
        <v>99</v>
      </c>
      <c r="J4" s="128" t="s">
        <v>95</v>
      </c>
      <c r="K4" s="128" t="s">
        <v>99</v>
      </c>
      <c r="L4" s="128" t="s">
        <v>95</v>
      </c>
      <c r="M4" s="128" t="s">
        <v>99</v>
      </c>
      <c r="N4" s="128" t="s">
        <v>95</v>
      </c>
      <c r="O4" s="128" t="s">
        <v>99</v>
      </c>
      <c r="P4" s="128" t="s">
        <v>95</v>
      </c>
      <c r="Q4" s="128" t="s">
        <v>99</v>
      </c>
      <c r="R4" s="128" t="s">
        <v>95</v>
      </c>
      <c r="S4" s="128" t="s">
        <v>99</v>
      </c>
      <c r="T4" s="128" t="s">
        <v>95</v>
      </c>
      <c r="U4" s="128" t="s">
        <v>99</v>
      </c>
    </row>
    <row r="5" spans="1:21" ht="27.5" customHeight="1" thickTop="1" x14ac:dyDescent="0.35">
      <c r="A5" s="61" t="s">
        <v>53</v>
      </c>
      <c r="B5" s="59">
        <v>168286</v>
      </c>
      <c r="C5" s="59">
        <v>242</v>
      </c>
      <c r="D5" s="59">
        <v>168445</v>
      </c>
      <c r="E5" s="59">
        <v>242</v>
      </c>
      <c r="F5" s="59">
        <v>175899</v>
      </c>
      <c r="G5" s="59">
        <v>243</v>
      </c>
      <c r="H5" s="59">
        <v>176936</v>
      </c>
      <c r="I5" s="59">
        <v>243</v>
      </c>
      <c r="J5" s="59">
        <v>174595</v>
      </c>
      <c r="K5" s="59">
        <v>243</v>
      </c>
      <c r="L5" s="59">
        <v>177487</v>
      </c>
      <c r="M5" s="59">
        <v>242</v>
      </c>
      <c r="N5" s="59">
        <v>178452</v>
      </c>
      <c r="O5" s="59">
        <v>262</v>
      </c>
      <c r="P5" s="59">
        <v>180602</v>
      </c>
      <c r="Q5" s="59">
        <v>262</v>
      </c>
      <c r="R5" s="59">
        <v>183022</v>
      </c>
      <c r="S5" s="59">
        <v>261</v>
      </c>
      <c r="T5" s="59">
        <v>184118</v>
      </c>
      <c r="U5" s="59">
        <v>262</v>
      </c>
    </row>
    <row r="6" spans="1:21" ht="27.5" customHeight="1" x14ac:dyDescent="0.35">
      <c r="A6" s="125" t="s">
        <v>55</v>
      </c>
      <c r="B6" s="119">
        <v>44215</v>
      </c>
      <c r="C6" s="119">
        <v>238</v>
      </c>
      <c r="D6" s="119">
        <v>44286</v>
      </c>
      <c r="E6" s="119">
        <v>237</v>
      </c>
      <c r="F6" s="119">
        <v>49654</v>
      </c>
      <c r="G6" s="119">
        <v>239</v>
      </c>
      <c r="H6" s="119">
        <v>49733</v>
      </c>
      <c r="I6" s="119">
        <v>240</v>
      </c>
      <c r="J6" s="119">
        <v>46659</v>
      </c>
      <c r="K6" s="119">
        <v>240</v>
      </c>
      <c r="L6" s="119">
        <v>47853</v>
      </c>
      <c r="M6" s="119">
        <v>239</v>
      </c>
      <c r="N6" s="119">
        <v>47964</v>
      </c>
      <c r="O6" s="119">
        <v>258</v>
      </c>
      <c r="P6" s="119">
        <v>48427</v>
      </c>
      <c r="Q6" s="119">
        <v>258</v>
      </c>
      <c r="R6" s="119">
        <v>49318</v>
      </c>
      <c r="S6" s="119">
        <v>258</v>
      </c>
      <c r="T6" s="119">
        <v>49442</v>
      </c>
      <c r="U6" s="119">
        <v>260</v>
      </c>
    </row>
    <row r="7" spans="1:21" ht="27.5" customHeight="1" x14ac:dyDescent="0.35">
      <c r="A7" s="125" t="s">
        <v>41</v>
      </c>
      <c r="B7" s="119">
        <v>74074</v>
      </c>
      <c r="C7" s="119">
        <v>246</v>
      </c>
      <c r="D7" s="119">
        <v>74087</v>
      </c>
      <c r="E7" s="119">
        <v>246</v>
      </c>
      <c r="F7" s="119">
        <v>75437</v>
      </c>
      <c r="G7" s="119">
        <v>246</v>
      </c>
      <c r="H7" s="119">
        <v>76028</v>
      </c>
      <c r="I7" s="119">
        <v>246</v>
      </c>
      <c r="J7" s="119">
        <v>76405</v>
      </c>
      <c r="K7" s="119">
        <v>246</v>
      </c>
      <c r="L7" s="119">
        <v>77483</v>
      </c>
      <c r="M7" s="119">
        <v>246</v>
      </c>
      <c r="N7" s="119">
        <v>78010</v>
      </c>
      <c r="O7" s="119">
        <v>265</v>
      </c>
      <c r="P7" s="119">
        <v>79042</v>
      </c>
      <c r="Q7" s="119">
        <v>264</v>
      </c>
      <c r="R7" s="119">
        <v>79960</v>
      </c>
      <c r="S7" s="119">
        <v>264</v>
      </c>
      <c r="T7" s="119">
        <v>80521</v>
      </c>
      <c r="U7" s="119">
        <v>264</v>
      </c>
    </row>
    <row r="8" spans="1:21" ht="27.5" customHeight="1" x14ac:dyDescent="0.35">
      <c r="A8" s="125" t="s">
        <v>42</v>
      </c>
      <c r="B8" s="119">
        <v>49997</v>
      </c>
      <c r="C8" s="119">
        <v>240</v>
      </c>
      <c r="D8" s="119">
        <v>50072</v>
      </c>
      <c r="E8" s="119">
        <v>240</v>
      </c>
      <c r="F8" s="119">
        <v>50808</v>
      </c>
      <c r="G8" s="119">
        <v>241</v>
      </c>
      <c r="H8" s="119">
        <v>51175</v>
      </c>
      <c r="I8" s="119">
        <v>241</v>
      </c>
      <c r="J8" s="119">
        <v>51531</v>
      </c>
      <c r="K8" s="119">
        <v>241</v>
      </c>
      <c r="L8" s="119">
        <v>52151</v>
      </c>
      <c r="M8" s="119">
        <v>240</v>
      </c>
      <c r="N8" s="119">
        <v>52478</v>
      </c>
      <c r="O8" s="119">
        <v>262</v>
      </c>
      <c r="P8" s="119">
        <v>53133</v>
      </c>
      <c r="Q8" s="119">
        <v>262</v>
      </c>
      <c r="R8" s="119">
        <v>53744</v>
      </c>
      <c r="S8" s="119">
        <v>261</v>
      </c>
      <c r="T8" s="119">
        <v>54155</v>
      </c>
      <c r="U8" s="119">
        <v>261</v>
      </c>
    </row>
    <row r="9" spans="1:21" ht="27.5" customHeight="1" x14ac:dyDescent="0.35">
      <c r="A9" s="61" t="s">
        <v>43</v>
      </c>
      <c r="B9" s="59">
        <v>32470</v>
      </c>
      <c r="C9" s="59">
        <v>224</v>
      </c>
      <c r="D9" s="59">
        <v>32410</v>
      </c>
      <c r="E9" s="59">
        <v>224</v>
      </c>
      <c r="F9" s="59">
        <v>32936</v>
      </c>
      <c r="G9" s="59">
        <v>224</v>
      </c>
      <c r="H9" s="59">
        <v>33137</v>
      </c>
      <c r="I9" s="59">
        <v>224</v>
      </c>
      <c r="J9" s="59">
        <v>33393</v>
      </c>
      <c r="K9" s="59">
        <v>224</v>
      </c>
      <c r="L9" s="59">
        <v>33751</v>
      </c>
      <c r="M9" s="59">
        <v>223</v>
      </c>
      <c r="N9" s="59">
        <v>33999</v>
      </c>
      <c r="O9" s="59">
        <v>248</v>
      </c>
      <c r="P9" s="59">
        <v>34323</v>
      </c>
      <c r="Q9" s="59">
        <v>247</v>
      </c>
      <c r="R9" s="59">
        <v>34633</v>
      </c>
      <c r="S9" s="59">
        <v>247</v>
      </c>
      <c r="T9" s="59">
        <v>34859</v>
      </c>
      <c r="U9" s="59">
        <v>247</v>
      </c>
    </row>
    <row r="10" spans="1:21" ht="27.5" customHeight="1" x14ac:dyDescent="0.35">
      <c r="A10" s="61" t="s">
        <v>44</v>
      </c>
      <c r="B10" s="59">
        <v>20532</v>
      </c>
      <c r="C10" s="59">
        <v>199</v>
      </c>
      <c r="D10" s="59">
        <v>20503</v>
      </c>
      <c r="E10" s="59">
        <v>198</v>
      </c>
      <c r="F10" s="59">
        <v>20783</v>
      </c>
      <c r="G10" s="59">
        <v>199</v>
      </c>
      <c r="H10" s="59">
        <v>20889</v>
      </c>
      <c r="I10" s="59">
        <v>199</v>
      </c>
      <c r="J10" s="59">
        <v>21068</v>
      </c>
      <c r="K10" s="59">
        <v>199</v>
      </c>
      <c r="L10" s="59">
        <v>21307</v>
      </c>
      <c r="M10" s="59">
        <v>198</v>
      </c>
      <c r="N10" s="59">
        <v>21512</v>
      </c>
      <c r="O10" s="59">
        <v>222</v>
      </c>
      <c r="P10" s="59">
        <v>21733</v>
      </c>
      <c r="Q10" s="59">
        <v>221</v>
      </c>
      <c r="R10" s="59">
        <v>21987</v>
      </c>
      <c r="S10" s="59">
        <v>221</v>
      </c>
      <c r="T10" s="59">
        <v>22170</v>
      </c>
      <c r="U10" s="59">
        <v>221</v>
      </c>
    </row>
    <row r="11" spans="1:21" ht="27.5" customHeight="1" x14ac:dyDescent="0.35">
      <c r="A11" s="61" t="s">
        <v>45</v>
      </c>
      <c r="B11" s="59">
        <v>12622</v>
      </c>
      <c r="C11" s="59">
        <v>162</v>
      </c>
      <c r="D11" s="59">
        <v>12562</v>
      </c>
      <c r="E11" s="59">
        <v>161</v>
      </c>
      <c r="F11" s="59">
        <v>12814</v>
      </c>
      <c r="G11" s="59">
        <v>162</v>
      </c>
      <c r="H11" s="59">
        <v>12900</v>
      </c>
      <c r="I11" s="59">
        <v>162</v>
      </c>
      <c r="J11" s="59">
        <v>13008</v>
      </c>
      <c r="K11" s="59">
        <v>161</v>
      </c>
      <c r="L11" s="59">
        <v>13164</v>
      </c>
      <c r="M11" s="59">
        <v>161</v>
      </c>
      <c r="N11" s="59">
        <v>13274</v>
      </c>
      <c r="O11" s="59">
        <v>184</v>
      </c>
      <c r="P11" s="59">
        <v>13446</v>
      </c>
      <c r="Q11" s="59">
        <v>184</v>
      </c>
      <c r="R11" s="59">
        <v>13619</v>
      </c>
      <c r="S11" s="59">
        <v>183</v>
      </c>
      <c r="T11" s="59">
        <v>13688</v>
      </c>
      <c r="U11" s="59">
        <v>183</v>
      </c>
    </row>
    <row r="12" spans="1:21" ht="27.5" customHeight="1" x14ac:dyDescent="0.35">
      <c r="A12" s="61" t="s">
        <v>46</v>
      </c>
      <c r="B12" s="59">
        <v>7562</v>
      </c>
      <c r="C12" s="59">
        <v>138</v>
      </c>
      <c r="D12" s="59">
        <v>7422</v>
      </c>
      <c r="E12" s="59">
        <v>139</v>
      </c>
      <c r="F12" s="59">
        <v>7704</v>
      </c>
      <c r="G12" s="59">
        <v>137</v>
      </c>
      <c r="H12" s="59">
        <v>7779</v>
      </c>
      <c r="I12" s="59">
        <v>137</v>
      </c>
      <c r="J12" s="59">
        <v>7866</v>
      </c>
      <c r="K12" s="59">
        <v>137</v>
      </c>
      <c r="L12" s="59">
        <v>7991</v>
      </c>
      <c r="M12" s="59">
        <v>136</v>
      </c>
      <c r="N12" s="59">
        <v>8063</v>
      </c>
      <c r="O12" s="59">
        <v>156</v>
      </c>
      <c r="P12" s="59">
        <v>8236</v>
      </c>
      <c r="Q12" s="59">
        <v>155</v>
      </c>
      <c r="R12" s="59">
        <v>8335</v>
      </c>
      <c r="S12" s="59">
        <v>155</v>
      </c>
      <c r="T12" s="59">
        <v>8398</v>
      </c>
      <c r="U12" s="59">
        <v>155</v>
      </c>
    </row>
    <row r="13" spans="1:21" ht="27.5" customHeight="1" x14ac:dyDescent="0.35">
      <c r="A13" s="61" t="s">
        <v>47</v>
      </c>
      <c r="B13" s="59">
        <v>4883</v>
      </c>
      <c r="C13" s="59">
        <v>113</v>
      </c>
      <c r="D13" s="59">
        <v>4795</v>
      </c>
      <c r="E13" s="59">
        <v>113</v>
      </c>
      <c r="F13" s="59">
        <v>5019</v>
      </c>
      <c r="G13" s="59">
        <v>112</v>
      </c>
      <c r="H13" s="59">
        <v>5079</v>
      </c>
      <c r="I13" s="59">
        <v>111</v>
      </c>
      <c r="J13" s="59">
        <v>5161</v>
      </c>
      <c r="K13" s="59">
        <v>111</v>
      </c>
      <c r="L13" s="59">
        <v>5227</v>
      </c>
      <c r="M13" s="59">
        <v>110</v>
      </c>
      <c r="N13" s="59">
        <v>5281</v>
      </c>
      <c r="O13" s="59">
        <v>125</v>
      </c>
      <c r="P13" s="59">
        <v>5396</v>
      </c>
      <c r="Q13" s="59">
        <v>125</v>
      </c>
      <c r="R13" s="59">
        <v>5471</v>
      </c>
      <c r="S13" s="59">
        <v>125</v>
      </c>
      <c r="T13" s="59">
        <v>5516</v>
      </c>
      <c r="U13" s="59">
        <v>124</v>
      </c>
    </row>
    <row r="14" spans="1:21" ht="27.5" customHeight="1" x14ac:dyDescent="0.35">
      <c r="A14" s="61" t="s">
        <v>48</v>
      </c>
      <c r="B14" s="59">
        <v>8286</v>
      </c>
      <c r="C14" s="59">
        <v>95</v>
      </c>
      <c r="D14" s="59">
        <v>8197</v>
      </c>
      <c r="E14" s="59">
        <v>95</v>
      </c>
      <c r="F14" s="59">
        <v>8754</v>
      </c>
      <c r="G14" s="59">
        <v>94</v>
      </c>
      <c r="H14" s="59">
        <v>8950</v>
      </c>
      <c r="I14" s="59">
        <v>95</v>
      </c>
      <c r="J14" s="59">
        <v>9179</v>
      </c>
      <c r="K14" s="59">
        <v>95</v>
      </c>
      <c r="L14" s="59">
        <v>9436</v>
      </c>
      <c r="M14" s="59">
        <v>94</v>
      </c>
      <c r="N14" s="59">
        <v>9588</v>
      </c>
      <c r="O14" s="59">
        <v>108</v>
      </c>
      <c r="P14" s="59">
        <v>9878</v>
      </c>
      <c r="Q14" s="59">
        <v>107</v>
      </c>
      <c r="R14" s="59">
        <v>10141</v>
      </c>
      <c r="S14" s="59">
        <v>107</v>
      </c>
      <c r="T14" s="59">
        <v>10265</v>
      </c>
      <c r="U14" s="59">
        <v>107</v>
      </c>
    </row>
    <row r="15" spans="1:21" ht="27.5" customHeight="1" x14ac:dyDescent="0.35">
      <c r="A15" s="126" t="s">
        <v>32</v>
      </c>
      <c r="B15" s="59">
        <v>48577</v>
      </c>
      <c r="C15" s="59">
        <v>104</v>
      </c>
      <c r="D15" s="59">
        <v>48793</v>
      </c>
      <c r="E15" s="59">
        <v>107</v>
      </c>
      <c r="F15" s="59">
        <v>45428</v>
      </c>
      <c r="G15" s="59">
        <v>101</v>
      </c>
      <c r="H15" s="59">
        <v>44618</v>
      </c>
      <c r="I15" s="59">
        <v>99</v>
      </c>
      <c r="J15" s="59">
        <v>43353</v>
      </c>
      <c r="K15" s="59">
        <v>99</v>
      </c>
      <c r="L15" s="59">
        <v>43521</v>
      </c>
      <c r="M15" s="59">
        <v>98</v>
      </c>
      <c r="N15" s="59">
        <v>43383</v>
      </c>
      <c r="O15" s="59">
        <v>109</v>
      </c>
      <c r="P15" s="59">
        <v>43161</v>
      </c>
      <c r="Q15" s="59">
        <v>109</v>
      </c>
      <c r="R15" s="59">
        <v>43145</v>
      </c>
      <c r="S15" s="59">
        <v>109</v>
      </c>
      <c r="T15" s="59">
        <v>43188</v>
      </c>
      <c r="U15" s="59">
        <v>108</v>
      </c>
    </row>
    <row r="16" spans="1:21" s="58" customFormat="1" ht="27.5" customHeight="1" thickBot="1" x14ac:dyDescent="0.4">
      <c r="A16" s="117" t="s">
        <v>54</v>
      </c>
      <c r="B16" s="117">
        <v>303218</v>
      </c>
      <c r="C16" s="117">
        <v>203</v>
      </c>
      <c r="D16" s="117">
        <v>303127</v>
      </c>
      <c r="E16" s="117">
        <v>203</v>
      </c>
      <c r="F16" s="117">
        <v>309337</v>
      </c>
      <c r="G16" s="117">
        <v>204</v>
      </c>
      <c r="H16" s="117">
        <v>310288</v>
      </c>
      <c r="I16" s="117">
        <v>205</v>
      </c>
      <c r="J16" s="117">
        <v>307623</v>
      </c>
      <c r="K16" s="117">
        <v>205</v>
      </c>
      <c r="L16" s="117">
        <v>311884</v>
      </c>
      <c r="M16" s="117">
        <v>204</v>
      </c>
      <c r="N16" s="117">
        <v>313552</v>
      </c>
      <c r="O16" s="117">
        <v>224</v>
      </c>
      <c r="P16" s="117">
        <v>316775</v>
      </c>
      <c r="Q16" s="117">
        <v>223</v>
      </c>
      <c r="R16" s="117">
        <v>320353</v>
      </c>
      <c r="S16" s="117">
        <v>223</v>
      </c>
      <c r="T16" s="117">
        <v>322202</v>
      </c>
      <c r="U16" s="117">
        <v>223</v>
      </c>
    </row>
    <row r="17" spans="1:13" ht="21.75" customHeight="1" thickTop="1" x14ac:dyDescent="0.35">
      <c r="A17" s="2"/>
      <c r="B17" s="2"/>
      <c r="C17" s="2"/>
      <c r="D17" s="2"/>
      <c r="E17" s="51"/>
      <c r="F17" s="2"/>
      <c r="G17" s="2"/>
      <c r="H17" s="8"/>
      <c r="I17" s="8"/>
      <c r="J17" s="8"/>
      <c r="K17" s="8"/>
      <c r="L17" s="8"/>
      <c r="M17" s="8"/>
    </row>
    <row r="18" spans="1:13" ht="21.75" customHeight="1" x14ac:dyDescent="0.35">
      <c r="A18" s="73" t="str">
        <f>+INDICE!B10</f>
        <v xml:space="preserve"> Lettura dati 20 febbraio 2023</v>
      </c>
      <c r="B18" s="2"/>
      <c r="C18" s="2"/>
      <c r="D18" s="2"/>
      <c r="E18" s="2"/>
      <c r="F18" s="2"/>
      <c r="G18" s="2"/>
      <c r="H18" s="8"/>
      <c r="I18" s="8"/>
      <c r="J18" s="8"/>
      <c r="K18" s="8"/>
      <c r="L18" s="8"/>
      <c r="M18" s="8"/>
    </row>
    <row r="19" spans="1:13" ht="13.5" x14ac:dyDescent="0.35">
      <c r="A19" s="2"/>
      <c r="B19" s="2"/>
      <c r="C19" s="2"/>
      <c r="D19" s="2"/>
      <c r="E19" s="2"/>
      <c r="F19" s="2"/>
      <c r="G19" s="2"/>
    </row>
    <row r="20" spans="1:13" ht="13.5" x14ac:dyDescent="0.35">
      <c r="A20" s="2"/>
      <c r="B20" s="2"/>
      <c r="C20" s="2"/>
      <c r="D20" s="2"/>
      <c r="E20" s="2"/>
      <c r="F20" s="2"/>
      <c r="G20" s="2"/>
    </row>
    <row r="21" spans="1:13" ht="13.5" x14ac:dyDescent="0.35">
      <c r="A21" s="2"/>
      <c r="B21" s="2"/>
      <c r="C21" s="2"/>
      <c r="D21" s="2"/>
      <c r="E21" s="2"/>
      <c r="F21" s="2"/>
      <c r="G21" s="2"/>
    </row>
    <row r="22" spans="1:13" ht="13.5" x14ac:dyDescent="0.35">
      <c r="A22" s="2"/>
      <c r="B22" s="2"/>
      <c r="C22" s="2"/>
      <c r="D22" s="2"/>
      <c r="E22" s="2"/>
      <c r="F22" s="2"/>
      <c r="G22" s="2"/>
    </row>
    <row r="23" spans="1:13" ht="13.5" x14ac:dyDescent="0.35">
      <c r="A23" s="2"/>
      <c r="B23" s="2"/>
      <c r="C23" s="2"/>
      <c r="D23" s="2"/>
      <c r="E23" s="2"/>
      <c r="F23" s="2"/>
      <c r="G23" s="2"/>
    </row>
    <row r="24" spans="1:13" ht="13.5" x14ac:dyDescent="0.35">
      <c r="A24" s="2"/>
      <c r="B24" s="2"/>
      <c r="C24" s="2"/>
      <c r="D24" s="2"/>
      <c r="E24" s="2"/>
      <c r="F24" s="2"/>
      <c r="G24" s="2"/>
    </row>
    <row r="25" spans="1:13" ht="13.5" x14ac:dyDescent="0.35">
      <c r="A25" s="2"/>
      <c r="B25" s="2"/>
      <c r="C25" s="2"/>
      <c r="D25" s="2"/>
      <c r="E25" s="2"/>
      <c r="F25" s="2"/>
      <c r="G25" s="2"/>
    </row>
    <row r="26" spans="1:13" x14ac:dyDescent="0.35">
      <c r="B26" s="4"/>
    </row>
    <row r="27" spans="1:13" x14ac:dyDescent="0.35">
      <c r="B27" s="4"/>
    </row>
    <row r="28" spans="1:13" x14ac:dyDescent="0.35">
      <c r="B28" s="4"/>
    </row>
    <row r="29" spans="1:13" x14ac:dyDescent="0.35">
      <c r="B29" s="4"/>
    </row>
    <row r="30" spans="1:13" x14ac:dyDescent="0.35">
      <c r="B30" s="4"/>
    </row>
    <row r="31" spans="1:13" x14ac:dyDescent="0.35">
      <c r="B31" s="4"/>
    </row>
    <row r="32" spans="1:13" x14ac:dyDescent="0.35">
      <c r="B32" s="4"/>
    </row>
    <row r="33" spans="2:2" x14ac:dyDescent="0.35">
      <c r="B33" s="4"/>
    </row>
    <row r="34" spans="2:2" x14ac:dyDescent="0.35">
      <c r="B34" s="4"/>
    </row>
    <row r="35" spans="2:2" x14ac:dyDescent="0.35">
      <c r="B35" s="4"/>
    </row>
    <row r="36" spans="2:2" x14ac:dyDescent="0.35">
      <c r="B36" s="4"/>
    </row>
    <row r="37" spans="2:2" x14ac:dyDescent="0.35">
      <c r="B37" s="4"/>
    </row>
    <row r="38" spans="2:2" x14ac:dyDescent="0.35">
      <c r="B38" s="4"/>
    </row>
    <row r="39" spans="2:2" x14ac:dyDescent="0.35">
      <c r="B39" s="4"/>
    </row>
    <row r="40" spans="2:2" x14ac:dyDescent="0.35">
      <c r="B40" s="4"/>
    </row>
  </sheetData>
  <mergeCells count="12">
    <mergeCell ref="T3:U3"/>
    <mergeCell ref="R3:S3"/>
    <mergeCell ref="B2:S2"/>
    <mergeCell ref="P3:Q3"/>
    <mergeCell ref="A3:A4"/>
    <mergeCell ref="B3:C3"/>
    <mergeCell ref="D3:E3"/>
    <mergeCell ref="F3:G3"/>
    <mergeCell ref="N3:O3"/>
    <mergeCell ref="L3:M3"/>
    <mergeCell ref="J3:K3"/>
    <mergeCell ref="H3:I3"/>
  </mergeCells>
  <pageMargins left="0.31496062992125984" right="0.31496062992125984" top="0.94488188976377963" bottom="0.74803149606299213" header="0.31496062992125984" footer="0.31496062992125984"/>
  <pageSetup paperSize="9" scale="45" orientation="landscape" r:id="rId1"/>
  <headerFooter>
    <oddHeader>&amp;COSSERVATORIO ASSEGNO UNICO UNIVERSALE</oddHeader>
    <oddFooter>&amp;CINPS - COORDINAMENTO GENERALE STATISTICO ATTUARIALE</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629144-1533-4927-BB37-A825668966B6}">
  <sheetPr>
    <tabColor rgb="FF92D050"/>
    <pageSetUpPr fitToPage="1"/>
  </sheetPr>
  <dimension ref="A1:C40"/>
  <sheetViews>
    <sheetView showGridLines="0" tabSelected="1" view="pageBreakPreview" zoomScale="62" zoomScaleNormal="51" zoomScaleSheetLayoutView="62" workbookViewId="0">
      <selection activeCell="B1" sqref="B1"/>
    </sheetView>
  </sheetViews>
  <sheetFormatPr defaultColWidth="13.26953125" defaultRowHeight="10" x14ac:dyDescent="0.35"/>
  <cols>
    <col min="1" max="1" width="40.6328125" style="1" customWidth="1"/>
    <col min="2" max="2" width="16.7265625" style="1" customWidth="1"/>
    <col min="3" max="3" width="16.6328125" style="1" customWidth="1"/>
    <col min="4" max="16384" width="13.26953125" style="1"/>
  </cols>
  <sheetData>
    <row r="1" spans="1:3" ht="69.5" customHeight="1" thickBot="1" x14ac:dyDescent="0.4">
      <c r="A1" s="347" t="s">
        <v>143</v>
      </c>
      <c r="B1" s="347"/>
      <c r="C1" s="347"/>
    </row>
    <row r="2" spans="1:3" ht="60" customHeight="1" thickTop="1" x14ac:dyDescent="0.35">
      <c r="A2" s="127"/>
      <c r="B2" s="344" t="s">
        <v>36</v>
      </c>
      <c r="C2" s="344"/>
    </row>
    <row r="3" spans="1:3" ht="33" customHeight="1" x14ac:dyDescent="0.35">
      <c r="A3" s="345" t="s">
        <v>30</v>
      </c>
      <c r="B3" s="342" t="s">
        <v>135</v>
      </c>
      <c r="C3" s="343"/>
    </row>
    <row r="4" spans="1:3" ht="90.5" customHeight="1" thickBot="1" x14ac:dyDescent="0.4">
      <c r="A4" s="346"/>
      <c r="B4" s="128" t="s">
        <v>95</v>
      </c>
      <c r="C4" s="128" t="s">
        <v>99</v>
      </c>
    </row>
    <row r="5" spans="1:3" ht="27.5" customHeight="1" thickTop="1" x14ac:dyDescent="0.35">
      <c r="A5" s="59" t="s">
        <v>152</v>
      </c>
      <c r="B5" s="59">
        <v>194900</v>
      </c>
      <c r="C5" s="59">
        <v>267</v>
      </c>
    </row>
    <row r="6" spans="1:3" ht="27.5" customHeight="1" x14ac:dyDescent="0.35">
      <c r="A6" s="118" t="s">
        <v>153</v>
      </c>
      <c r="B6" s="119">
        <v>56927</v>
      </c>
      <c r="C6" s="119">
        <v>261</v>
      </c>
    </row>
    <row r="7" spans="1:3" ht="27.5" customHeight="1" x14ac:dyDescent="0.35">
      <c r="A7" s="118" t="s">
        <v>154</v>
      </c>
      <c r="B7" s="119">
        <v>83906</v>
      </c>
      <c r="C7" s="119">
        <v>269</v>
      </c>
    </row>
    <row r="8" spans="1:3" ht="27.5" customHeight="1" x14ac:dyDescent="0.35">
      <c r="A8" s="118" t="s">
        <v>155</v>
      </c>
      <c r="B8" s="119">
        <v>54067</v>
      </c>
      <c r="C8" s="119">
        <v>270</v>
      </c>
    </row>
    <row r="9" spans="1:3" ht="27.5" customHeight="1" x14ac:dyDescent="0.35">
      <c r="A9" s="59" t="s">
        <v>156</v>
      </c>
      <c r="B9" s="59">
        <v>33264</v>
      </c>
      <c r="C9" s="59">
        <v>252</v>
      </c>
    </row>
    <row r="10" spans="1:3" ht="27.5" customHeight="1" x14ac:dyDescent="0.35">
      <c r="A10" s="59" t="s">
        <v>157</v>
      </c>
      <c r="B10" s="59">
        <v>20232</v>
      </c>
      <c r="C10" s="59">
        <v>218</v>
      </c>
    </row>
    <row r="11" spans="1:3" ht="27.5" customHeight="1" x14ac:dyDescent="0.35">
      <c r="A11" s="173" t="s">
        <v>158</v>
      </c>
      <c r="B11" s="59">
        <v>11995</v>
      </c>
      <c r="C11" s="59">
        <v>171</v>
      </c>
    </row>
    <row r="12" spans="1:3" ht="27.5" customHeight="1" x14ac:dyDescent="0.35">
      <c r="A12" s="59" t="s">
        <v>159</v>
      </c>
      <c r="B12" s="59">
        <v>7244</v>
      </c>
      <c r="C12" s="59">
        <v>139</v>
      </c>
    </row>
    <row r="13" spans="1:3" ht="27.5" customHeight="1" x14ac:dyDescent="0.35">
      <c r="A13" s="59" t="s">
        <v>160</v>
      </c>
      <c r="B13" s="59">
        <v>4486</v>
      </c>
      <c r="C13" s="59">
        <v>113</v>
      </c>
    </row>
    <row r="14" spans="1:3" ht="27.5" customHeight="1" x14ac:dyDescent="0.35">
      <c r="A14" s="59" t="s">
        <v>161</v>
      </c>
      <c r="B14" s="59">
        <v>8024</v>
      </c>
      <c r="C14" s="59">
        <v>106</v>
      </c>
    </row>
    <row r="15" spans="1:3" ht="27.5" customHeight="1" x14ac:dyDescent="0.35">
      <c r="A15" s="120" t="s">
        <v>32</v>
      </c>
      <c r="B15" s="59">
        <v>43337</v>
      </c>
      <c r="C15" s="59">
        <v>108</v>
      </c>
    </row>
    <row r="16" spans="1:3" s="58" customFormat="1" ht="27.5" customHeight="1" thickBot="1" x14ac:dyDescent="0.4">
      <c r="A16" s="117" t="s">
        <v>54</v>
      </c>
      <c r="B16" s="117">
        <v>323482</v>
      </c>
      <c r="C16" s="117">
        <v>228</v>
      </c>
    </row>
    <row r="17" spans="1:3" ht="21.75" customHeight="1" thickTop="1" x14ac:dyDescent="0.35">
      <c r="A17" s="2"/>
      <c r="B17" s="2"/>
      <c r="C17" s="2"/>
    </row>
    <row r="18" spans="1:3" ht="21.75" customHeight="1" x14ac:dyDescent="0.35">
      <c r="A18" s="73" t="str">
        <f>+INDICE!B10</f>
        <v xml:space="preserve"> Lettura dati 20 febbraio 2023</v>
      </c>
      <c r="B18" s="2"/>
      <c r="C18" s="2"/>
    </row>
    <row r="19" spans="1:3" ht="13.5" x14ac:dyDescent="0.35">
      <c r="A19" s="2"/>
      <c r="B19" s="2"/>
      <c r="C19" s="2"/>
    </row>
    <row r="20" spans="1:3" ht="13.5" x14ac:dyDescent="0.35">
      <c r="A20" s="2"/>
      <c r="B20" s="2"/>
      <c r="C20" s="2"/>
    </row>
    <row r="21" spans="1:3" ht="13.5" x14ac:dyDescent="0.35">
      <c r="A21" s="2"/>
      <c r="B21" s="2"/>
      <c r="C21" s="2"/>
    </row>
    <row r="22" spans="1:3" ht="13.5" x14ac:dyDescent="0.35">
      <c r="A22" s="2"/>
      <c r="B22" s="2"/>
      <c r="C22" s="2"/>
    </row>
    <row r="23" spans="1:3" ht="13.5" x14ac:dyDescent="0.35">
      <c r="A23" s="2"/>
      <c r="B23" s="2"/>
      <c r="C23" s="2"/>
    </row>
    <row r="24" spans="1:3" ht="13.5" x14ac:dyDescent="0.35">
      <c r="A24" s="2"/>
      <c r="B24" s="2"/>
      <c r="C24" s="2"/>
    </row>
    <row r="25" spans="1:3" ht="13.5" x14ac:dyDescent="0.35">
      <c r="A25" s="2"/>
      <c r="B25" s="2"/>
      <c r="C25" s="2"/>
    </row>
    <row r="26" spans="1:3" x14ac:dyDescent="0.35">
      <c r="B26" s="4"/>
    </row>
    <row r="27" spans="1:3" x14ac:dyDescent="0.35">
      <c r="B27" s="4"/>
    </row>
    <row r="28" spans="1:3" x14ac:dyDescent="0.35">
      <c r="B28" s="4"/>
    </row>
    <row r="29" spans="1:3" x14ac:dyDescent="0.35">
      <c r="B29" s="4"/>
    </row>
    <row r="30" spans="1:3" x14ac:dyDescent="0.35">
      <c r="B30" s="4"/>
    </row>
    <row r="31" spans="1:3" x14ac:dyDescent="0.35">
      <c r="B31" s="4"/>
    </row>
    <row r="32" spans="1:3" x14ac:dyDescent="0.35">
      <c r="B32" s="4"/>
    </row>
    <row r="33" spans="2:2" x14ac:dyDescent="0.35">
      <c r="B33" s="4"/>
    </row>
    <row r="34" spans="2:2" x14ac:dyDescent="0.35">
      <c r="B34" s="4"/>
    </row>
    <row r="35" spans="2:2" x14ac:dyDescent="0.35">
      <c r="B35" s="4"/>
    </row>
    <row r="36" spans="2:2" x14ac:dyDescent="0.35">
      <c r="B36" s="4"/>
    </row>
    <row r="37" spans="2:2" x14ac:dyDescent="0.35">
      <c r="B37" s="4"/>
    </row>
    <row r="38" spans="2:2" x14ac:dyDescent="0.35">
      <c r="B38" s="4"/>
    </row>
    <row r="39" spans="2:2" x14ac:dyDescent="0.35">
      <c r="B39" s="4"/>
    </row>
    <row r="40" spans="2:2" x14ac:dyDescent="0.35">
      <c r="B40" s="4"/>
    </row>
  </sheetData>
  <mergeCells count="4">
    <mergeCell ref="B2:C2"/>
    <mergeCell ref="A3:A4"/>
    <mergeCell ref="B3:C3"/>
    <mergeCell ref="A1:C1"/>
  </mergeCells>
  <pageMargins left="0.31496062992125984" right="0.31496062992125984" top="0.94488188976377963" bottom="0.74803149606299213" header="0.31496062992125984" footer="0.31496062992125984"/>
  <pageSetup paperSize="9" scale="49" orientation="landscape" r:id="rId1"/>
  <headerFooter>
    <oddHeader>&amp;COSSERVATORIO ASSEGNO UNICO UNIVERSALE</oddHeader>
    <oddFooter>&amp;CINPS - COORDINAMENTO GENERALE STATISTICO ATTUARIALE</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FCB21E-A533-45F6-9490-74B84807ADDD}">
  <sheetPr>
    <tabColor rgb="FF92D050"/>
    <pageSetUpPr fitToPage="1"/>
  </sheetPr>
  <dimension ref="A1:V69"/>
  <sheetViews>
    <sheetView showGridLines="0" tabSelected="1" view="pageBreakPreview" zoomScale="62" zoomScaleNormal="65" zoomScaleSheetLayoutView="62" workbookViewId="0">
      <selection activeCell="B1" sqref="B1"/>
    </sheetView>
  </sheetViews>
  <sheetFormatPr defaultColWidth="9.453125" defaultRowHeight="13.5" x14ac:dyDescent="0.25"/>
  <cols>
    <col min="1" max="1" width="29.7265625" style="74" customWidth="1"/>
    <col min="2" max="2" width="15.7265625" style="74" customWidth="1"/>
    <col min="3" max="3" width="12.81640625" style="74" customWidth="1"/>
    <col min="4" max="4" width="15.36328125" style="74" customWidth="1"/>
    <col min="5" max="5" width="13.36328125" style="74" customWidth="1"/>
    <col min="6" max="6" width="16.26953125" style="74" customWidth="1"/>
    <col min="7" max="7" width="11.453125" style="74" customWidth="1"/>
    <col min="8" max="8" width="15.36328125" style="74" bestFit="1" customWidth="1"/>
    <col min="9" max="9" width="12.90625" style="74" customWidth="1"/>
    <col min="10" max="10" width="13.6328125" style="74" customWidth="1"/>
    <col min="11" max="11" width="29" style="74" customWidth="1"/>
    <col min="12" max="12" width="15.36328125" style="74" bestFit="1" customWidth="1"/>
    <col min="13" max="13" width="11.7265625" style="74" customWidth="1"/>
    <col min="14" max="14" width="16.1796875" style="74" customWidth="1"/>
    <col min="15" max="15" width="12.26953125" style="74" customWidth="1"/>
    <col min="16" max="16" width="14.90625" style="74" customWidth="1"/>
    <col min="17" max="17" width="17.36328125" style="74" customWidth="1"/>
    <col min="18" max="18" width="15.36328125" style="74" bestFit="1" customWidth="1"/>
    <col min="19" max="19" width="12.36328125" style="74" customWidth="1"/>
    <col min="20" max="20" width="9.453125" style="74"/>
    <col min="21" max="21" width="16.08984375" style="74" customWidth="1"/>
    <col min="22" max="16384" width="9.453125" style="74"/>
  </cols>
  <sheetData>
    <row r="1" spans="1:19" ht="44.5" customHeight="1" thickBot="1" x14ac:dyDescent="0.3">
      <c r="A1" s="139" t="s">
        <v>144</v>
      </c>
      <c r="B1" s="34"/>
      <c r="C1" s="34"/>
      <c r="D1" s="34"/>
      <c r="E1" s="34"/>
      <c r="F1" s="34"/>
      <c r="G1" s="34"/>
      <c r="H1" s="34"/>
      <c r="I1" s="34"/>
      <c r="J1" s="95"/>
      <c r="K1" s="34"/>
      <c r="L1" s="121"/>
      <c r="M1" s="121"/>
      <c r="N1" s="121"/>
      <c r="O1" s="121"/>
      <c r="P1" s="121"/>
      <c r="Q1" s="121"/>
      <c r="R1" s="121"/>
      <c r="S1" s="34"/>
    </row>
    <row r="2" spans="1:19" s="58" customFormat="1" ht="24" customHeight="1" thickTop="1" x14ac:dyDescent="0.35">
      <c r="A2" s="124"/>
      <c r="B2" s="348" t="s">
        <v>51</v>
      </c>
      <c r="C2" s="349"/>
      <c r="D2" s="348" t="s">
        <v>52</v>
      </c>
      <c r="E2" s="349"/>
      <c r="F2" s="348" t="s">
        <v>64</v>
      </c>
      <c r="G2" s="349"/>
      <c r="H2" s="348" t="s">
        <v>33</v>
      </c>
      <c r="I2" s="348"/>
      <c r="J2" s="137"/>
      <c r="K2" s="124"/>
      <c r="L2" s="348" t="s">
        <v>51</v>
      </c>
      <c r="M2" s="349"/>
      <c r="N2" s="348" t="s">
        <v>52</v>
      </c>
      <c r="O2" s="349"/>
      <c r="P2" s="348" t="s">
        <v>64</v>
      </c>
      <c r="Q2" s="349"/>
      <c r="R2" s="348" t="s">
        <v>33</v>
      </c>
      <c r="S2" s="348"/>
    </row>
    <row r="3" spans="1:19" s="9" customFormat="1" ht="64" customHeight="1" thickBot="1" x14ac:dyDescent="0.35">
      <c r="A3" s="123" t="s">
        <v>49</v>
      </c>
      <c r="B3" s="138" t="s">
        <v>105</v>
      </c>
      <c r="C3" s="29" t="s">
        <v>107</v>
      </c>
      <c r="D3" s="138" t="s">
        <v>105</v>
      </c>
      <c r="E3" s="29" t="s">
        <v>107</v>
      </c>
      <c r="F3" s="138" t="s">
        <v>105</v>
      </c>
      <c r="G3" s="29" t="s">
        <v>107</v>
      </c>
      <c r="H3" s="138" t="s">
        <v>105</v>
      </c>
      <c r="I3" s="28" t="s">
        <v>107</v>
      </c>
      <c r="J3" s="137"/>
      <c r="K3" s="123" t="s">
        <v>49</v>
      </c>
      <c r="L3" s="138" t="s">
        <v>105</v>
      </c>
      <c r="M3" s="29" t="s">
        <v>107</v>
      </c>
      <c r="N3" s="138" t="s">
        <v>105</v>
      </c>
      <c r="O3" s="29" t="s">
        <v>107</v>
      </c>
      <c r="P3" s="138" t="s">
        <v>105</v>
      </c>
      <c r="Q3" s="29" t="s">
        <v>107</v>
      </c>
      <c r="R3" s="138" t="s">
        <v>105</v>
      </c>
      <c r="S3" s="28" t="s">
        <v>107</v>
      </c>
    </row>
    <row r="4" spans="1:19" ht="24" customHeight="1" thickTop="1" x14ac:dyDescent="0.25">
      <c r="A4" s="351" t="s">
        <v>67</v>
      </c>
      <c r="B4" s="351"/>
      <c r="C4" s="351"/>
      <c r="D4" s="351"/>
      <c r="E4" s="351"/>
      <c r="F4" s="351"/>
      <c r="G4" s="351"/>
      <c r="H4" s="351"/>
      <c r="I4" s="351"/>
      <c r="J4" s="91"/>
      <c r="K4" s="352" t="s">
        <v>91</v>
      </c>
      <c r="L4" s="352"/>
      <c r="M4" s="352"/>
      <c r="N4" s="352"/>
      <c r="O4" s="352"/>
      <c r="P4" s="352"/>
      <c r="Q4" s="352"/>
      <c r="R4" s="352"/>
      <c r="S4" s="352"/>
    </row>
    <row r="5" spans="1:19" s="9" customFormat="1" ht="16.5" customHeight="1" x14ac:dyDescent="0.3">
      <c r="A5" s="9" t="s">
        <v>53</v>
      </c>
      <c r="B5" s="59">
        <v>3477039</v>
      </c>
      <c r="C5" s="132">
        <v>203</v>
      </c>
      <c r="D5" s="59">
        <v>367838</v>
      </c>
      <c r="E5" s="132">
        <v>128</v>
      </c>
      <c r="F5" s="59">
        <v>40815</v>
      </c>
      <c r="G5" s="132">
        <v>127</v>
      </c>
      <c r="H5" s="59">
        <v>3885692</v>
      </c>
      <c r="I5" s="59">
        <v>195</v>
      </c>
      <c r="J5" s="59"/>
      <c r="K5" s="9" t="s">
        <v>53</v>
      </c>
      <c r="L5" s="59">
        <v>3524924</v>
      </c>
      <c r="M5" s="132">
        <v>203</v>
      </c>
      <c r="N5" s="59">
        <v>394899</v>
      </c>
      <c r="O5" s="132">
        <v>130</v>
      </c>
      <c r="P5" s="59">
        <v>42460</v>
      </c>
      <c r="Q5" s="132">
        <v>129</v>
      </c>
      <c r="R5" s="59">
        <v>3962283</v>
      </c>
      <c r="S5" s="59">
        <v>195</v>
      </c>
    </row>
    <row r="6" spans="1:19" s="9" customFormat="1" ht="15" x14ac:dyDescent="0.3">
      <c r="A6" s="133" t="s">
        <v>55</v>
      </c>
      <c r="B6" s="119">
        <v>817541</v>
      </c>
      <c r="C6" s="134">
        <v>201</v>
      </c>
      <c r="D6" s="119">
        <v>80331</v>
      </c>
      <c r="E6" s="134">
        <v>130</v>
      </c>
      <c r="F6" s="119">
        <v>11138</v>
      </c>
      <c r="G6" s="134">
        <v>125</v>
      </c>
      <c r="H6" s="119">
        <v>909010</v>
      </c>
      <c r="I6" s="119">
        <v>194</v>
      </c>
      <c r="J6" s="119"/>
      <c r="K6" s="133" t="s">
        <v>55</v>
      </c>
      <c r="L6" s="119">
        <v>847006</v>
      </c>
      <c r="M6" s="134">
        <v>201</v>
      </c>
      <c r="N6" s="119">
        <v>86018</v>
      </c>
      <c r="O6" s="134">
        <v>132</v>
      </c>
      <c r="P6" s="119">
        <v>11562</v>
      </c>
      <c r="Q6" s="134">
        <v>129</v>
      </c>
      <c r="R6" s="119">
        <v>944586</v>
      </c>
      <c r="S6" s="119">
        <v>194</v>
      </c>
    </row>
    <row r="7" spans="1:19" s="9" customFormat="1" ht="15" x14ac:dyDescent="0.3">
      <c r="A7" s="133" t="s">
        <v>41</v>
      </c>
      <c r="B7" s="119">
        <v>1517993</v>
      </c>
      <c r="C7" s="134">
        <v>204</v>
      </c>
      <c r="D7" s="119">
        <v>159949</v>
      </c>
      <c r="E7" s="134">
        <v>135</v>
      </c>
      <c r="F7" s="119">
        <v>17195</v>
      </c>
      <c r="G7" s="134">
        <v>133</v>
      </c>
      <c r="H7" s="119">
        <v>1695137</v>
      </c>
      <c r="I7" s="119">
        <v>196</v>
      </c>
      <c r="J7" s="119"/>
      <c r="K7" s="133" t="s">
        <v>41</v>
      </c>
      <c r="L7" s="119">
        <v>1528777</v>
      </c>
      <c r="M7" s="134">
        <v>204</v>
      </c>
      <c r="N7" s="119">
        <v>170959</v>
      </c>
      <c r="O7" s="134">
        <v>137</v>
      </c>
      <c r="P7" s="119">
        <v>17844</v>
      </c>
      <c r="Q7" s="134">
        <v>136</v>
      </c>
      <c r="R7" s="119">
        <v>1717580</v>
      </c>
      <c r="S7" s="119">
        <v>196</v>
      </c>
    </row>
    <row r="8" spans="1:19" s="9" customFormat="1" ht="15" x14ac:dyDescent="0.3">
      <c r="A8" s="133" t="s">
        <v>42</v>
      </c>
      <c r="B8" s="119">
        <v>1141505</v>
      </c>
      <c r="C8" s="134">
        <v>203</v>
      </c>
      <c r="D8" s="119">
        <v>127558</v>
      </c>
      <c r="E8" s="134">
        <v>118</v>
      </c>
      <c r="F8" s="119">
        <v>12482</v>
      </c>
      <c r="G8" s="134">
        <v>119</v>
      </c>
      <c r="H8" s="119">
        <v>1281545</v>
      </c>
      <c r="I8" s="119">
        <v>194</v>
      </c>
      <c r="J8" s="119"/>
      <c r="K8" s="133" t="s">
        <v>42</v>
      </c>
      <c r="L8" s="119">
        <v>1149141</v>
      </c>
      <c r="M8" s="134">
        <v>203</v>
      </c>
      <c r="N8" s="119">
        <v>137922</v>
      </c>
      <c r="O8" s="134">
        <v>119</v>
      </c>
      <c r="P8" s="119">
        <v>13054</v>
      </c>
      <c r="Q8" s="134">
        <v>121</v>
      </c>
      <c r="R8" s="119">
        <v>1300117</v>
      </c>
      <c r="S8" s="119">
        <v>193</v>
      </c>
    </row>
    <row r="9" spans="1:19" s="9" customFormat="1" ht="15" x14ac:dyDescent="0.3">
      <c r="A9" s="9" t="s">
        <v>43</v>
      </c>
      <c r="B9" s="59">
        <v>851630</v>
      </c>
      <c r="C9" s="132">
        <v>190</v>
      </c>
      <c r="D9" s="59">
        <v>100411</v>
      </c>
      <c r="E9" s="132">
        <v>104</v>
      </c>
      <c r="F9" s="59">
        <v>8857</v>
      </c>
      <c r="G9" s="132">
        <v>109</v>
      </c>
      <c r="H9" s="59">
        <v>960898</v>
      </c>
      <c r="I9" s="59">
        <v>180</v>
      </c>
      <c r="J9" s="59"/>
      <c r="K9" s="9" t="s">
        <v>43</v>
      </c>
      <c r="L9" s="59">
        <v>857754</v>
      </c>
      <c r="M9" s="132">
        <v>190</v>
      </c>
      <c r="N9" s="59">
        <v>108659</v>
      </c>
      <c r="O9" s="132">
        <v>105</v>
      </c>
      <c r="P9" s="59">
        <v>9349</v>
      </c>
      <c r="Q9" s="132">
        <v>110</v>
      </c>
      <c r="R9" s="59">
        <v>975762</v>
      </c>
      <c r="S9" s="59">
        <v>179</v>
      </c>
    </row>
    <row r="10" spans="1:19" s="9" customFormat="1" ht="15" x14ac:dyDescent="0.3">
      <c r="A10" s="9" t="s">
        <v>44</v>
      </c>
      <c r="B10" s="59">
        <v>587708</v>
      </c>
      <c r="C10" s="132">
        <v>161</v>
      </c>
      <c r="D10" s="59">
        <v>76107</v>
      </c>
      <c r="E10" s="132">
        <v>93</v>
      </c>
      <c r="F10" s="59">
        <v>5930</v>
      </c>
      <c r="G10" s="132">
        <v>97</v>
      </c>
      <c r="H10" s="59">
        <v>669745</v>
      </c>
      <c r="I10" s="59">
        <v>153</v>
      </c>
      <c r="J10" s="59"/>
      <c r="K10" s="9" t="s">
        <v>44</v>
      </c>
      <c r="L10" s="59">
        <v>592131</v>
      </c>
      <c r="M10" s="132">
        <v>161</v>
      </c>
      <c r="N10" s="59">
        <v>82267</v>
      </c>
      <c r="O10" s="132">
        <v>94</v>
      </c>
      <c r="P10" s="59">
        <v>6224</v>
      </c>
      <c r="Q10" s="132">
        <v>99</v>
      </c>
      <c r="R10" s="59">
        <v>680622</v>
      </c>
      <c r="S10" s="59">
        <v>152</v>
      </c>
    </row>
    <row r="11" spans="1:19" s="9" customFormat="1" ht="15" x14ac:dyDescent="0.3">
      <c r="A11" s="9" t="s">
        <v>45</v>
      </c>
      <c r="B11" s="59">
        <v>381474</v>
      </c>
      <c r="C11" s="132">
        <v>130</v>
      </c>
      <c r="D11" s="59">
        <v>54199</v>
      </c>
      <c r="E11" s="132">
        <v>57</v>
      </c>
      <c r="F11" s="59">
        <v>4048</v>
      </c>
      <c r="G11" s="132">
        <v>57</v>
      </c>
      <c r="H11" s="59">
        <v>439721</v>
      </c>
      <c r="I11" s="59">
        <v>120</v>
      </c>
      <c r="J11" s="59"/>
      <c r="K11" s="9" t="s">
        <v>45</v>
      </c>
      <c r="L11" s="59">
        <v>383745</v>
      </c>
      <c r="M11" s="132">
        <v>129</v>
      </c>
      <c r="N11" s="59">
        <v>58587</v>
      </c>
      <c r="O11" s="132">
        <v>57</v>
      </c>
      <c r="P11" s="59">
        <v>4246</v>
      </c>
      <c r="Q11" s="132">
        <v>57</v>
      </c>
      <c r="R11" s="59">
        <v>446578</v>
      </c>
      <c r="S11" s="59">
        <v>119</v>
      </c>
    </row>
    <row r="12" spans="1:19" s="9" customFormat="1" ht="15" x14ac:dyDescent="0.3">
      <c r="A12" s="9" t="s">
        <v>46</v>
      </c>
      <c r="B12" s="59">
        <v>237728</v>
      </c>
      <c r="C12" s="132">
        <v>99</v>
      </c>
      <c r="D12" s="59">
        <v>35787</v>
      </c>
      <c r="E12" s="132">
        <v>45</v>
      </c>
      <c r="F12" s="59">
        <v>2449</v>
      </c>
      <c r="G12" s="132">
        <v>44</v>
      </c>
      <c r="H12" s="59">
        <v>275964</v>
      </c>
      <c r="I12" s="59">
        <v>92</v>
      </c>
      <c r="J12" s="59"/>
      <c r="K12" s="9" t="s">
        <v>46</v>
      </c>
      <c r="L12" s="59">
        <v>243399</v>
      </c>
      <c r="M12" s="132">
        <v>99</v>
      </c>
      <c r="N12" s="59">
        <v>40842</v>
      </c>
      <c r="O12" s="132">
        <v>45</v>
      </c>
      <c r="P12" s="59">
        <v>2663</v>
      </c>
      <c r="Q12" s="132">
        <v>45</v>
      </c>
      <c r="R12" s="59">
        <v>286904</v>
      </c>
      <c r="S12" s="59">
        <v>91</v>
      </c>
    </row>
    <row r="13" spans="1:19" s="9" customFormat="1" ht="14.5" customHeight="1" x14ac:dyDescent="0.3">
      <c r="A13" s="9" t="s">
        <v>47</v>
      </c>
      <c r="B13" s="59">
        <v>146199</v>
      </c>
      <c r="C13" s="132">
        <v>69</v>
      </c>
      <c r="D13" s="59">
        <v>24587</v>
      </c>
      <c r="E13" s="132">
        <v>33</v>
      </c>
      <c r="F13" s="59">
        <v>1678</v>
      </c>
      <c r="G13" s="132">
        <v>32</v>
      </c>
      <c r="H13" s="59">
        <v>172464</v>
      </c>
      <c r="I13" s="59">
        <v>64</v>
      </c>
      <c r="J13" s="59"/>
      <c r="K13" s="9" t="s">
        <v>47</v>
      </c>
      <c r="L13" s="59">
        <v>150554</v>
      </c>
      <c r="M13" s="132">
        <v>69</v>
      </c>
      <c r="N13" s="59">
        <v>28095</v>
      </c>
      <c r="O13" s="132">
        <v>33</v>
      </c>
      <c r="P13" s="59">
        <v>1873</v>
      </c>
      <c r="Q13" s="132">
        <v>32</v>
      </c>
      <c r="R13" s="59">
        <v>180522</v>
      </c>
      <c r="S13" s="59">
        <v>63</v>
      </c>
    </row>
    <row r="14" spans="1:19" s="9" customFormat="1" ht="15" x14ac:dyDescent="0.3">
      <c r="A14" s="9" t="s">
        <v>48</v>
      </c>
      <c r="B14" s="59">
        <v>221381</v>
      </c>
      <c r="C14" s="132">
        <v>53</v>
      </c>
      <c r="D14" s="59">
        <v>47936</v>
      </c>
      <c r="E14" s="132">
        <v>27</v>
      </c>
      <c r="F14" s="59">
        <v>3301</v>
      </c>
      <c r="G14" s="132">
        <v>26</v>
      </c>
      <c r="H14" s="59">
        <v>272618</v>
      </c>
      <c r="I14" s="59">
        <v>48</v>
      </c>
      <c r="J14" s="59"/>
      <c r="K14" s="9" t="s">
        <v>48</v>
      </c>
      <c r="L14" s="59">
        <v>243727</v>
      </c>
      <c r="M14" s="132">
        <v>53</v>
      </c>
      <c r="N14" s="59">
        <v>59360</v>
      </c>
      <c r="O14" s="132">
        <v>26</v>
      </c>
      <c r="P14" s="59">
        <v>3762</v>
      </c>
      <c r="Q14" s="132">
        <v>26</v>
      </c>
      <c r="R14" s="59">
        <v>306849</v>
      </c>
      <c r="S14" s="59">
        <v>48</v>
      </c>
    </row>
    <row r="15" spans="1:19" s="9" customFormat="1" ht="15" x14ac:dyDescent="0.3">
      <c r="A15" s="9" t="s">
        <v>32</v>
      </c>
      <c r="B15" s="59">
        <v>1483433</v>
      </c>
      <c r="C15" s="132">
        <v>54</v>
      </c>
      <c r="D15" s="59">
        <v>237472</v>
      </c>
      <c r="E15" s="132">
        <v>27</v>
      </c>
      <c r="F15" s="59">
        <v>16597</v>
      </c>
      <c r="G15" s="132">
        <v>26</v>
      </c>
      <c r="H15" s="59">
        <v>1737502</v>
      </c>
      <c r="I15" s="59">
        <v>50</v>
      </c>
      <c r="J15" s="59"/>
      <c r="K15" s="9" t="s">
        <v>32</v>
      </c>
      <c r="L15" s="59">
        <v>1406027</v>
      </c>
      <c r="M15" s="132">
        <v>53</v>
      </c>
      <c r="N15" s="59">
        <v>223819</v>
      </c>
      <c r="O15" s="132">
        <v>26</v>
      </c>
      <c r="P15" s="59">
        <v>15631</v>
      </c>
      <c r="Q15" s="132">
        <v>26</v>
      </c>
      <c r="R15" s="59">
        <v>1645477</v>
      </c>
      <c r="S15" s="59">
        <v>49</v>
      </c>
    </row>
    <row r="16" spans="1:19" s="9" customFormat="1" ht="15" x14ac:dyDescent="0.3">
      <c r="A16" s="135" t="s">
        <v>80</v>
      </c>
      <c r="B16" s="135">
        <v>7386592</v>
      </c>
      <c r="C16" s="136">
        <v>154</v>
      </c>
      <c r="D16" s="135">
        <v>944337</v>
      </c>
      <c r="E16" s="136">
        <v>82</v>
      </c>
      <c r="F16" s="135">
        <v>83675</v>
      </c>
      <c r="G16" s="136">
        <v>91</v>
      </c>
      <c r="H16" s="135">
        <v>8414604</v>
      </c>
      <c r="I16" s="135">
        <v>145</v>
      </c>
      <c r="J16" s="81"/>
      <c r="K16" s="135" t="s">
        <v>80</v>
      </c>
      <c r="L16" s="135">
        <v>7402261</v>
      </c>
      <c r="M16" s="136">
        <v>155</v>
      </c>
      <c r="N16" s="135">
        <v>996528</v>
      </c>
      <c r="O16" s="136">
        <v>84</v>
      </c>
      <c r="P16" s="135">
        <v>86208</v>
      </c>
      <c r="Q16" s="136">
        <v>94</v>
      </c>
      <c r="R16" s="135">
        <v>8484997</v>
      </c>
      <c r="S16" s="135">
        <v>146</v>
      </c>
    </row>
    <row r="17" spans="1:22" ht="27" customHeight="1" x14ac:dyDescent="0.25">
      <c r="A17" s="351" t="s">
        <v>68</v>
      </c>
      <c r="B17" s="351"/>
      <c r="C17" s="351"/>
      <c r="D17" s="351"/>
      <c r="E17" s="351"/>
      <c r="F17" s="351"/>
      <c r="G17" s="351"/>
      <c r="H17" s="351"/>
      <c r="I17" s="351"/>
      <c r="J17" s="91"/>
      <c r="K17" s="350" t="s">
        <v>119</v>
      </c>
      <c r="L17" s="350"/>
      <c r="M17" s="350"/>
      <c r="N17" s="350"/>
      <c r="O17" s="350"/>
      <c r="P17" s="350"/>
      <c r="Q17" s="350"/>
      <c r="R17" s="350"/>
      <c r="S17" s="350"/>
    </row>
    <row r="18" spans="1:22" ht="15" x14ac:dyDescent="0.3">
      <c r="A18" s="9" t="s">
        <v>53</v>
      </c>
      <c r="B18" s="59">
        <v>3475343</v>
      </c>
      <c r="C18" s="132">
        <v>202</v>
      </c>
      <c r="D18" s="59">
        <v>373709</v>
      </c>
      <c r="E18" s="132">
        <v>129</v>
      </c>
      <c r="F18" s="59">
        <v>40956</v>
      </c>
      <c r="G18" s="132">
        <v>128</v>
      </c>
      <c r="H18" s="59">
        <v>3890008</v>
      </c>
      <c r="I18" s="59">
        <v>194</v>
      </c>
      <c r="J18" s="2"/>
      <c r="K18" s="9" t="s">
        <v>53</v>
      </c>
      <c r="L18" s="59">
        <v>3536456</v>
      </c>
      <c r="M18" s="132">
        <v>203</v>
      </c>
      <c r="N18" s="59">
        <v>401802</v>
      </c>
      <c r="O18" s="132">
        <v>133</v>
      </c>
      <c r="P18" s="59">
        <v>42942</v>
      </c>
      <c r="Q18" s="132">
        <v>186</v>
      </c>
      <c r="R18" s="59">
        <v>3981200</v>
      </c>
      <c r="S18" s="59">
        <v>195</v>
      </c>
    </row>
    <row r="19" spans="1:22" ht="15" x14ac:dyDescent="0.3">
      <c r="A19" s="133" t="s">
        <v>55</v>
      </c>
      <c r="B19" s="119">
        <v>815251</v>
      </c>
      <c r="C19" s="134">
        <v>200</v>
      </c>
      <c r="D19" s="119">
        <v>80907</v>
      </c>
      <c r="E19" s="134">
        <v>131</v>
      </c>
      <c r="F19" s="119">
        <v>11188</v>
      </c>
      <c r="G19" s="134">
        <v>127</v>
      </c>
      <c r="H19" s="119">
        <v>907346</v>
      </c>
      <c r="I19" s="119">
        <v>193</v>
      </c>
      <c r="J19" s="31"/>
      <c r="K19" s="133" t="s">
        <v>55</v>
      </c>
      <c r="L19" s="119">
        <v>850873</v>
      </c>
      <c r="M19" s="134">
        <v>201</v>
      </c>
      <c r="N19" s="119">
        <v>87033</v>
      </c>
      <c r="O19" s="134">
        <v>136</v>
      </c>
      <c r="P19" s="119">
        <v>11628</v>
      </c>
      <c r="Q19" s="134">
        <v>181</v>
      </c>
      <c r="R19" s="119">
        <v>949534</v>
      </c>
      <c r="S19" s="119">
        <v>195</v>
      </c>
    </row>
    <row r="20" spans="1:22" ht="15" x14ac:dyDescent="0.3">
      <c r="A20" s="133" t="s">
        <v>41</v>
      </c>
      <c r="B20" s="119">
        <v>1517173</v>
      </c>
      <c r="C20" s="134">
        <v>203</v>
      </c>
      <c r="D20" s="119">
        <v>162522</v>
      </c>
      <c r="E20" s="134">
        <v>136</v>
      </c>
      <c r="F20" s="119">
        <v>17219</v>
      </c>
      <c r="G20" s="134">
        <v>134</v>
      </c>
      <c r="H20" s="119">
        <v>1696914</v>
      </c>
      <c r="I20" s="119">
        <v>196</v>
      </c>
      <c r="J20" s="31"/>
      <c r="K20" s="133" t="s">
        <v>41</v>
      </c>
      <c r="L20" s="119">
        <v>1533593</v>
      </c>
      <c r="M20" s="134">
        <v>204</v>
      </c>
      <c r="N20" s="119">
        <v>173981</v>
      </c>
      <c r="O20" s="134">
        <v>140</v>
      </c>
      <c r="P20" s="119">
        <v>18084</v>
      </c>
      <c r="Q20" s="134">
        <v>191</v>
      </c>
      <c r="R20" s="119">
        <v>1725658</v>
      </c>
      <c r="S20" s="119">
        <v>197</v>
      </c>
    </row>
    <row r="21" spans="1:22" ht="15" x14ac:dyDescent="0.3">
      <c r="A21" s="133" t="s">
        <v>42</v>
      </c>
      <c r="B21" s="119">
        <v>1142919</v>
      </c>
      <c r="C21" s="134">
        <v>202</v>
      </c>
      <c r="D21" s="119">
        <v>130280</v>
      </c>
      <c r="E21" s="134">
        <v>118</v>
      </c>
      <c r="F21" s="119">
        <v>12549</v>
      </c>
      <c r="G21" s="134">
        <v>120</v>
      </c>
      <c r="H21" s="119">
        <v>1285748</v>
      </c>
      <c r="I21" s="119">
        <v>193</v>
      </c>
      <c r="J21" s="31"/>
      <c r="K21" s="133" t="s">
        <v>42</v>
      </c>
      <c r="L21" s="119">
        <v>1151990</v>
      </c>
      <c r="M21" s="134">
        <v>203</v>
      </c>
      <c r="N21" s="119">
        <v>140788</v>
      </c>
      <c r="O21" s="134">
        <v>122</v>
      </c>
      <c r="P21" s="119">
        <v>13230</v>
      </c>
      <c r="Q21" s="134">
        <v>184</v>
      </c>
      <c r="R21" s="119">
        <v>1306008</v>
      </c>
      <c r="S21" s="119">
        <v>194</v>
      </c>
      <c r="U21" s="75"/>
      <c r="V21" s="75"/>
    </row>
    <row r="22" spans="1:22" ht="15" x14ac:dyDescent="0.3">
      <c r="A22" s="9" t="s">
        <v>43</v>
      </c>
      <c r="B22" s="59">
        <v>853071</v>
      </c>
      <c r="C22" s="132">
        <v>189</v>
      </c>
      <c r="D22" s="59">
        <v>102633</v>
      </c>
      <c r="E22" s="132">
        <v>104</v>
      </c>
      <c r="F22" s="59">
        <v>8894</v>
      </c>
      <c r="G22" s="132">
        <v>109</v>
      </c>
      <c r="H22" s="59">
        <v>964598</v>
      </c>
      <c r="I22" s="59">
        <v>179</v>
      </c>
      <c r="J22" s="72"/>
      <c r="K22" s="9" t="s">
        <v>43</v>
      </c>
      <c r="L22" s="59">
        <v>860136</v>
      </c>
      <c r="M22" s="132">
        <v>189</v>
      </c>
      <c r="N22" s="59">
        <v>110872</v>
      </c>
      <c r="O22" s="132">
        <v>107</v>
      </c>
      <c r="P22" s="59">
        <v>9472</v>
      </c>
      <c r="Q22" s="132">
        <v>175</v>
      </c>
      <c r="R22" s="59">
        <v>980480</v>
      </c>
      <c r="S22" s="59">
        <v>180</v>
      </c>
      <c r="U22" s="75"/>
      <c r="V22" s="75"/>
    </row>
    <row r="23" spans="1:22" ht="15" x14ac:dyDescent="0.3">
      <c r="A23" s="9" t="s">
        <v>44</v>
      </c>
      <c r="B23" s="59">
        <v>588558</v>
      </c>
      <c r="C23" s="132">
        <v>160</v>
      </c>
      <c r="D23" s="59">
        <v>77930</v>
      </c>
      <c r="E23" s="132">
        <v>93</v>
      </c>
      <c r="F23" s="59">
        <v>5986</v>
      </c>
      <c r="G23" s="132">
        <v>98</v>
      </c>
      <c r="H23" s="59">
        <v>672474</v>
      </c>
      <c r="I23" s="59">
        <v>152</v>
      </c>
      <c r="J23" s="72"/>
      <c r="K23" s="9" t="s">
        <v>44</v>
      </c>
      <c r="L23" s="59">
        <v>594127</v>
      </c>
      <c r="M23" s="132">
        <v>161</v>
      </c>
      <c r="N23" s="59">
        <v>84044</v>
      </c>
      <c r="O23" s="132">
        <v>95</v>
      </c>
      <c r="P23" s="59">
        <v>6328</v>
      </c>
      <c r="Q23" s="132">
        <v>158</v>
      </c>
      <c r="R23" s="59">
        <v>684499</v>
      </c>
      <c r="S23" s="59">
        <v>153</v>
      </c>
      <c r="U23" s="75"/>
      <c r="V23" s="75"/>
    </row>
    <row r="24" spans="1:22" ht="15" x14ac:dyDescent="0.3">
      <c r="A24" s="9" t="s">
        <v>45</v>
      </c>
      <c r="B24" s="59">
        <v>381912</v>
      </c>
      <c r="C24" s="132">
        <v>129</v>
      </c>
      <c r="D24" s="59">
        <v>55168</v>
      </c>
      <c r="E24" s="132">
        <v>57</v>
      </c>
      <c r="F24" s="59">
        <v>4051</v>
      </c>
      <c r="G24" s="132">
        <v>57</v>
      </c>
      <c r="H24" s="59">
        <v>441131</v>
      </c>
      <c r="I24" s="59">
        <v>120</v>
      </c>
      <c r="J24" s="72"/>
      <c r="K24" s="9" t="s">
        <v>45</v>
      </c>
      <c r="L24" s="59">
        <v>385051</v>
      </c>
      <c r="M24" s="132">
        <v>129</v>
      </c>
      <c r="N24" s="59">
        <v>59800</v>
      </c>
      <c r="O24" s="132">
        <v>58</v>
      </c>
      <c r="P24" s="59">
        <v>4332</v>
      </c>
      <c r="Q24" s="132">
        <v>113</v>
      </c>
      <c r="R24" s="59">
        <v>449183</v>
      </c>
      <c r="S24" s="59">
        <v>120</v>
      </c>
      <c r="U24" s="75"/>
      <c r="V24" s="75"/>
    </row>
    <row r="25" spans="1:22" ht="14.5" customHeight="1" x14ac:dyDescent="0.3">
      <c r="A25" s="9" t="s">
        <v>46</v>
      </c>
      <c r="B25" s="59">
        <v>237211</v>
      </c>
      <c r="C25" s="132">
        <v>99</v>
      </c>
      <c r="D25" s="59">
        <v>36046</v>
      </c>
      <c r="E25" s="132">
        <v>45</v>
      </c>
      <c r="F25" s="59">
        <v>2341</v>
      </c>
      <c r="G25" s="132">
        <v>45</v>
      </c>
      <c r="H25" s="59">
        <v>275598</v>
      </c>
      <c r="I25" s="59">
        <v>92</v>
      </c>
      <c r="J25" s="72"/>
      <c r="K25" s="9" t="s">
        <v>46</v>
      </c>
      <c r="L25" s="59">
        <v>244242</v>
      </c>
      <c r="M25" s="132">
        <v>99</v>
      </c>
      <c r="N25" s="59">
        <v>41732</v>
      </c>
      <c r="O25" s="132">
        <v>46</v>
      </c>
      <c r="P25" s="59">
        <v>2703</v>
      </c>
      <c r="Q25" s="132">
        <v>88</v>
      </c>
      <c r="R25" s="59">
        <v>288677</v>
      </c>
      <c r="S25" s="59">
        <v>91</v>
      </c>
      <c r="U25" s="75"/>
      <c r="V25" s="75"/>
    </row>
    <row r="26" spans="1:22" ht="15" x14ac:dyDescent="0.3">
      <c r="A26" s="9" t="s">
        <v>47</v>
      </c>
      <c r="B26" s="59">
        <v>145492</v>
      </c>
      <c r="C26" s="132">
        <v>69</v>
      </c>
      <c r="D26" s="59">
        <v>24756</v>
      </c>
      <c r="E26" s="132">
        <v>33</v>
      </c>
      <c r="F26" s="59">
        <v>1620</v>
      </c>
      <c r="G26" s="132">
        <v>32</v>
      </c>
      <c r="H26" s="59">
        <v>171868</v>
      </c>
      <c r="I26" s="59">
        <v>63</v>
      </c>
      <c r="J26" s="72"/>
      <c r="K26" s="9" t="s">
        <v>47</v>
      </c>
      <c r="L26" s="59">
        <v>151322</v>
      </c>
      <c r="M26" s="132">
        <v>69</v>
      </c>
      <c r="N26" s="59">
        <v>28909</v>
      </c>
      <c r="O26" s="132">
        <v>34</v>
      </c>
      <c r="P26" s="59">
        <v>1902</v>
      </c>
      <c r="Q26" s="132">
        <v>63</v>
      </c>
      <c r="R26" s="59">
        <v>182133</v>
      </c>
      <c r="S26" s="59">
        <v>63</v>
      </c>
      <c r="U26" s="75"/>
      <c r="V26" s="75"/>
    </row>
    <row r="27" spans="1:22" ht="15" x14ac:dyDescent="0.3">
      <c r="A27" s="9" t="s">
        <v>48</v>
      </c>
      <c r="B27" s="59">
        <v>219299</v>
      </c>
      <c r="C27" s="132">
        <v>53</v>
      </c>
      <c r="D27" s="59">
        <v>49610</v>
      </c>
      <c r="E27" s="132">
        <v>26</v>
      </c>
      <c r="F27" s="59">
        <v>3243</v>
      </c>
      <c r="G27" s="132">
        <v>26</v>
      </c>
      <c r="H27" s="59">
        <v>272152</v>
      </c>
      <c r="I27" s="59">
        <v>48</v>
      </c>
      <c r="J27" s="72"/>
      <c r="K27" s="9" t="s">
        <v>48</v>
      </c>
      <c r="L27" s="59">
        <v>246304</v>
      </c>
      <c r="M27" s="132">
        <v>53</v>
      </c>
      <c r="N27" s="59">
        <v>62468</v>
      </c>
      <c r="O27" s="132">
        <v>27</v>
      </c>
      <c r="P27" s="59">
        <v>3844</v>
      </c>
      <c r="Q27" s="132">
        <v>50</v>
      </c>
      <c r="R27" s="59">
        <v>312616</v>
      </c>
      <c r="S27" s="59">
        <v>48</v>
      </c>
      <c r="U27" s="59"/>
      <c r="V27" s="75"/>
    </row>
    <row r="28" spans="1:22" ht="15" x14ac:dyDescent="0.3">
      <c r="A28" s="9" t="s">
        <v>32</v>
      </c>
      <c r="B28" s="59">
        <v>1456753</v>
      </c>
      <c r="C28" s="132">
        <v>54</v>
      </c>
      <c r="D28" s="59">
        <v>236248</v>
      </c>
      <c r="E28" s="132">
        <v>27</v>
      </c>
      <c r="F28" s="59">
        <v>16440</v>
      </c>
      <c r="G28" s="132">
        <v>26</v>
      </c>
      <c r="H28" s="59">
        <v>1709441</v>
      </c>
      <c r="I28" s="59">
        <v>50</v>
      </c>
      <c r="J28" s="72"/>
      <c r="K28" s="9" t="s">
        <v>32</v>
      </c>
      <c r="L28" s="59">
        <v>1401245</v>
      </c>
      <c r="M28" s="132">
        <v>53</v>
      </c>
      <c r="N28" s="59">
        <v>218579</v>
      </c>
      <c r="O28" s="132">
        <v>27</v>
      </c>
      <c r="P28" s="59">
        <v>15687</v>
      </c>
      <c r="Q28" s="132">
        <v>50</v>
      </c>
      <c r="R28" s="59">
        <v>1635511</v>
      </c>
      <c r="S28" s="59">
        <v>50</v>
      </c>
      <c r="U28" s="59"/>
      <c r="V28" s="75"/>
    </row>
    <row r="29" spans="1:22" ht="15" x14ac:dyDescent="0.25">
      <c r="A29" s="135" t="s">
        <v>80</v>
      </c>
      <c r="B29" s="135">
        <v>7357639</v>
      </c>
      <c r="C29" s="136">
        <v>154</v>
      </c>
      <c r="D29" s="135">
        <v>956100</v>
      </c>
      <c r="E29" s="136">
        <v>83</v>
      </c>
      <c r="F29" s="135">
        <v>83531</v>
      </c>
      <c r="G29" s="136">
        <v>92</v>
      </c>
      <c r="H29" s="135">
        <v>8397270</v>
      </c>
      <c r="I29" s="135">
        <v>145</v>
      </c>
      <c r="J29" s="96"/>
      <c r="K29" s="135" t="s">
        <v>80</v>
      </c>
      <c r="L29" s="135">
        <v>7418883</v>
      </c>
      <c r="M29" s="136">
        <v>155</v>
      </c>
      <c r="N29" s="135">
        <v>1008206</v>
      </c>
      <c r="O29" s="136">
        <v>87</v>
      </c>
      <c r="P29" s="135">
        <v>87210</v>
      </c>
      <c r="Q29" s="136">
        <v>143</v>
      </c>
      <c r="R29" s="135">
        <v>8514299</v>
      </c>
      <c r="S29" s="135">
        <v>146</v>
      </c>
      <c r="U29" s="59"/>
      <c r="V29" s="75"/>
    </row>
    <row r="30" spans="1:22" ht="20.5" customHeight="1" x14ac:dyDescent="0.25">
      <c r="A30" s="351" t="s">
        <v>69</v>
      </c>
      <c r="B30" s="351"/>
      <c r="C30" s="351"/>
      <c r="D30" s="351"/>
      <c r="E30" s="351"/>
      <c r="F30" s="351"/>
      <c r="G30" s="351"/>
      <c r="H30" s="351"/>
      <c r="I30" s="351"/>
      <c r="J30" s="91"/>
      <c r="K30" s="350" t="s">
        <v>124</v>
      </c>
      <c r="L30" s="350"/>
      <c r="M30" s="350"/>
      <c r="N30" s="350"/>
      <c r="O30" s="350"/>
      <c r="P30" s="350"/>
      <c r="Q30" s="350"/>
      <c r="R30" s="350"/>
      <c r="S30" s="350"/>
      <c r="U30" s="59"/>
      <c r="V30" s="75"/>
    </row>
    <row r="31" spans="1:22" ht="15" x14ac:dyDescent="0.3">
      <c r="A31" s="9" t="s">
        <v>53</v>
      </c>
      <c r="B31" s="59">
        <v>3543033</v>
      </c>
      <c r="C31" s="132">
        <v>202</v>
      </c>
      <c r="D31" s="59">
        <v>386636</v>
      </c>
      <c r="E31" s="132">
        <v>129</v>
      </c>
      <c r="F31" s="59">
        <v>41762</v>
      </c>
      <c r="G31" s="132">
        <v>128</v>
      </c>
      <c r="H31" s="59">
        <v>3971431</v>
      </c>
      <c r="I31" s="59">
        <v>195</v>
      </c>
      <c r="J31" s="2"/>
      <c r="K31" s="9" t="s">
        <v>53</v>
      </c>
      <c r="L31" s="59">
        <v>3554442</v>
      </c>
      <c r="M31" s="132">
        <v>202</v>
      </c>
      <c r="N31" s="59">
        <v>410730</v>
      </c>
      <c r="O31" s="132">
        <v>133</v>
      </c>
      <c r="P31" s="59">
        <v>44083</v>
      </c>
      <c r="Q31" s="132">
        <v>188</v>
      </c>
      <c r="R31" s="59">
        <v>4009255</v>
      </c>
      <c r="S31" s="59">
        <v>195</v>
      </c>
      <c r="U31" s="59"/>
      <c r="V31" s="75"/>
    </row>
    <row r="32" spans="1:22" ht="15" x14ac:dyDescent="0.3">
      <c r="A32" s="133" t="s">
        <v>55</v>
      </c>
      <c r="B32" s="119">
        <v>873410</v>
      </c>
      <c r="C32" s="134">
        <v>201</v>
      </c>
      <c r="D32" s="119">
        <v>89254</v>
      </c>
      <c r="E32" s="134">
        <v>130</v>
      </c>
      <c r="F32" s="119">
        <v>11870</v>
      </c>
      <c r="G32" s="134">
        <v>126</v>
      </c>
      <c r="H32" s="119">
        <v>974534</v>
      </c>
      <c r="I32" s="119">
        <v>194</v>
      </c>
      <c r="J32" s="31"/>
      <c r="K32" s="133" t="s">
        <v>55</v>
      </c>
      <c r="L32" s="119">
        <v>857336</v>
      </c>
      <c r="M32" s="134">
        <v>200</v>
      </c>
      <c r="N32" s="119">
        <v>88797</v>
      </c>
      <c r="O32" s="134">
        <v>136</v>
      </c>
      <c r="P32" s="119">
        <v>11954</v>
      </c>
      <c r="Q32" s="134">
        <v>186</v>
      </c>
      <c r="R32" s="119">
        <v>958087</v>
      </c>
      <c r="S32" s="119">
        <v>194</v>
      </c>
      <c r="U32" s="59"/>
      <c r="V32" s="75"/>
    </row>
    <row r="33" spans="1:22" ht="15" x14ac:dyDescent="0.3">
      <c r="A33" s="133" t="s">
        <v>41</v>
      </c>
      <c r="B33" s="119">
        <v>1525338</v>
      </c>
      <c r="C33" s="134">
        <v>203</v>
      </c>
      <c r="D33" s="119">
        <v>165402</v>
      </c>
      <c r="E33" s="134">
        <v>136</v>
      </c>
      <c r="F33" s="119">
        <v>17319</v>
      </c>
      <c r="G33" s="134">
        <v>135</v>
      </c>
      <c r="H33" s="119">
        <v>1708059</v>
      </c>
      <c r="I33" s="119">
        <v>196</v>
      </c>
      <c r="J33" s="31"/>
      <c r="K33" s="133" t="s">
        <v>41</v>
      </c>
      <c r="L33" s="119">
        <v>1540447</v>
      </c>
      <c r="M33" s="134">
        <v>203</v>
      </c>
      <c r="N33" s="119">
        <v>177775</v>
      </c>
      <c r="O33" s="134">
        <v>141</v>
      </c>
      <c r="P33" s="119">
        <v>18547</v>
      </c>
      <c r="Q33" s="134">
        <v>191</v>
      </c>
      <c r="R33" s="119">
        <v>1736769</v>
      </c>
      <c r="S33" s="119">
        <v>197</v>
      </c>
      <c r="U33" s="59"/>
      <c r="V33" s="75"/>
    </row>
    <row r="34" spans="1:22" ht="15" x14ac:dyDescent="0.3">
      <c r="A34" s="133" t="s">
        <v>42</v>
      </c>
      <c r="B34" s="119">
        <v>1144285</v>
      </c>
      <c r="C34" s="134">
        <v>203</v>
      </c>
      <c r="D34" s="119">
        <v>131980</v>
      </c>
      <c r="E34" s="134">
        <v>119</v>
      </c>
      <c r="F34" s="119">
        <v>12573</v>
      </c>
      <c r="G34" s="134">
        <v>121</v>
      </c>
      <c r="H34" s="119">
        <v>1288838</v>
      </c>
      <c r="I34" s="119">
        <v>193</v>
      </c>
      <c r="J34" s="31"/>
      <c r="K34" s="133" t="s">
        <v>42</v>
      </c>
      <c r="L34" s="119">
        <v>1156659</v>
      </c>
      <c r="M34" s="134">
        <v>202</v>
      </c>
      <c r="N34" s="119">
        <v>144158</v>
      </c>
      <c r="O34" s="134">
        <v>122</v>
      </c>
      <c r="P34" s="119">
        <v>13582</v>
      </c>
      <c r="Q34" s="134">
        <v>185</v>
      </c>
      <c r="R34" s="119">
        <v>1314399</v>
      </c>
      <c r="S34" s="119">
        <v>193</v>
      </c>
      <c r="U34" s="59"/>
      <c r="V34" s="75"/>
    </row>
    <row r="35" spans="1:22" ht="15" x14ac:dyDescent="0.3">
      <c r="A35" s="9" t="s">
        <v>43</v>
      </c>
      <c r="B35" s="59">
        <v>853840</v>
      </c>
      <c r="C35" s="132">
        <v>189</v>
      </c>
      <c r="D35" s="59">
        <v>103968</v>
      </c>
      <c r="E35" s="132">
        <v>104</v>
      </c>
      <c r="F35" s="59">
        <v>8997</v>
      </c>
      <c r="G35" s="132">
        <v>109</v>
      </c>
      <c r="H35" s="59">
        <v>966805</v>
      </c>
      <c r="I35" s="59">
        <v>179</v>
      </c>
      <c r="J35" s="72"/>
      <c r="K35" s="9" t="s">
        <v>43</v>
      </c>
      <c r="L35" s="59">
        <v>864197</v>
      </c>
      <c r="M35" s="132">
        <v>189</v>
      </c>
      <c r="N35" s="59">
        <v>114017</v>
      </c>
      <c r="O35" s="132">
        <v>107</v>
      </c>
      <c r="P35" s="59">
        <v>9659</v>
      </c>
      <c r="Q35" s="132">
        <v>175</v>
      </c>
      <c r="R35" s="59">
        <v>987873</v>
      </c>
      <c r="S35" s="59">
        <v>179</v>
      </c>
      <c r="U35" s="59"/>
      <c r="V35" s="75"/>
    </row>
    <row r="36" spans="1:22" ht="15" x14ac:dyDescent="0.3">
      <c r="A36" s="9" t="s">
        <v>44</v>
      </c>
      <c r="B36" s="59">
        <v>589295</v>
      </c>
      <c r="C36" s="132">
        <v>161</v>
      </c>
      <c r="D36" s="59">
        <v>78842</v>
      </c>
      <c r="E36" s="132">
        <v>93</v>
      </c>
      <c r="F36" s="59">
        <v>6010</v>
      </c>
      <c r="G36" s="132">
        <v>98</v>
      </c>
      <c r="H36" s="59">
        <v>674147</v>
      </c>
      <c r="I36" s="59">
        <v>152</v>
      </c>
      <c r="J36" s="72"/>
      <c r="K36" s="9" t="s">
        <v>44</v>
      </c>
      <c r="L36" s="59">
        <v>597779</v>
      </c>
      <c r="M36" s="132">
        <v>160</v>
      </c>
      <c r="N36" s="59">
        <v>86823</v>
      </c>
      <c r="O36" s="132">
        <v>95</v>
      </c>
      <c r="P36" s="59">
        <v>6451</v>
      </c>
      <c r="Q36" s="132">
        <v>158</v>
      </c>
      <c r="R36" s="59">
        <v>691053</v>
      </c>
      <c r="S36" s="59">
        <v>152</v>
      </c>
      <c r="U36" s="59"/>
      <c r="V36" s="75"/>
    </row>
    <row r="37" spans="1:22" ht="15" x14ac:dyDescent="0.3">
      <c r="A37" s="9" t="s">
        <v>45</v>
      </c>
      <c r="B37" s="59">
        <v>382514</v>
      </c>
      <c r="C37" s="132">
        <v>129</v>
      </c>
      <c r="D37" s="59">
        <v>56100</v>
      </c>
      <c r="E37" s="132">
        <v>57</v>
      </c>
      <c r="F37" s="59">
        <v>4092</v>
      </c>
      <c r="G37" s="132">
        <v>57</v>
      </c>
      <c r="H37" s="59">
        <v>442706</v>
      </c>
      <c r="I37" s="59">
        <v>120</v>
      </c>
      <c r="J37" s="72"/>
      <c r="K37" s="9" t="s">
        <v>45</v>
      </c>
      <c r="L37" s="59">
        <v>387857</v>
      </c>
      <c r="M37" s="132">
        <v>129</v>
      </c>
      <c r="N37" s="59">
        <v>62159</v>
      </c>
      <c r="O37" s="132">
        <v>58</v>
      </c>
      <c r="P37" s="59">
        <v>4430</v>
      </c>
      <c r="Q37" s="132">
        <v>113</v>
      </c>
      <c r="R37" s="59">
        <v>454446</v>
      </c>
      <c r="S37" s="59">
        <v>119</v>
      </c>
      <c r="U37" s="75"/>
      <c r="V37" s="75"/>
    </row>
    <row r="38" spans="1:22" ht="14.5" customHeight="1" x14ac:dyDescent="0.3">
      <c r="A38" s="9" t="s">
        <v>46</v>
      </c>
      <c r="B38" s="59">
        <v>240312</v>
      </c>
      <c r="C38" s="132">
        <v>99</v>
      </c>
      <c r="D38" s="59">
        <v>38270</v>
      </c>
      <c r="E38" s="132">
        <v>45</v>
      </c>
      <c r="F38" s="59">
        <v>2542</v>
      </c>
      <c r="G38" s="132">
        <v>45</v>
      </c>
      <c r="H38" s="59">
        <v>281124</v>
      </c>
      <c r="I38" s="59">
        <v>91</v>
      </c>
      <c r="J38" s="72"/>
      <c r="K38" s="9" t="s">
        <v>46</v>
      </c>
      <c r="L38" s="59">
        <v>246360</v>
      </c>
      <c r="M38" s="132">
        <v>99</v>
      </c>
      <c r="N38" s="59">
        <v>43657</v>
      </c>
      <c r="O38" s="132">
        <v>46</v>
      </c>
      <c r="P38" s="59">
        <v>2785</v>
      </c>
      <c r="Q38" s="132">
        <v>88</v>
      </c>
      <c r="R38" s="59">
        <v>292802</v>
      </c>
      <c r="S38" s="59">
        <v>91</v>
      </c>
      <c r="U38" s="75"/>
      <c r="V38" s="75"/>
    </row>
    <row r="39" spans="1:22" ht="15" x14ac:dyDescent="0.3">
      <c r="A39" s="9" t="s">
        <v>47</v>
      </c>
      <c r="B39" s="59">
        <v>148073</v>
      </c>
      <c r="C39" s="132">
        <v>69</v>
      </c>
      <c r="D39" s="59">
        <v>26324</v>
      </c>
      <c r="E39" s="132">
        <v>33</v>
      </c>
      <c r="F39" s="59">
        <v>1754</v>
      </c>
      <c r="G39" s="132">
        <v>32</v>
      </c>
      <c r="H39" s="59">
        <v>176151</v>
      </c>
      <c r="I39" s="59">
        <v>63</v>
      </c>
      <c r="J39" s="72"/>
      <c r="K39" s="9" t="s">
        <v>47</v>
      </c>
      <c r="L39" s="59">
        <v>153214</v>
      </c>
      <c r="M39" s="132">
        <v>69</v>
      </c>
      <c r="N39" s="59">
        <v>30632</v>
      </c>
      <c r="O39" s="132">
        <v>34</v>
      </c>
      <c r="P39" s="59">
        <v>1957</v>
      </c>
      <c r="Q39" s="132">
        <v>63</v>
      </c>
      <c r="R39" s="59">
        <v>185803</v>
      </c>
      <c r="S39" s="59">
        <v>63</v>
      </c>
      <c r="U39" s="75"/>
      <c r="V39" s="75"/>
    </row>
    <row r="40" spans="1:22" ht="15" x14ac:dyDescent="0.3">
      <c r="A40" s="9" t="s">
        <v>48</v>
      </c>
      <c r="B40" s="59">
        <v>232544</v>
      </c>
      <c r="C40" s="132">
        <v>53</v>
      </c>
      <c r="D40" s="59">
        <v>53087</v>
      </c>
      <c r="E40" s="132">
        <v>26</v>
      </c>
      <c r="F40" s="59">
        <v>3491</v>
      </c>
      <c r="G40" s="132">
        <v>26</v>
      </c>
      <c r="H40" s="59">
        <v>289122</v>
      </c>
      <c r="I40" s="59">
        <v>48</v>
      </c>
      <c r="J40" s="72"/>
      <c r="K40" s="9" t="s">
        <v>48</v>
      </c>
      <c r="L40" s="59">
        <v>253042</v>
      </c>
      <c r="M40" s="132">
        <v>53</v>
      </c>
      <c r="N40" s="59">
        <v>70431</v>
      </c>
      <c r="O40" s="132">
        <v>27</v>
      </c>
      <c r="P40" s="59">
        <v>3987</v>
      </c>
      <c r="Q40" s="132">
        <v>50</v>
      </c>
      <c r="R40" s="59">
        <v>327460</v>
      </c>
      <c r="S40" s="59">
        <v>47</v>
      </c>
      <c r="U40" s="75"/>
      <c r="V40" s="75"/>
    </row>
    <row r="41" spans="1:22" s="75" customFormat="1" ht="15" x14ac:dyDescent="0.3">
      <c r="A41" s="9" t="s">
        <v>32</v>
      </c>
      <c r="B41" s="59">
        <v>1433049</v>
      </c>
      <c r="C41" s="132">
        <v>53</v>
      </c>
      <c r="D41" s="59">
        <v>231655</v>
      </c>
      <c r="E41" s="132">
        <v>27</v>
      </c>
      <c r="F41" s="59">
        <v>15847</v>
      </c>
      <c r="G41" s="132">
        <v>26</v>
      </c>
      <c r="H41" s="59">
        <v>1680551</v>
      </c>
      <c r="I41" s="59">
        <v>49</v>
      </c>
      <c r="J41" s="72"/>
      <c r="K41" s="9" t="s">
        <v>32</v>
      </c>
      <c r="L41" s="59">
        <v>1385619</v>
      </c>
      <c r="M41" s="132">
        <v>53</v>
      </c>
      <c r="N41" s="59">
        <v>204784</v>
      </c>
      <c r="O41" s="132">
        <v>27</v>
      </c>
      <c r="P41" s="59">
        <v>15801</v>
      </c>
      <c r="Q41" s="132">
        <v>50</v>
      </c>
      <c r="R41" s="59">
        <v>1606204</v>
      </c>
      <c r="S41" s="59">
        <v>50</v>
      </c>
    </row>
    <row r="42" spans="1:22" ht="15" x14ac:dyDescent="0.25">
      <c r="A42" s="135" t="s">
        <v>80</v>
      </c>
      <c r="B42" s="135">
        <v>7422660</v>
      </c>
      <c r="C42" s="136">
        <v>154</v>
      </c>
      <c r="D42" s="135">
        <v>974882</v>
      </c>
      <c r="E42" s="136">
        <v>83</v>
      </c>
      <c r="F42" s="135">
        <v>84495</v>
      </c>
      <c r="G42" s="136">
        <v>93</v>
      </c>
      <c r="H42" s="135">
        <v>8482037</v>
      </c>
      <c r="I42" s="135">
        <v>146</v>
      </c>
      <c r="J42" s="96"/>
      <c r="K42" s="135" t="s">
        <v>80</v>
      </c>
      <c r="L42" s="135">
        <v>7442510</v>
      </c>
      <c r="M42" s="136">
        <v>154</v>
      </c>
      <c r="N42" s="135">
        <v>1023233</v>
      </c>
      <c r="O42" s="136">
        <v>87</v>
      </c>
      <c r="P42" s="135">
        <v>89153</v>
      </c>
      <c r="Q42" s="136">
        <v>144</v>
      </c>
      <c r="R42" s="135">
        <v>8554896</v>
      </c>
      <c r="S42" s="135">
        <v>146</v>
      </c>
    </row>
    <row r="43" spans="1:22" ht="19.5" customHeight="1" x14ac:dyDescent="0.25">
      <c r="A43" s="351" t="s">
        <v>75</v>
      </c>
      <c r="B43" s="351"/>
      <c r="C43" s="351"/>
      <c r="D43" s="351"/>
      <c r="E43" s="351"/>
      <c r="F43" s="351"/>
      <c r="G43" s="351"/>
      <c r="H43" s="351"/>
      <c r="I43" s="351"/>
      <c r="J43" s="91"/>
      <c r="K43" s="350" t="s">
        <v>125</v>
      </c>
      <c r="L43" s="350"/>
      <c r="M43" s="350"/>
      <c r="N43" s="350"/>
      <c r="O43" s="350"/>
      <c r="P43" s="350"/>
      <c r="Q43" s="350"/>
      <c r="R43" s="350"/>
      <c r="S43" s="350"/>
    </row>
    <row r="44" spans="1:22" ht="15" x14ac:dyDescent="0.3">
      <c r="A44" s="9" t="s">
        <v>53</v>
      </c>
      <c r="B44" s="59">
        <v>3532989</v>
      </c>
      <c r="C44" s="132">
        <v>202</v>
      </c>
      <c r="D44" s="59">
        <v>388379</v>
      </c>
      <c r="E44" s="132">
        <v>129</v>
      </c>
      <c r="F44" s="59">
        <v>41770</v>
      </c>
      <c r="G44" s="132">
        <v>129</v>
      </c>
      <c r="H44" s="59">
        <v>3963138</v>
      </c>
      <c r="I44" s="59">
        <v>194</v>
      </c>
      <c r="J44" s="2"/>
      <c r="K44" s="9" t="s">
        <v>53</v>
      </c>
      <c r="L44" s="59">
        <v>3574182</v>
      </c>
      <c r="M44" s="132">
        <v>202</v>
      </c>
      <c r="N44" s="59">
        <v>417986</v>
      </c>
      <c r="O44" s="132">
        <v>133</v>
      </c>
      <c r="P44" s="59">
        <v>44871</v>
      </c>
      <c r="Q44" s="132">
        <v>188</v>
      </c>
      <c r="R44" s="59">
        <v>4037039</v>
      </c>
      <c r="S44" s="59">
        <v>195</v>
      </c>
    </row>
    <row r="45" spans="1:22" ht="15" x14ac:dyDescent="0.3">
      <c r="A45" s="133" t="s">
        <v>55</v>
      </c>
      <c r="B45" s="119">
        <v>868856</v>
      </c>
      <c r="C45" s="134">
        <v>201</v>
      </c>
      <c r="D45" s="119">
        <v>88708</v>
      </c>
      <c r="E45" s="134">
        <v>130</v>
      </c>
      <c r="F45" s="119">
        <v>11740</v>
      </c>
      <c r="G45" s="134">
        <v>127</v>
      </c>
      <c r="H45" s="119">
        <v>969304</v>
      </c>
      <c r="I45" s="119">
        <v>193</v>
      </c>
      <c r="J45" s="31"/>
      <c r="K45" s="133" t="s">
        <v>55</v>
      </c>
      <c r="L45" s="119">
        <v>870075</v>
      </c>
      <c r="M45" s="134">
        <v>200</v>
      </c>
      <c r="N45" s="119">
        <v>90853</v>
      </c>
      <c r="O45" s="134">
        <v>137</v>
      </c>
      <c r="P45" s="119">
        <v>12223</v>
      </c>
      <c r="Q45" s="134">
        <v>187</v>
      </c>
      <c r="R45" s="119">
        <v>973151</v>
      </c>
      <c r="S45" s="119">
        <v>194</v>
      </c>
    </row>
    <row r="46" spans="1:22" ht="15" x14ac:dyDescent="0.3">
      <c r="A46" s="133" t="s">
        <v>41</v>
      </c>
      <c r="B46" s="119">
        <v>1522198</v>
      </c>
      <c r="C46" s="134">
        <v>203</v>
      </c>
      <c r="D46" s="119">
        <v>166536</v>
      </c>
      <c r="E46" s="134">
        <v>137</v>
      </c>
      <c r="F46" s="119">
        <v>17396</v>
      </c>
      <c r="G46" s="134">
        <v>135</v>
      </c>
      <c r="H46" s="119">
        <v>1706130</v>
      </c>
      <c r="I46" s="119">
        <v>196</v>
      </c>
      <c r="J46" s="31"/>
      <c r="K46" s="133" t="s">
        <v>41</v>
      </c>
      <c r="L46" s="119">
        <v>1544458</v>
      </c>
      <c r="M46" s="134">
        <v>203</v>
      </c>
      <c r="N46" s="119">
        <v>180628</v>
      </c>
      <c r="O46" s="134">
        <v>141</v>
      </c>
      <c r="P46" s="119">
        <v>18855</v>
      </c>
      <c r="Q46" s="134">
        <v>191</v>
      </c>
      <c r="R46" s="119">
        <v>1743941</v>
      </c>
      <c r="S46" s="119">
        <v>196</v>
      </c>
    </row>
    <row r="47" spans="1:22" ht="15" x14ac:dyDescent="0.3">
      <c r="A47" s="133" t="s">
        <v>42</v>
      </c>
      <c r="B47" s="119">
        <v>1141935</v>
      </c>
      <c r="C47" s="134">
        <v>202</v>
      </c>
      <c r="D47" s="119">
        <v>133135</v>
      </c>
      <c r="E47" s="134">
        <v>119</v>
      </c>
      <c r="F47" s="119">
        <v>12634</v>
      </c>
      <c r="G47" s="134">
        <v>121</v>
      </c>
      <c r="H47" s="119">
        <v>1287704</v>
      </c>
      <c r="I47" s="119">
        <v>193</v>
      </c>
      <c r="J47" s="31"/>
      <c r="K47" s="133" t="s">
        <v>42</v>
      </c>
      <c r="L47" s="119">
        <v>1159649</v>
      </c>
      <c r="M47" s="134">
        <v>202</v>
      </c>
      <c r="N47" s="119">
        <v>146505</v>
      </c>
      <c r="O47" s="134">
        <v>122</v>
      </c>
      <c r="P47" s="119">
        <v>13793</v>
      </c>
      <c r="Q47" s="134">
        <v>185</v>
      </c>
      <c r="R47" s="119">
        <v>1319947</v>
      </c>
      <c r="S47" s="119">
        <v>193</v>
      </c>
    </row>
    <row r="48" spans="1:22" ht="15" x14ac:dyDescent="0.3">
      <c r="A48" s="9" t="s">
        <v>43</v>
      </c>
      <c r="B48" s="59">
        <v>851976</v>
      </c>
      <c r="C48" s="132">
        <v>189</v>
      </c>
      <c r="D48" s="59">
        <v>105006</v>
      </c>
      <c r="E48" s="132">
        <v>104</v>
      </c>
      <c r="F48" s="59">
        <v>9031</v>
      </c>
      <c r="G48" s="132">
        <v>110</v>
      </c>
      <c r="H48" s="59">
        <v>966013</v>
      </c>
      <c r="I48" s="59">
        <v>179</v>
      </c>
      <c r="J48" s="72"/>
      <c r="K48" s="9" t="s">
        <v>43</v>
      </c>
      <c r="L48" s="59">
        <v>866337</v>
      </c>
      <c r="M48" s="132">
        <v>189</v>
      </c>
      <c r="N48" s="59">
        <v>116085</v>
      </c>
      <c r="O48" s="132">
        <v>107</v>
      </c>
      <c r="P48" s="59">
        <v>9813</v>
      </c>
      <c r="Q48" s="132">
        <v>176</v>
      </c>
      <c r="R48" s="59">
        <v>992235</v>
      </c>
      <c r="S48" s="59">
        <v>179</v>
      </c>
    </row>
    <row r="49" spans="1:19" ht="15" x14ac:dyDescent="0.3">
      <c r="A49" s="9" t="s">
        <v>44</v>
      </c>
      <c r="B49" s="59">
        <v>587722</v>
      </c>
      <c r="C49" s="132">
        <v>160</v>
      </c>
      <c r="D49" s="59">
        <v>79433</v>
      </c>
      <c r="E49" s="132">
        <v>93</v>
      </c>
      <c r="F49" s="59">
        <v>6046</v>
      </c>
      <c r="G49" s="132">
        <v>99</v>
      </c>
      <c r="H49" s="59">
        <v>673201</v>
      </c>
      <c r="I49" s="59">
        <v>152</v>
      </c>
      <c r="J49" s="72"/>
      <c r="K49" s="9" t="s">
        <v>44</v>
      </c>
      <c r="L49" s="59">
        <v>599530</v>
      </c>
      <c r="M49" s="132">
        <v>160</v>
      </c>
      <c r="N49" s="59">
        <v>88504</v>
      </c>
      <c r="O49" s="132">
        <v>95</v>
      </c>
      <c r="P49" s="59">
        <v>6559</v>
      </c>
      <c r="Q49" s="132">
        <v>158</v>
      </c>
      <c r="R49" s="59">
        <v>694593</v>
      </c>
      <c r="S49" s="59">
        <v>152</v>
      </c>
    </row>
    <row r="50" spans="1:19" ht="15" x14ac:dyDescent="0.3">
      <c r="A50" s="9" t="s">
        <v>45</v>
      </c>
      <c r="B50" s="59">
        <v>381442</v>
      </c>
      <c r="C50" s="132">
        <v>129</v>
      </c>
      <c r="D50" s="59">
        <v>56581</v>
      </c>
      <c r="E50" s="132">
        <v>57</v>
      </c>
      <c r="F50" s="59">
        <v>4108</v>
      </c>
      <c r="G50" s="132">
        <v>57</v>
      </c>
      <c r="H50" s="59">
        <v>442131</v>
      </c>
      <c r="I50" s="59">
        <v>119</v>
      </c>
      <c r="J50" s="72"/>
      <c r="K50" s="9" t="s">
        <v>45</v>
      </c>
      <c r="L50" s="59">
        <v>389189</v>
      </c>
      <c r="M50" s="132">
        <v>129</v>
      </c>
      <c r="N50" s="59">
        <v>63759</v>
      </c>
      <c r="O50" s="132">
        <v>58</v>
      </c>
      <c r="P50" s="59">
        <v>4517</v>
      </c>
      <c r="Q50" s="132">
        <v>113</v>
      </c>
      <c r="R50" s="59">
        <v>457465</v>
      </c>
      <c r="S50" s="59">
        <v>119</v>
      </c>
    </row>
    <row r="51" spans="1:19" ht="15" x14ac:dyDescent="0.3">
      <c r="A51" s="9" t="s">
        <v>46</v>
      </c>
      <c r="B51" s="59">
        <v>240665</v>
      </c>
      <c r="C51" s="132">
        <v>99</v>
      </c>
      <c r="D51" s="59">
        <v>38943</v>
      </c>
      <c r="E51" s="132">
        <v>45</v>
      </c>
      <c r="F51" s="59">
        <v>2577</v>
      </c>
      <c r="G51" s="132">
        <v>45</v>
      </c>
      <c r="H51" s="59">
        <v>282185</v>
      </c>
      <c r="I51" s="59">
        <v>91</v>
      </c>
      <c r="J51" s="72"/>
      <c r="K51" s="9" t="s">
        <v>46</v>
      </c>
      <c r="L51" s="59">
        <v>247497</v>
      </c>
      <c r="M51" s="132">
        <v>99</v>
      </c>
      <c r="N51" s="59">
        <v>45154</v>
      </c>
      <c r="O51" s="132">
        <v>46</v>
      </c>
      <c r="P51" s="59">
        <v>2842</v>
      </c>
      <c r="Q51" s="132">
        <v>88</v>
      </c>
      <c r="R51" s="59">
        <v>295493</v>
      </c>
      <c r="S51" s="59">
        <v>91</v>
      </c>
    </row>
    <row r="52" spans="1:19" ht="15" x14ac:dyDescent="0.3">
      <c r="A52" s="9" t="s">
        <v>47</v>
      </c>
      <c r="B52" s="59">
        <v>148447</v>
      </c>
      <c r="C52" s="132">
        <v>69</v>
      </c>
      <c r="D52" s="59">
        <v>26842</v>
      </c>
      <c r="E52" s="132">
        <v>33</v>
      </c>
      <c r="F52" s="59">
        <v>1783</v>
      </c>
      <c r="G52" s="132">
        <v>32</v>
      </c>
      <c r="H52" s="59">
        <v>177072</v>
      </c>
      <c r="I52" s="59">
        <v>63</v>
      </c>
      <c r="J52" s="72"/>
      <c r="K52" s="9" t="s">
        <v>47</v>
      </c>
      <c r="L52" s="59">
        <v>154473</v>
      </c>
      <c r="M52" s="132">
        <v>69</v>
      </c>
      <c r="N52" s="59">
        <v>31861</v>
      </c>
      <c r="O52" s="132">
        <v>34</v>
      </c>
      <c r="P52" s="59">
        <v>2008</v>
      </c>
      <c r="Q52" s="132">
        <v>63</v>
      </c>
      <c r="R52" s="59">
        <v>188342</v>
      </c>
      <c r="S52" s="59">
        <v>63</v>
      </c>
    </row>
    <row r="53" spans="1:19" ht="15" x14ac:dyDescent="0.3">
      <c r="A53" s="9" t="s">
        <v>48</v>
      </c>
      <c r="B53" s="59">
        <v>235945</v>
      </c>
      <c r="C53" s="132">
        <v>53</v>
      </c>
      <c r="D53" s="59">
        <v>54650</v>
      </c>
      <c r="E53" s="132">
        <v>26</v>
      </c>
      <c r="F53" s="59">
        <v>3554</v>
      </c>
      <c r="G53" s="132">
        <v>26</v>
      </c>
      <c r="H53" s="59">
        <v>294149</v>
      </c>
      <c r="I53" s="59">
        <v>48</v>
      </c>
      <c r="J53" s="72"/>
      <c r="K53" s="9" t="s">
        <v>48</v>
      </c>
      <c r="L53" s="59">
        <v>258892</v>
      </c>
      <c r="M53" s="132">
        <v>53</v>
      </c>
      <c r="N53" s="59">
        <v>77174</v>
      </c>
      <c r="O53" s="132">
        <v>27</v>
      </c>
      <c r="P53" s="59">
        <v>4118</v>
      </c>
      <c r="Q53" s="132">
        <v>50</v>
      </c>
      <c r="R53" s="59">
        <v>340184</v>
      </c>
      <c r="S53" s="59">
        <v>47</v>
      </c>
    </row>
    <row r="54" spans="1:19" ht="15" x14ac:dyDescent="0.3">
      <c r="A54" s="9" t="s">
        <v>32</v>
      </c>
      <c r="B54" s="59">
        <v>1426256</v>
      </c>
      <c r="C54" s="132">
        <v>54</v>
      </c>
      <c r="D54" s="59">
        <v>230210</v>
      </c>
      <c r="E54" s="132">
        <v>26</v>
      </c>
      <c r="F54" s="59">
        <v>15702</v>
      </c>
      <c r="G54" s="132">
        <v>26</v>
      </c>
      <c r="H54" s="59">
        <v>1672168</v>
      </c>
      <c r="I54" s="59">
        <v>50</v>
      </c>
      <c r="J54" s="72"/>
      <c r="K54" s="9" t="s">
        <v>32</v>
      </c>
      <c r="L54" s="59">
        <v>1372849</v>
      </c>
      <c r="M54" s="132">
        <v>53</v>
      </c>
      <c r="N54" s="59">
        <v>192804</v>
      </c>
      <c r="O54" s="132">
        <v>27</v>
      </c>
      <c r="P54" s="59">
        <v>15959</v>
      </c>
      <c r="Q54" s="132">
        <v>50</v>
      </c>
      <c r="R54" s="59">
        <v>1581612</v>
      </c>
      <c r="S54" s="59">
        <v>50</v>
      </c>
    </row>
    <row r="55" spans="1:19" ht="15" x14ac:dyDescent="0.25">
      <c r="A55" s="135" t="s">
        <v>80</v>
      </c>
      <c r="B55" s="135">
        <v>7405442</v>
      </c>
      <c r="C55" s="136">
        <v>154</v>
      </c>
      <c r="D55" s="135">
        <v>980044</v>
      </c>
      <c r="E55" s="136">
        <v>84</v>
      </c>
      <c r="F55" s="135">
        <v>84571</v>
      </c>
      <c r="G55" s="136">
        <v>93</v>
      </c>
      <c r="H55" s="135">
        <v>8470057</v>
      </c>
      <c r="I55" s="135">
        <v>145</v>
      </c>
      <c r="J55" s="96"/>
      <c r="K55" s="135" t="s">
        <v>80</v>
      </c>
      <c r="L55" s="135">
        <v>7462949</v>
      </c>
      <c r="M55" s="136">
        <v>154</v>
      </c>
      <c r="N55" s="135">
        <v>1033327</v>
      </c>
      <c r="O55" s="136">
        <v>88</v>
      </c>
      <c r="P55" s="135">
        <v>90687</v>
      </c>
      <c r="Q55" s="136">
        <v>144</v>
      </c>
      <c r="R55" s="135">
        <v>8586963</v>
      </c>
      <c r="S55" s="135">
        <v>146</v>
      </c>
    </row>
    <row r="56" spans="1:19" ht="23.5" customHeight="1" x14ac:dyDescent="0.25">
      <c r="A56" s="351" t="s">
        <v>89</v>
      </c>
      <c r="B56" s="351"/>
      <c r="C56" s="351"/>
      <c r="D56" s="351"/>
      <c r="E56" s="351"/>
      <c r="F56" s="351"/>
      <c r="G56" s="351"/>
      <c r="H56" s="351"/>
      <c r="I56" s="351"/>
      <c r="J56" s="96"/>
      <c r="K56" s="350" t="s">
        <v>127</v>
      </c>
      <c r="L56" s="350"/>
      <c r="M56" s="350"/>
      <c r="N56" s="350"/>
      <c r="O56" s="350"/>
      <c r="P56" s="350"/>
      <c r="Q56" s="350"/>
      <c r="R56" s="350"/>
      <c r="S56" s="350"/>
    </row>
    <row r="57" spans="1:19" ht="15" x14ac:dyDescent="0.3">
      <c r="A57" s="9" t="s">
        <v>53</v>
      </c>
      <c r="B57" s="59">
        <v>3488183</v>
      </c>
      <c r="C57" s="132">
        <v>203</v>
      </c>
      <c r="D57" s="59">
        <v>385746</v>
      </c>
      <c r="E57" s="132">
        <v>130</v>
      </c>
      <c r="F57" s="59">
        <v>41196</v>
      </c>
      <c r="G57" s="132">
        <v>129</v>
      </c>
      <c r="H57" s="59">
        <v>3915125</v>
      </c>
      <c r="I57" s="59">
        <v>195</v>
      </c>
      <c r="J57" s="96"/>
      <c r="K57" s="9" t="s">
        <v>53</v>
      </c>
      <c r="L57" s="59">
        <v>3569746</v>
      </c>
      <c r="M57" s="132">
        <v>202</v>
      </c>
      <c r="N57" s="59">
        <v>421699</v>
      </c>
      <c r="O57" s="132">
        <v>134</v>
      </c>
      <c r="P57" s="59">
        <v>45464</v>
      </c>
      <c r="Q57" s="132">
        <v>188</v>
      </c>
      <c r="R57" s="59">
        <v>4036909</v>
      </c>
      <c r="S57" s="59">
        <v>195</v>
      </c>
    </row>
    <row r="58" spans="1:19" ht="15" x14ac:dyDescent="0.3">
      <c r="A58" s="133" t="s">
        <v>55</v>
      </c>
      <c r="B58" s="119">
        <v>826293</v>
      </c>
      <c r="C58" s="134">
        <v>201</v>
      </c>
      <c r="D58" s="119">
        <v>83334</v>
      </c>
      <c r="E58" s="134">
        <v>132</v>
      </c>
      <c r="F58" s="119">
        <v>11184</v>
      </c>
      <c r="G58" s="134">
        <v>129</v>
      </c>
      <c r="H58" s="119">
        <v>920811</v>
      </c>
      <c r="I58" s="119">
        <v>194</v>
      </c>
      <c r="J58" s="96"/>
      <c r="K58" s="133" t="s">
        <v>55</v>
      </c>
      <c r="L58" s="119">
        <v>865436</v>
      </c>
      <c r="M58" s="134">
        <v>201</v>
      </c>
      <c r="N58" s="119">
        <v>91690</v>
      </c>
      <c r="O58" s="134">
        <v>138</v>
      </c>
      <c r="P58" s="119">
        <v>12411</v>
      </c>
      <c r="Q58" s="134">
        <v>187</v>
      </c>
      <c r="R58" s="119">
        <v>969537</v>
      </c>
      <c r="S58" s="119">
        <v>195</v>
      </c>
    </row>
    <row r="59" spans="1:19" ht="15" x14ac:dyDescent="0.3">
      <c r="A59" s="133" t="s">
        <v>41</v>
      </c>
      <c r="B59" s="119">
        <v>1518670</v>
      </c>
      <c r="C59" s="134">
        <v>203</v>
      </c>
      <c r="D59" s="119">
        <v>167585</v>
      </c>
      <c r="E59" s="134">
        <v>137</v>
      </c>
      <c r="F59" s="119">
        <v>17350</v>
      </c>
      <c r="G59" s="134">
        <v>136</v>
      </c>
      <c r="H59" s="119">
        <v>1703605</v>
      </c>
      <c r="I59" s="119">
        <v>196</v>
      </c>
      <c r="J59" s="96"/>
      <c r="K59" s="133" t="s">
        <v>41</v>
      </c>
      <c r="L59" s="119">
        <v>1544814</v>
      </c>
      <c r="M59" s="134">
        <v>203</v>
      </c>
      <c r="N59" s="119">
        <v>182246</v>
      </c>
      <c r="O59" s="134">
        <v>142</v>
      </c>
      <c r="P59" s="119">
        <v>19059</v>
      </c>
      <c r="Q59" s="134">
        <v>192</v>
      </c>
      <c r="R59" s="119">
        <v>1746119</v>
      </c>
      <c r="S59" s="119">
        <v>196</v>
      </c>
    </row>
    <row r="60" spans="1:19" ht="15" x14ac:dyDescent="0.3">
      <c r="A60" s="133" t="s">
        <v>42</v>
      </c>
      <c r="B60" s="119">
        <v>1143220</v>
      </c>
      <c r="C60" s="134">
        <v>203</v>
      </c>
      <c r="D60" s="119">
        <v>134827</v>
      </c>
      <c r="E60" s="134">
        <v>119</v>
      </c>
      <c r="F60" s="119">
        <v>12662</v>
      </c>
      <c r="G60" s="134">
        <v>121</v>
      </c>
      <c r="H60" s="119">
        <v>1290709</v>
      </c>
      <c r="I60" s="119">
        <v>193</v>
      </c>
      <c r="J60" s="96"/>
      <c r="K60" s="133" t="s">
        <v>42</v>
      </c>
      <c r="L60" s="119">
        <v>1159496</v>
      </c>
      <c r="M60" s="134">
        <v>202</v>
      </c>
      <c r="N60" s="119">
        <v>147763</v>
      </c>
      <c r="O60" s="134">
        <v>123</v>
      </c>
      <c r="P60" s="119">
        <v>13994</v>
      </c>
      <c r="Q60" s="134">
        <v>185</v>
      </c>
      <c r="R60" s="119">
        <v>1321253</v>
      </c>
      <c r="S60" s="119">
        <v>193</v>
      </c>
    </row>
    <row r="61" spans="1:19" ht="15" x14ac:dyDescent="0.3">
      <c r="A61" s="9" t="s">
        <v>43</v>
      </c>
      <c r="B61" s="59">
        <v>853061</v>
      </c>
      <c r="C61" s="132">
        <v>189</v>
      </c>
      <c r="D61" s="59">
        <v>106282</v>
      </c>
      <c r="E61" s="132">
        <v>105</v>
      </c>
      <c r="F61" s="59">
        <v>9095</v>
      </c>
      <c r="G61" s="132">
        <v>110</v>
      </c>
      <c r="H61" s="59">
        <v>968438</v>
      </c>
      <c r="I61" s="59">
        <v>179</v>
      </c>
      <c r="J61" s="96"/>
      <c r="K61" s="9" t="s">
        <v>43</v>
      </c>
      <c r="L61" s="59">
        <v>866330</v>
      </c>
      <c r="M61" s="132">
        <v>189</v>
      </c>
      <c r="N61" s="59">
        <v>117132</v>
      </c>
      <c r="O61" s="132">
        <v>108</v>
      </c>
      <c r="P61" s="59">
        <v>9937</v>
      </c>
      <c r="Q61" s="132">
        <v>176</v>
      </c>
      <c r="R61" s="59">
        <v>993399</v>
      </c>
      <c r="S61" s="59">
        <v>179</v>
      </c>
    </row>
    <row r="62" spans="1:19" ht="15" x14ac:dyDescent="0.3">
      <c r="A62" s="9" t="s">
        <v>44</v>
      </c>
      <c r="B62" s="59">
        <v>588566</v>
      </c>
      <c r="C62" s="132">
        <v>161</v>
      </c>
      <c r="D62" s="59">
        <v>80346</v>
      </c>
      <c r="E62" s="132">
        <v>93</v>
      </c>
      <c r="F62" s="59">
        <v>6105</v>
      </c>
      <c r="G62" s="132">
        <v>99</v>
      </c>
      <c r="H62" s="59">
        <v>675017</v>
      </c>
      <c r="I62" s="59">
        <v>152</v>
      </c>
      <c r="J62" s="96"/>
      <c r="K62" s="9" t="s">
        <v>44</v>
      </c>
      <c r="L62" s="59">
        <v>599516</v>
      </c>
      <c r="M62" s="132">
        <v>160</v>
      </c>
      <c r="N62" s="59">
        <v>89173</v>
      </c>
      <c r="O62" s="132">
        <v>96</v>
      </c>
      <c r="P62" s="59">
        <v>6657</v>
      </c>
      <c r="Q62" s="132">
        <v>158</v>
      </c>
      <c r="R62" s="59">
        <v>695346</v>
      </c>
      <c r="S62" s="59">
        <v>152</v>
      </c>
    </row>
    <row r="63" spans="1:19" ht="15" x14ac:dyDescent="0.3">
      <c r="A63" s="9" t="s">
        <v>45</v>
      </c>
      <c r="B63" s="59">
        <v>381519</v>
      </c>
      <c r="C63" s="132">
        <v>129</v>
      </c>
      <c r="D63" s="59">
        <v>57344</v>
      </c>
      <c r="E63" s="132">
        <v>57</v>
      </c>
      <c r="F63" s="59">
        <v>4136</v>
      </c>
      <c r="G63" s="132">
        <v>57</v>
      </c>
      <c r="H63" s="59">
        <v>442999</v>
      </c>
      <c r="I63" s="59">
        <v>119</v>
      </c>
      <c r="J63" s="96"/>
      <c r="K63" s="9" t="s">
        <v>45</v>
      </c>
      <c r="L63" s="59">
        <v>389186</v>
      </c>
      <c r="M63" s="132">
        <v>129</v>
      </c>
      <c r="N63" s="59">
        <v>64346</v>
      </c>
      <c r="O63" s="132">
        <v>58</v>
      </c>
      <c r="P63" s="59">
        <v>4560</v>
      </c>
      <c r="Q63" s="132">
        <v>113</v>
      </c>
      <c r="R63" s="59">
        <v>458092</v>
      </c>
      <c r="S63" s="59">
        <v>119</v>
      </c>
    </row>
    <row r="64" spans="1:19" ht="15" x14ac:dyDescent="0.3">
      <c r="A64" s="9" t="s">
        <v>46</v>
      </c>
      <c r="B64" s="59">
        <v>241713</v>
      </c>
      <c r="C64" s="132">
        <v>99</v>
      </c>
      <c r="D64" s="59">
        <v>39808</v>
      </c>
      <c r="E64" s="132">
        <v>45</v>
      </c>
      <c r="F64" s="59">
        <v>2611</v>
      </c>
      <c r="G64" s="132">
        <v>45</v>
      </c>
      <c r="H64" s="59">
        <v>284132</v>
      </c>
      <c r="I64" s="59">
        <v>91</v>
      </c>
      <c r="J64" s="96"/>
      <c r="K64" s="9" t="s">
        <v>46</v>
      </c>
      <c r="L64" s="59">
        <v>247644</v>
      </c>
      <c r="M64" s="132">
        <v>99</v>
      </c>
      <c r="N64" s="59">
        <v>45607</v>
      </c>
      <c r="O64" s="132">
        <v>46</v>
      </c>
      <c r="P64" s="59">
        <v>2880</v>
      </c>
      <c r="Q64" s="132">
        <v>88</v>
      </c>
      <c r="R64" s="59">
        <v>296131</v>
      </c>
      <c r="S64" s="59">
        <v>91</v>
      </c>
    </row>
    <row r="65" spans="1:19" ht="15" x14ac:dyDescent="0.3">
      <c r="A65" s="9" t="s">
        <v>47</v>
      </c>
      <c r="B65" s="59">
        <v>149372</v>
      </c>
      <c r="C65" s="132">
        <v>69</v>
      </c>
      <c r="D65" s="59">
        <v>27428</v>
      </c>
      <c r="E65" s="132">
        <v>33</v>
      </c>
      <c r="F65" s="59">
        <v>1821</v>
      </c>
      <c r="G65" s="132">
        <v>32</v>
      </c>
      <c r="H65" s="59">
        <v>178621</v>
      </c>
      <c r="I65" s="59">
        <v>63</v>
      </c>
      <c r="J65" s="96"/>
      <c r="K65" s="9" t="s">
        <v>47</v>
      </c>
      <c r="L65" s="59">
        <v>154727</v>
      </c>
      <c r="M65" s="132">
        <v>69</v>
      </c>
      <c r="N65" s="59">
        <v>32202</v>
      </c>
      <c r="O65" s="132">
        <v>34</v>
      </c>
      <c r="P65" s="59">
        <v>2034</v>
      </c>
      <c r="Q65" s="132">
        <v>63</v>
      </c>
      <c r="R65" s="59">
        <v>188963</v>
      </c>
      <c r="S65" s="59">
        <v>63</v>
      </c>
    </row>
    <row r="66" spans="1:19" ht="15" x14ac:dyDescent="0.3">
      <c r="A66" s="9" t="s">
        <v>48</v>
      </c>
      <c r="B66" s="59">
        <v>240336</v>
      </c>
      <c r="C66" s="132">
        <v>53</v>
      </c>
      <c r="D66" s="59">
        <v>56605</v>
      </c>
      <c r="E66" s="132">
        <v>26</v>
      </c>
      <c r="F66" s="59">
        <v>3637</v>
      </c>
      <c r="G66" s="132">
        <v>26</v>
      </c>
      <c r="H66" s="59">
        <v>300578</v>
      </c>
      <c r="I66" s="59">
        <v>48</v>
      </c>
      <c r="J66" s="96"/>
      <c r="K66" s="9" t="s">
        <v>48</v>
      </c>
      <c r="L66" s="59">
        <v>261046</v>
      </c>
      <c r="M66" s="132">
        <v>53</v>
      </c>
      <c r="N66" s="59">
        <v>78946</v>
      </c>
      <c r="O66" s="132">
        <v>27</v>
      </c>
      <c r="P66" s="59">
        <v>4186</v>
      </c>
      <c r="Q66" s="132">
        <v>50</v>
      </c>
      <c r="R66" s="59">
        <v>344178</v>
      </c>
      <c r="S66" s="59">
        <v>47</v>
      </c>
    </row>
    <row r="67" spans="1:19" ht="15" x14ac:dyDescent="0.3">
      <c r="A67" s="9" t="s">
        <v>32</v>
      </c>
      <c r="B67" s="59">
        <v>1403405</v>
      </c>
      <c r="C67" s="132">
        <v>53</v>
      </c>
      <c r="D67" s="59">
        <v>225869</v>
      </c>
      <c r="E67" s="132">
        <v>26</v>
      </c>
      <c r="F67" s="59">
        <v>15203</v>
      </c>
      <c r="G67" s="132">
        <v>26</v>
      </c>
      <c r="H67" s="59">
        <v>1644477</v>
      </c>
      <c r="I67" s="59">
        <v>49</v>
      </c>
      <c r="J67" s="96"/>
      <c r="K67" s="9" t="s">
        <v>32</v>
      </c>
      <c r="L67" s="59">
        <v>1368203</v>
      </c>
      <c r="M67" s="132">
        <v>53</v>
      </c>
      <c r="N67" s="59">
        <v>189236</v>
      </c>
      <c r="O67" s="132">
        <v>27</v>
      </c>
      <c r="P67" s="59">
        <v>16002</v>
      </c>
      <c r="Q67" s="132">
        <v>50</v>
      </c>
      <c r="R67" s="59">
        <v>1573441</v>
      </c>
      <c r="S67" s="59">
        <v>50</v>
      </c>
    </row>
    <row r="68" spans="1:19" ht="15" x14ac:dyDescent="0.25">
      <c r="A68" s="135" t="s">
        <v>80</v>
      </c>
      <c r="B68" s="135">
        <v>7346155</v>
      </c>
      <c r="C68" s="136">
        <v>154</v>
      </c>
      <c r="D68" s="135">
        <v>979428</v>
      </c>
      <c r="E68" s="136">
        <v>84</v>
      </c>
      <c r="F68" s="135">
        <v>83804</v>
      </c>
      <c r="G68" s="136">
        <v>93</v>
      </c>
      <c r="H68" s="135">
        <v>8409387</v>
      </c>
      <c r="I68" s="135">
        <v>146</v>
      </c>
      <c r="J68" s="96"/>
      <c r="K68" s="135" t="s">
        <v>80</v>
      </c>
      <c r="L68" s="135">
        <v>7456398</v>
      </c>
      <c r="M68" s="136">
        <v>154</v>
      </c>
      <c r="N68" s="135">
        <v>1038341</v>
      </c>
      <c r="O68" s="136">
        <v>89</v>
      </c>
      <c r="P68" s="135">
        <v>91720</v>
      </c>
      <c r="Q68" s="136">
        <v>145</v>
      </c>
      <c r="R68" s="135">
        <v>8586459</v>
      </c>
      <c r="S68" s="135">
        <v>146</v>
      </c>
    </row>
    <row r="69" spans="1:19" ht="25.5" customHeight="1" x14ac:dyDescent="0.3">
      <c r="A69" s="140" t="str">
        <f>+INDICE!B10</f>
        <v xml:space="preserve"> Lettura dati 20 febbraio 2023</v>
      </c>
    </row>
  </sheetData>
  <mergeCells count="18">
    <mergeCell ref="K56:S56"/>
    <mergeCell ref="K4:S4"/>
    <mergeCell ref="A56:I56"/>
    <mergeCell ref="A43:I43"/>
    <mergeCell ref="A30:I30"/>
    <mergeCell ref="A17:I17"/>
    <mergeCell ref="K43:S43"/>
    <mergeCell ref="K30:S30"/>
    <mergeCell ref="B2:C2"/>
    <mergeCell ref="D2:E2"/>
    <mergeCell ref="F2:G2"/>
    <mergeCell ref="H2:I2"/>
    <mergeCell ref="A4:I4"/>
    <mergeCell ref="L2:M2"/>
    <mergeCell ref="N2:O2"/>
    <mergeCell ref="P2:Q2"/>
    <mergeCell ref="R2:S2"/>
    <mergeCell ref="K17:S17"/>
  </mergeCells>
  <pageMargins left="0.70866141732283472" right="0.70866141732283472" top="0.94488188976377963" bottom="0.74803149606299213" header="0.31496062992125984" footer="0.31496062992125984"/>
  <pageSetup paperSize="9" scale="40" orientation="landscape" r:id="rId1"/>
  <headerFooter>
    <oddHeader>&amp;COSSERVATORIO ASSEGNO UNICO UNIVERSALE</oddHeader>
    <oddFooter>&amp;CINPS - COORDINAMENTO GENERALE STATISTICO ATTUARIALE</oddFooter>
  </headerFooter>
  <colBreaks count="1" manualBreakCount="1">
    <brk id="11" max="1048575" man="1"/>
  </col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069E77-12FF-4954-ABDE-22C668BAA800}">
  <sheetPr>
    <tabColor rgb="FF92D050"/>
    <pageSetUpPr fitToPage="1"/>
  </sheetPr>
  <dimension ref="A1:K17"/>
  <sheetViews>
    <sheetView showGridLines="0" tabSelected="1" view="pageBreakPreview" zoomScale="62" zoomScaleNormal="65" zoomScaleSheetLayoutView="62" workbookViewId="0">
      <selection activeCell="B1" sqref="B1"/>
    </sheetView>
  </sheetViews>
  <sheetFormatPr defaultColWidth="9.453125" defaultRowHeight="13.5" x14ac:dyDescent="0.25"/>
  <cols>
    <col min="1" max="1" width="29.7265625" style="74" customWidth="1"/>
    <col min="2" max="2" width="15.7265625" style="74" customWidth="1"/>
    <col min="3" max="3" width="12.81640625" style="74" customWidth="1"/>
    <col min="4" max="4" width="15.36328125" style="74" customWidth="1"/>
    <col min="5" max="5" width="13.36328125" style="74" customWidth="1"/>
    <col min="6" max="6" width="16.26953125" style="74" customWidth="1"/>
    <col min="7" max="7" width="11.453125" style="74" customWidth="1"/>
    <col min="8" max="8" width="15.36328125" style="74" bestFit="1" customWidth="1"/>
    <col min="9" max="9" width="12.90625" style="74" customWidth="1"/>
    <col min="10" max="10" width="13.6328125" style="74" customWidth="1"/>
    <col min="11" max="16384" width="9.453125" style="74"/>
  </cols>
  <sheetData>
    <row r="1" spans="1:11" ht="56.5" customHeight="1" thickBot="1" x14ac:dyDescent="0.3">
      <c r="A1" s="353" t="s">
        <v>145</v>
      </c>
      <c r="B1" s="353"/>
      <c r="C1" s="353"/>
      <c r="D1" s="353"/>
      <c r="E1" s="353"/>
      <c r="F1" s="353"/>
      <c r="G1" s="353"/>
      <c r="H1" s="353"/>
      <c r="I1" s="353"/>
      <c r="J1" s="95"/>
    </row>
    <row r="2" spans="1:11" s="58" customFormat="1" ht="24" customHeight="1" thickTop="1" x14ac:dyDescent="0.35">
      <c r="A2" s="163"/>
      <c r="B2" s="348" t="s">
        <v>51</v>
      </c>
      <c r="C2" s="349"/>
      <c r="D2" s="348" t="s">
        <v>52</v>
      </c>
      <c r="E2" s="349"/>
      <c r="F2" s="348" t="s">
        <v>64</v>
      </c>
      <c r="G2" s="349"/>
      <c r="H2" s="348" t="s">
        <v>33</v>
      </c>
      <c r="I2" s="348"/>
      <c r="J2" s="137"/>
    </row>
    <row r="3" spans="1:11" s="9" customFormat="1" ht="64" customHeight="1" thickBot="1" x14ac:dyDescent="0.35">
      <c r="A3" s="162" t="s">
        <v>49</v>
      </c>
      <c r="B3" s="138" t="s">
        <v>105</v>
      </c>
      <c r="C3" s="29" t="s">
        <v>107</v>
      </c>
      <c r="D3" s="138" t="s">
        <v>105</v>
      </c>
      <c r="E3" s="29" t="s">
        <v>107</v>
      </c>
      <c r="F3" s="138" t="s">
        <v>105</v>
      </c>
      <c r="G3" s="29" t="s">
        <v>107</v>
      </c>
      <c r="H3" s="138" t="s">
        <v>105</v>
      </c>
      <c r="I3" s="28" t="s">
        <v>107</v>
      </c>
      <c r="J3" s="137"/>
    </row>
    <row r="4" spans="1:11" ht="24" customHeight="1" thickTop="1" x14ac:dyDescent="0.3">
      <c r="A4" s="351" t="s">
        <v>136</v>
      </c>
      <c r="B4" s="351"/>
      <c r="C4" s="351"/>
      <c r="D4" s="351"/>
      <c r="E4" s="351"/>
      <c r="F4" s="351"/>
      <c r="G4" s="351"/>
      <c r="H4" s="351"/>
      <c r="I4" s="351"/>
      <c r="J4" s="137"/>
      <c r="K4" s="9"/>
    </row>
    <row r="5" spans="1:11" s="9" customFormat="1" ht="16.5" customHeight="1" x14ac:dyDescent="0.3">
      <c r="A5" s="59" t="s">
        <v>152</v>
      </c>
      <c r="B5" s="59">
        <v>3794532</v>
      </c>
      <c r="C5" s="132">
        <v>204</v>
      </c>
      <c r="D5" s="59">
        <v>449137</v>
      </c>
      <c r="E5" s="132">
        <v>148</v>
      </c>
      <c r="F5" s="59">
        <v>48655</v>
      </c>
      <c r="G5" s="132">
        <v>210</v>
      </c>
      <c r="H5" s="59">
        <v>4292324</v>
      </c>
      <c r="I5" s="59">
        <v>198</v>
      </c>
      <c r="J5" s="137"/>
    </row>
    <row r="6" spans="1:11" s="9" customFormat="1" ht="15" x14ac:dyDescent="0.3">
      <c r="A6" s="118" t="s">
        <v>153</v>
      </c>
      <c r="B6" s="119">
        <v>986653</v>
      </c>
      <c r="C6" s="134">
        <v>202</v>
      </c>
      <c r="D6" s="119">
        <v>104070</v>
      </c>
      <c r="E6" s="134">
        <v>141</v>
      </c>
      <c r="F6" s="119">
        <v>14189</v>
      </c>
      <c r="G6" s="134">
        <v>193</v>
      </c>
      <c r="H6" s="119">
        <v>1104912</v>
      </c>
      <c r="I6" s="119">
        <v>196</v>
      </c>
      <c r="J6" s="137"/>
    </row>
    <row r="7" spans="1:11" s="9" customFormat="1" ht="15" x14ac:dyDescent="0.3">
      <c r="A7" s="118" t="s">
        <v>154</v>
      </c>
      <c r="B7" s="119">
        <v>1627066</v>
      </c>
      <c r="C7" s="134">
        <v>205</v>
      </c>
      <c r="D7" s="119">
        <v>193380</v>
      </c>
      <c r="E7" s="134">
        <v>154</v>
      </c>
      <c r="F7" s="119">
        <v>20207</v>
      </c>
      <c r="G7" s="134">
        <v>215</v>
      </c>
      <c r="H7" s="119">
        <v>1840653</v>
      </c>
      <c r="I7" s="119">
        <v>200</v>
      </c>
      <c r="J7" s="137"/>
    </row>
    <row r="8" spans="1:11" s="9" customFormat="1" ht="15" x14ac:dyDescent="0.3">
      <c r="A8" s="118" t="s">
        <v>155</v>
      </c>
      <c r="B8" s="119">
        <v>1180813</v>
      </c>
      <c r="C8" s="134">
        <v>204</v>
      </c>
      <c r="D8" s="119">
        <v>151687</v>
      </c>
      <c r="E8" s="134">
        <v>146</v>
      </c>
      <c r="F8" s="119">
        <v>14259</v>
      </c>
      <c r="G8" s="134">
        <v>221</v>
      </c>
      <c r="H8" s="119">
        <v>1346759</v>
      </c>
      <c r="I8" s="119">
        <v>197</v>
      </c>
      <c r="J8" s="137"/>
    </row>
    <row r="9" spans="1:11" s="9" customFormat="1" ht="15" x14ac:dyDescent="0.3">
      <c r="A9" s="59" t="s">
        <v>156</v>
      </c>
      <c r="B9" s="59">
        <v>848234</v>
      </c>
      <c r="C9" s="132">
        <v>187</v>
      </c>
      <c r="D9" s="59">
        <v>116735</v>
      </c>
      <c r="E9" s="132">
        <v>135</v>
      </c>
      <c r="F9" s="59">
        <v>9716</v>
      </c>
      <c r="G9" s="132">
        <v>215</v>
      </c>
      <c r="H9" s="59">
        <v>974685</v>
      </c>
      <c r="I9" s="59">
        <v>181</v>
      </c>
      <c r="J9" s="137"/>
    </row>
    <row r="10" spans="1:11" s="9" customFormat="1" ht="15" x14ac:dyDescent="0.3">
      <c r="A10" s="59" t="s">
        <v>157</v>
      </c>
      <c r="B10" s="59">
        <v>555910</v>
      </c>
      <c r="C10" s="132">
        <v>160</v>
      </c>
      <c r="D10" s="59">
        <v>84865</v>
      </c>
      <c r="E10" s="132">
        <v>105</v>
      </c>
      <c r="F10" s="59">
        <v>6446</v>
      </c>
      <c r="G10" s="132">
        <v>176</v>
      </c>
      <c r="H10" s="59">
        <v>647221</v>
      </c>
      <c r="I10" s="59">
        <v>153</v>
      </c>
      <c r="J10" s="137"/>
    </row>
    <row r="11" spans="1:11" s="9" customFormat="1" ht="15" x14ac:dyDescent="0.3">
      <c r="A11" s="173" t="s">
        <v>158</v>
      </c>
      <c r="B11" s="59">
        <v>345004</v>
      </c>
      <c r="C11" s="132">
        <v>115</v>
      </c>
      <c r="D11" s="59">
        <v>59492</v>
      </c>
      <c r="E11" s="132">
        <v>53</v>
      </c>
      <c r="F11" s="59">
        <v>3993</v>
      </c>
      <c r="G11" s="132">
        <v>102</v>
      </c>
      <c r="H11" s="59">
        <v>408489</v>
      </c>
      <c r="I11" s="59">
        <v>106</v>
      </c>
      <c r="J11" s="137"/>
    </row>
    <row r="12" spans="1:11" s="9" customFormat="1" ht="15" x14ac:dyDescent="0.3">
      <c r="A12" s="59" t="s">
        <v>159</v>
      </c>
      <c r="B12" s="59">
        <v>209627</v>
      </c>
      <c r="C12" s="132">
        <v>83</v>
      </c>
      <c r="D12" s="59">
        <v>40685</v>
      </c>
      <c r="E12" s="132">
        <v>39</v>
      </c>
      <c r="F12" s="59">
        <v>2590</v>
      </c>
      <c r="G12" s="132">
        <v>75</v>
      </c>
      <c r="H12" s="59">
        <v>252902</v>
      </c>
      <c r="I12" s="59">
        <v>76</v>
      </c>
      <c r="J12" s="137"/>
    </row>
    <row r="13" spans="1:11" s="9" customFormat="1" ht="14.5" customHeight="1" x14ac:dyDescent="0.3">
      <c r="A13" s="59" t="s">
        <v>160</v>
      </c>
      <c r="B13" s="59">
        <v>123716</v>
      </c>
      <c r="C13" s="132">
        <v>56</v>
      </c>
      <c r="D13" s="59">
        <v>27265</v>
      </c>
      <c r="E13" s="132">
        <v>28</v>
      </c>
      <c r="F13" s="59">
        <v>1675</v>
      </c>
      <c r="G13" s="132">
        <v>53</v>
      </c>
      <c r="H13" s="59">
        <v>152656</v>
      </c>
      <c r="I13" s="59">
        <v>51</v>
      </c>
      <c r="J13" s="137"/>
    </row>
    <row r="14" spans="1:11" s="9" customFormat="1" ht="15" x14ac:dyDescent="0.3">
      <c r="A14" s="59" t="s">
        <v>161</v>
      </c>
      <c r="B14" s="59">
        <v>196329</v>
      </c>
      <c r="C14" s="132">
        <v>53</v>
      </c>
      <c r="D14" s="59">
        <v>63786</v>
      </c>
      <c r="E14" s="132">
        <v>27</v>
      </c>
      <c r="F14" s="59">
        <v>3365</v>
      </c>
      <c r="G14" s="132">
        <v>50</v>
      </c>
      <c r="H14" s="59">
        <v>263480</v>
      </c>
      <c r="I14" s="59">
        <v>47</v>
      </c>
      <c r="J14" s="137"/>
    </row>
    <row r="15" spans="1:11" s="9" customFormat="1" ht="15" x14ac:dyDescent="0.3">
      <c r="A15" s="59" t="s">
        <v>32</v>
      </c>
      <c r="B15" s="59">
        <v>1360195</v>
      </c>
      <c r="C15" s="132">
        <v>52</v>
      </c>
      <c r="D15" s="59">
        <v>185530</v>
      </c>
      <c r="E15" s="132">
        <v>28</v>
      </c>
      <c r="F15" s="59">
        <v>16100</v>
      </c>
      <c r="G15" s="132">
        <v>50</v>
      </c>
      <c r="H15" s="59">
        <v>1561825</v>
      </c>
      <c r="I15" s="59">
        <v>50</v>
      </c>
      <c r="J15" s="137"/>
    </row>
    <row r="16" spans="1:11" s="9" customFormat="1" ht="26.5" customHeight="1" x14ac:dyDescent="0.3">
      <c r="A16" s="135" t="s">
        <v>80</v>
      </c>
      <c r="B16" s="135">
        <v>7433547</v>
      </c>
      <c r="C16" s="136">
        <v>157</v>
      </c>
      <c r="D16" s="135">
        <v>1027495</v>
      </c>
      <c r="E16" s="136">
        <v>101</v>
      </c>
      <c r="F16" s="135">
        <v>92540</v>
      </c>
      <c r="G16" s="136">
        <v>163</v>
      </c>
      <c r="H16" s="135">
        <v>8553582</v>
      </c>
      <c r="I16" s="135">
        <v>150</v>
      </c>
      <c r="J16" s="137"/>
    </row>
    <row r="17" spans="1:11" ht="25.5" customHeight="1" x14ac:dyDescent="0.3">
      <c r="A17" s="140" t="str">
        <f>+INDICE!B10</f>
        <v xml:space="preserve"> Lettura dati 20 febbraio 2023</v>
      </c>
      <c r="J17" s="137"/>
      <c r="K17" s="9"/>
    </row>
  </sheetData>
  <mergeCells count="6">
    <mergeCell ref="A1:I1"/>
    <mergeCell ref="A4:I4"/>
    <mergeCell ref="B2:C2"/>
    <mergeCell ref="D2:E2"/>
    <mergeCell ref="F2:G2"/>
    <mergeCell ref="H2:I2"/>
  </mergeCells>
  <pageMargins left="0.70866141732283472" right="0.70866141732283472" top="0.94488188976377963" bottom="0.74803149606299213" header="0.31496062992125984" footer="0.31496062992125984"/>
  <pageSetup paperSize="9" scale="54" orientation="landscape" r:id="rId1"/>
  <headerFooter>
    <oddHeader>&amp;COSSERVATORIO ASSEGNO UNICO UNIVERSALE</oddHeader>
    <oddFooter>&amp;CINPS - COORDINAMENTO GENERALE STATISTICO ATTUARIALE</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0A9E7A-5931-4EC0-9ADF-5808578922C5}">
  <sheetPr>
    <tabColor rgb="FF92D050"/>
    <pageSetUpPr fitToPage="1"/>
  </sheetPr>
  <dimension ref="A1:W79"/>
  <sheetViews>
    <sheetView showGridLines="0" tabSelected="1" view="pageBreakPreview" zoomScale="60" zoomScaleNormal="70" workbookViewId="0">
      <selection activeCell="B1" sqref="B1"/>
    </sheetView>
  </sheetViews>
  <sheetFormatPr defaultColWidth="13.26953125" defaultRowHeight="10" x14ac:dyDescent="0.35"/>
  <cols>
    <col min="1" max="1" width="30.08984375" style="1" customWidth="1"/>
    <col min="2" max="2" width="17.90625" style="1" bestFit="1" customWidth="1"/>
    <col min="3" max="3" width="13" style="1" customWidth="1"/>
    <col min="4" max="4" width="14.08984375" style="1" customWidth="1"/>
    <col min="5" max="5" width="15.1796875" style="1" bestFit="1" customWidth="1"/>
    <col min="6" max="6" width="13.36328125" style="1" customWidth="1"/>
    <col min="7" max="7" width="14" style="1" customWidth="1"/>
    <col min="8" max="8" width="15.1796875" style="1" bestFit="1" customWidth="1"/>
    <col min="9" max="9" width="12.7265625" style="1" customWidth="1"/>
    <col min="10" max="10" width="14.453125" style="1" customWidth="1"/>
    <col min="11" max="11" width="15.36328125" style="1" customWidth="1"/>
    <col min="12" max="12" width="11.453125" style="1" customWidth="1"/>
    <col min="13" max="13" width="15.7265625" style="1" customWidth="1"/>
    <col min="14" max="14" width="14.81640625" style="1" customWidth="1"/>
    <col min="15" max="15" width="11.453125" style="1" customWidth="1"/>
    <col min="16" max="16" width="14.36328125" style="1" customWidth="1"/>
    <col min="17" max="17" width="17.90625" style="97" bestFit="1" customWidth="1"/>
    <col min="18" max="18" width="23.453125" style="97" customWidth="1"/>
    <col min="19" max="19" width="13.453125" style="97" bestFit="1" customWidth="1"/>
    <col min="20" max="20" width="17.90625" style="97" bestFit="1" customWidth="1"/>
    <col min="21" max="22" width="13.36328125" style="97" bestFit="1" customWidth="1"/>
    <col min="23" max="23" width="13.26953125" style="97"/>
    <col min="24" max="16384" width="13.26953125" style="1"/>
  </cols>
  <sheetData>
    <row r="1" spans="1:23" ht="59.5" customHeight="1" thickBot="1" x14ac:dyDescent="0.4">
      <c r="A1" s="88" t="s">
        <v>146</v>
      </c>
      <c r="B1" s="88"/>
      <c r="C1" s="88"/>
      <c r="D1" s="88"/>
      <c r="E1" s="88"/>
      <c r="F1" s="88"/>
      <c r="G1" s="88"/>
      <c r="H1" s="88"/>
      <c r="I1" s="88"/>
      <c r="J1" s="88"/>
      <c r="K1" s="88"/>
      <c r="L1" s="88"/>
      <c r="M1" s="88"/>
      <c r="N1" s="50"/>
      <c r="O1" s="50"/>
      <c r="P1" s="50"/>
    </row>
    <row r="2" spans="1:23" ht="40.5" customHeight="1" thickTop="1" x14ac:dyDescent="0.35">
      <c r="A2" s="211"/>
      <c r="B2" s="344" t="s">
        <v>36</v>
      </c>
      <c r="C2" s="344"/>
      <c r="D2" s="344"/>
      <c r="E2" s="344"/>
      <c r="F2" s="344"/>
      <c r="G2" s="344"/>
      <c r="H2" s="344"/>
      <c r="I2" s="344"/>
      <c r="J2" s="344"/>
      <c r="K2" s="344"/>
      <c r="L2" s="344"/>
      <c r="M2" s="344"/>
      <c r="N2" s="344"/>
      <c r="O2" s="344"/>
      <c r="P2" s="344"/>
      <c r="Q2" s="212"/>
    </row>
    <row r="3" spans="1:23" ht="28.5" customHeight="1" x14ac:dyDescent="0.35">
      <c r="A3" s="357" t="s">
        <v>76</v>
      </c>
      <c r="B3" s="342" t="s">
        <v>3</v>
      </c>
      <c r="C3" s="342"/>
      <c r="D3" s="343"/>
      <c r="E3" s="342" t="s">
        <v>22</v>
      </c>
      <c r="F3" s="342"/>
      <c r="G3" s="343"/>
      <c r="H3" s="342" t="s">
        <v>23</v>
      </c>
      <c r="I3" s="342"/>
      <c r="J3" s="343"/>
      <c r="K3" s="342" t="s">
        <v>70</v>
      </c>
      <c r="L3" s="342"/>
      <c r="M3" s="343"/>
      <c r="N3" s="342" t="s">
        <v>88</v>
      </c>
      <c r="O3" s="342"/>
      <c r="P3" s="343"/>
      <c r="Q3" s="212"/>
    </row>
    <row r="4" spans="1:23" s="143" customFormat="1" ht="100" customHeight="1" thickBot="1" x14ac:dyDescent="0.4">
      <c r="A4" s="318"/>
      <c r="B4" s="128" t="s">
        <v>116</v>
      </c>
      <c r="C4" s="128" t="s">
        <v>108</v>
      </c>
      <c r="D4" s="128" t="s">
        <v>109</v>
      </c>
      <c r="E4" s="128" t="s">
        <v>116</v>
      </c>
      <c r="F4" s="128" t="s">
        <v>108</v>
      </c>
      <c r="G4" s="128" t="s">
        <v>109</v>
      </c>
      <c r="H4" s="128" t="s">
        <v>116</v>
      </c>
      <c r="I4" s="128" t="s">
        <v>108</v>
      </c>
      <c r="J4" s="128" t="s">
        <v>109</v>
      </c>
      <c r="K4" s="128" t="s">
        <v>116</v>
      </c>
      <c r="L4" s="128" t="s">
        <v>108</v>
      </c>
      <c r="M4" s="128" t="s">
        <v>109</v>
      </c>
      <c r="N4" s="128" t="s">
        <v>116</v>
      </c>
      <c r="O4" s="128" t="s">
        <v>108</v>
      </c>
      <c r="P4" s="128" t="s">
        <v>109</v>
      </c>
      <c r="Q4" s="212"/>
      <c r="R4" s="97"/>
      <c r="S4" s="97"/>
      <c r="T4" s="97"/>
      <c r="U4" s="97"/>
      <c r="V4" s="97"/>
      <c r="W4" s="97"/>
    </row>
    <row r="5" spans="1:23" ht="18" customHeight="1" thickTop="1" x14ac:dyDescent="0.35">
      <c r="A5" s="59" t="s">
        <v>53</v>
      </c>
      <c r="B5" s="59">
        <v>2219413</v>
      </c>
      <c r="C5" s="213">
        <v>1.69</v>
      </c>
      <c r="D5" s="59">
        <v>329</v>
      </c>
      <c r="E5" s="59">
        <v>2223352</v>
      </c>
      <c r="F5" s="213">
        <v>1.69</v>
      </c>
      <c r="G5" s="59">
        <v>328</v>
      </c>
      <c r="H5" s="59">
        <v>2261768</v>
      </c>
      <c r="I5" s="213">
        <v>1.7</v>
      </c>
      <c r="J5" s="59">
        <v>329</v>
      </c>
      <c r="K5" s="59">
        <v>2255671</v>
      </c>
      <c r="L5" s="213">
        <v>1.7</v>
      </c>
      <c r="M5" s="59">
        <v>329</v>
      </c>
      <c r="N5" s="59">
        <v>2232925</v>
      </c>
      <c r="O5" s="213">
        <v>1.7</v>
      </c>
      <c r="P5" s="59">
        <v>329</v>
      </c>
      <c r="Q5" s="212"/>
    </row>
    <row r="6" spans="1:23" ht="18" customHeight="1" x14ac:dyDescent="0.35">
      <c r="A6" s="118" t="s">
        <v>55</v>
      </c>
      <c r="B6" s="119">
        <v>506975</v>
      </c>
      <c r="C6" s="214">
        <v>1.71</v>
      </c>
      <c r="D6" s="119">
        <v>332</v>
      </c>
      <c r="E6" s="119">
        <v>506443</v>
      </c>
      <c r="F6" s="214">
        <v>1.71</v>
      </c>
      <c r="G6" s="119">
        <v>330</v>
      </c>
      <c r="H6" s="119">
        <v>537355</v>
      </c>
      <c r="I6" s="214">
        <v>1.73</v>
      </c>
      <c r="J6" s="119">
        <v>333</v>
      </c>
      <c r="K6" s="119">
        <v>532760</v>
      </c>
      <c r="L6" s="214">
        <v>1.73</v>
      </c>
      <c r="M6" s="119">
        <v>334</v>
      </c>
      <c r="N6" s="119">
        <v>508447</v>
      </c>
      <c r="O6" s="214">
        <v>1.73</v>
      </c>
      <c r="P6" s="119">
        <v>333</v>
      </c>
      <c r="Q6" s="212"/>
    </row>
    <row r="7" spans="1:23" ht="18" customHeight="1" x14ac:dyDescent="0.35">
      <c r="A7" s="118" t="s">
        <v>41</v>
      </c>
      <c r="B7" s="119">
        <v>936767</v>
      </c>
      <c r="C7" s="214">
        <v>1.75</v>
      </c>
      <c r="D7" s="119">
        <v>343</v>
      </c>
      <c r="E7" s="119">
        <v>938175</v>
      </c>
      <c r="F7" s="214">
        <v>1.75</v>
      </c>
      <c r="G7" s="119">
        <v>342</v>
      </c>
      <c r="H7" s="119">
        <v>943855</v>
      </c>
      <c r="I7" s="214">
        <v>1.75</v>
      </c>
      <c r="J7" s="119">
        <v>343</v>
      </c>
      <c r="K7" s="119">
        <v>942848</v>
      </c>
      <c r="L7" s="214">
        <v>1.75</v>
      </c>
      <c r="M7" s="119">
        <v>342</v>
      </c>
      <c r="N7" s="119">
        <v>942033</v>
      </c>
      <c r="O7" s="214">
        <v>1.75</v>
      </c>
      <c r="P7" s="119">
        <v>342</v>
      </c>
      <c r="Q7" s="212"/>
    </row>
    <row r="8" spans="1:23" ht="18" customHeight="1" x14ac:dyDescent="0.35">
      <c r="A8" s="118" t="s">
        <v>42</v>
      </c>
      <c r="B8" s="119">
        <v>775671</v>
      </c>
      <c r="C8" s="214">
        <v>1.61</v>
      </c>
      <c r="D8" s="119">
        <v>311</v>
      </c>
      <c r="E8" s="119">
        <v>778734</v>
      </c>
      <c r="F8" s="214">
        <v>1.61</v>
      </c>
      <c r="G8" s="119">
        <v>310</v>
      </c>
      <c r="H8" s="119">
        <v>780558</v>
      </c>
      <c r="I8" s="214">
        <v>1.61</v>
      </c>
      <c r="J8" s="119">
        <v>310</v>
      </c>
      <c r="K8" s="119">
        <v>780063</v>
      </c>
      <c r="L8" s="214">
        <v>1.61</v>
      </c>
      <c r="M8" s="119">
        <v>310</v>
      </c>
      <c r="N8" s="119">
        <v>782445</v>
      </c>
      <c r="O8" s="214">
        <v>1.61</v>
      </c>
      <c r="P8" s="119">
        <v>310</v>
      </c>
      <c r="Q8" s="212"/>
    </row>
    <row r="9" spans="1:23" ht="18" customHeight="1" x14ac:dyDescent="0.35">
      <c r="A9" s="59" t="s">
        <v>43</v>
      </c>
      <c r="B9" s="59">
        <v>603782</v>
      </c>
      <c r="C9" s="215">
        <v>1.56</v>
      </c>
      <c r="D9" s="59">
        <v>281</v>
      </c>
      <c r="E9" s="59">
        <v>606642</v>
      </c>
      <c r="F9" s="215">
        <v>1.56</v>
      </c>
      <c r="G9" s="59">
        <v>280</v>
      </c>
      <c r="H9" s="59">
        <v>608030</v>
      </c>
      <c r="I9" s="215">
        <v>1.56</v>
      </c>
      <c r="J9" s="59">
        <v>280</v>
      </c>
      <c r="K9" s="59">
        <v>607809</v>
      </c>
      <c r="L9" s="215">
        <v>1.56</v>
      </c>
      <c r="M9" s="59">
        <v>279</v>
      </c>
      <c r="N9" s="59">
        <v>609840</v>
      </c>
      <c r="O9" s="215">
        <v>1.56</v>
      </c>
      <c r="P9" s="59">
        <v>279</v>
      </c>
      <c r="Q9" s="212"/>
    </row>
    <row r="10" spans="1:23" ht="18" customHeight="1" x14ac:dyDescent="0.35">
      <c r="A10" s="59" t="s">
        <v>44</v>
      </c>
      <c r="B10" s="59">
        <v>429722</v>
      </c>
      <c r="C10" s="215">
        <v>1.54</v>
      </c>
      <c r="D10" s="59">
        <v>234</v>
      </c>
      <c r="E10" s="59">
        <v>431813</v>
      </c>
      <c r="F10" s="215">
        <v>1.53</v>
      </c>
      <c r="G10" s="59">
        <v>233</v>
      </c>
      <c r="H10" s="59">
        <v>432999</v>
      </c>
      <c r="I10" s="215">
        <v>1.53</v>
      </c>
      <c r="J10" s="59">
        <v>233</v>
      </c>
      <c r="K10" s="59">
        <v>432485</v>
      </c>
      <c r="L10" s="215">
        <v>1.53</v>
      </c>
      <c r="M10" s="59">
        <v>233</v>
      </c>
      <c r="N10" s="59">
        <v>434067</v>
      </c>
      <c r="O10" s="215">
        <v>1.53</v>
      </c>
      <c r="P10" s="59">
        <v>233</v>
      </c>
      <c r="Q10" s="212"/>
    </row>
    <row r="11" spans="1:23" ht="18" customHeight="1" x14ac:dyDescent="0.35">
      <c r="A11" s="59" t="s">
        <v>45</v>
      </c>
      <c r="B11" s="59">
        <v>285963</v>
      </c>
      <c r="C11" s="215">
        <v>1.52</v>
      </c>
      <c r="D11" s="59">
        <v>182</v>
      </c>
      <c r="E11" s="59">
        <v>287030</v>
      </c>
      <c r="F11" s="215">
        <v>1.52</v>
      </c>
      <c r="G11" s="59">
        <v>181</v>
      </c>
      <c r="H11" s="59">
        <v>288202</v>
      </c>
      <c r="I11" s="215">
        <v>1.52</v>
      </c>
      <c r="J11" s="59">
        <v>181</v>
      </c>
      <c r="K11" s="59">
        <v>288013</v>
      </c>
      <c r="L11" s="215">
        <v>1.52</v>
      </c>
      <c r="M11" s="59">
        <v>181</v>
      </c>
      <c r="N11" s="59">
        <v>288837</v>
      </c>
      <c r="O11" s="215">
        <v>1.51</v>
      </c>
      <c r="P11" s="59">
        <v>181</v>
      </c>
      <c r="Q11" s="212"/>
    </row>
    <row r="12" spans="1:23" ht="18" customHeight="1" x14ac:dyDescent="0.35">
      <c r="A12" s="59" t="s">
        <v>46</v>
      </c>
      <c r="B12" s="59">
        <v>180359</v>
      </c>
      <c r="C12" s="215">
        <v>1.51</v>
      </c>
      <c r="D12" s="59">
        <v>139</v>
      </c>
      <c r="E12" s="59">
        <v>180152</v>
      </c>
      <c r="F12" s="215">
        <v>1.51</v>
      </c>
      <c r="G12" s="59">
        <v>139</v>
      </c>
      <c r="H12" s="59">
        <v>184132</v>
      </c>
      <c r="I12" s="215">
        <v>1.51</v>
      </c>
      <c r="J12" s="59">
        <v>138</v>
      </c>
      <c r="K12" s="59">
        <v>184979</v>
      </c>
      <c r="L12" s="215">
        <v>1.51</v>
      </c>
      <c r="M12" s="59">
        <v>137</v>
      </c>
      <c r="N12" s="59">
        <v>186562</v>
      </c>
      <c r="O12" s="215">
        <v>1.51</v>
      </c>
      <c r="P12" s="59">
        <v>137</v>
      </c>
      <c r="Q12" s="212"/>
    </row>
    <row r="13" spans="1:23" ht="18" customHeight="1" x14ac:dyDescent="0.35">
      <c r="A13" s="59" t="s">
        <v>47</v>
      </c>
      <c r="B13" s="59">
        <v>113622</v>
      </c>
      <c r="C13" s="215">
        <v>1.5</v>
      </c>
      <c r="D13" s="59">
        <v>96</v>
      </c>
      <c r="E13" s="59">
        <v>113316</v>
      </c>
      <c r="F13" s="215">
        <v>1.5</v>
      </c>
      <c r="G13" s="59">
        <v>95</v>
      </c>
      <c r="H13" s="59">
        <v>116354</v>
      </c>
      <c r="I13" s="215">
        <v>1.5</v>
      </c>
      <c r="J13" s="59">
        <v>95</v>
      </c>
      <c r="K13" s="59">
        <v>117076</v>
      </c>
      <c r="L13" s="215">
        <v>1.5</v>
      </c>
      <c r="M13" s="59">
        <v>95</v>
      </c>
      <c r="N13" s="59">
        <v>118296</v>
      </c>
      <c r="O13" s="215">
        <v>1.5</v>
      </c>
      <c r="P13" s="59">
        <v>94</v>
      </c>
      <c r="Q13" s="212"/>
    </row>
    <row r="14" spans="1:23" ht="18" customHeight="1" x14ac:dyDescent="0.35">
      <c r="A14" s="59" t="s">
        <v>48</v>
      </c>
      <c r="B14" s="59">
        <v>183345</v>
      </c>
      <c r="C14" s="215">
        <v>1.47</v>
      </c>
      <c r="D14" s="59">
        <v>71</v>
      </c>
      <c r="E14" s="59">
        <v>183077</v>
      </c>
      <c r="F14" s="215">
        <v>1.47</v>
      </c>
      <c r="G14" s="59">
        <v>71</v>
      </c>
      <c r="H14" s="59">
        <v>194764</v>
      </c>
      <c r="I14" s="215">
        <v>1.47</v>
      </c>
      <c r="J14" s="59">
        <v>70</v>
      </c>
      <c r="K14" s="59">
        <v>198273</v>
      </c>
      <c r="L14" s="215">
        <v>1.47</v>
      </c>
      <c r="M14" s="59">
        <v>70</v>
      </c>
      <c r="N14" s="59">
        <v>202912</v>
      </c>
      <c r="O14" s="215">
        <v>1.47</v>
      </c>
      <c r="P14" s="59">
        <v>70</v>
      </c>
      <c r="Q14" s="212"/>
    </row>
    <row r="15" spans="1:23" ht="18" customHeight="1" x14ac:dyDescent="0.35">
      <c r="A15" s="59" t="s">
        <v>32</v>
      </c>
      <c r="B15" s="59">
        <v>1154028</v>
      </c>
      <c r="C15" s="215">
        <v>1.48</v>
      </c>
      <c r="D15" s="59">
        <v>74</v>
      </c>
      <c r="E15" s="59">
        <v>1136804</v>
      </c>
      <c r="F15" s="215">
        <v>1.48</v>
      </c>
      <c r="G15" s="59">
        <v>74</v>
      </c>
      <c r="H15" s="59">
        <v>1120194</v>
      </c>
      <c r="I15" s="215">
        <v>1.48</v>
      </c>
      <c r="J15" s="59">
        <v>73</v>
      </c>
      <c r="K15" s="59">
        <v>1116666</v>
      </c>
      <c r="L15" s="215">
        <v>1.48</v>
      </c>
      <c r="M15" s="59">
        <v>74</v>
      </c>
      <c r="N15" s="59">
        <v>1098588</v>
      </c>
      <c r="O15" s="215">
        <v>1.48</v>
      </c>
      <c r="P15" s="59">
        <v>73</v>
      </c>
      <c r="Q15" s="212"/>
    </row>
    <row r="16" spans="1:23" ht="18" customHeight="1" thickBot="1" x14ac:dyDescent="0.4">
      <c r="A16" s="117" t="s">
        <v>54</v>
      </c>
      <c r="B16" s="117">
        <v>5170234</v>
      </c>
      <c r="C16" s="216">
        <v>1.59</v>
      </c>
      <c r="D16" s="117">
        <v>230</v>
      </c>
      <c r="E16" s="117">
        <v>5162186</v>
      </c>
      <c r="F16" s="216">
        <v>1.59</v>
      </c>
      <c r="G16" s="117">
        <v>230</v>
      </c>
      <c r="H16" s="117">
        <v>5206443</v>
      </c>
      <c r="I16" s="216">
        <v>1.59</v>
      </c>
      <c r="J16" s="117">
        <v>231</v>
      </c>
      <c r="K16" s="117">
        <v>5200972</v>
      </c>
      <c r="L16" s="216">
        <v>1.59</v>
      </c>
      <c r="M16" s="117">
        <v>230</v>
      </c>
      <c r="N16" s="117">
        <v>5172027</v>
      </c>
      <c r="O16" s="216">
        <v>1.59</v>
      </c>
      <c r="P16" s="117">
        <v>230</v>
      </c>
      <c r="Q16" s="212"/>
    </row>
    <row r="17" spans="1:23" ht="23" customHeight="1" thickTop="1" x14ac:dyDescent="0.35">
      <c r="A17" s="217"/>
      <c r="B17" s="218"/>
      <c r="C17" s="219"/>
      <c r="D17" s="220"/>
      <c r="E17" s="221"/>
      <c r="F17" s="119"/>
      <c r="G17" s="119"/>
      <c r="H17" s="221"/>
      <c r="I17" s="221"/>
      <c r="J17" s="221"/>
      <c r="K17" s="221"/>
      <c r="L17" s="221"/>
      <c r="M17" s="221"/>
      <c r="N17" s="222"/>
      <c r="O17" s="222"/>
      <c r="P17" s="222"/>
      <c r="Q17" s="212"/>
    </row>
    <row r="18" spans="1:23" ht="43.5" customHeight="1" x14ac:dyDescent="0.35">
      <c r="A18" s="211"/>
      <c r="B18" s="356" t="s">
        <v>36</v>
      </c>
      <c r="C18" s="356"/>
      <c r="D18" s="356"/>
      <c r="E18" s="356"/>
      <c r="F18" s="356"/>
      <c r="G18" s="356"/>
      <c r="H18" s="356"/>
      <c r="I18" s="356"/>
      <c r="J18" s="356"/>
      <c r="K18" s="356"/>
      <c r="L18" s="356"/>
      <c r="M18" s="356"/>
      <c r="N18" s="356"/>
      <c r="O18" s="356"/>
      <c r="P18" s="356"/>
      <c r="Q18" s="212"/>
      <c r="R18" s="59"/>
    </row>
    <row r="19" spans="1:23" ht="28.5" customHeight="1" x14ac:dyDescent="0.35">
      <c r="A19" s="357" t="s">
        <v>76</v>
      </c>
      <c r="B19" s="342" t="s">
        <v>90</v>
      </c>
      <c r="C19" s="342"/>
      <c r="D19" s="343"/>
      <c r="E19" s="342" t="s">
        <v>118</v>
      </c>
      <c r="F19" s="342"/>
      <c r="G19" s="343"/>
      <c r="H19" s="342" t="s">
        <v>122</v>
      </c>
      <c r="I19" s="342"/>
      <c r="J19" s="343"/>
      <c r="K19" s="342" t="s">
        <v>123</v>
      </c>
      <c r="L19" s="342"/>
      <c r="M19" s="343"/>
      <c r="N19" s="342" t="s">
        <v>126</v>
      </c>
      <c r="O19" s="342"/>
      <c r="P19" s="343"/>
      <c r="Q19" s="212"/>
      <c r="R19" s="59"/>
    </row>
    <row r="20" spans="1:23" s="143" customFormat="1" ht="91" customHeight="1" thickBot="1" x14ac:dyDescent="0.4">
      <c r="A20" s="318"/>
      <c r="B20" s="128" t="s">
        <v>116</v>
      </c>
      <c r="C20" s="128" t="s">
        <v>108</v>
      </c>
      <c r="D20" s="128" t="s">
        <v>109</v>
      </c>
      <c r="E20" s="128" t="s">
        <v>116</v>
      </c>
      <c r="F20" s="128" t="s">
        <v>108</v>
      </c>
      <c r="G20" s="128" t="s">
        <v>109</v>
      </c>
      <c r="H20" s="128" t="s">
        <v>116</v>
      </c>
      <c r="I20" s="128" t="s">
        <v>108</v>
      </c>
      <c r="J20" s="128" t="s">
        <v>109</v>
      </c>
      <c r="K20" s="128" t="s">
        <v>116</v>
      </c>
      <c r="L20" s="128" t="s">
        <v>108</v>
      </c>
      <c r="M20" s="128" t="s">
        <v>109</v>
      </c>
      <c r="N20" s="128" t="s">
        <v>116</v>
      </c>
      <c r="O20" s="128" t="s">
        <v>108</v>
      </c>
      <c r="P20" s="128" t="s">
        <v>109</v>
      </c>
      <c r="Q20" s="212"/>
      <c r="R20" s="59"/>
      <c r="S20" s="97"/>
      <c r="T20" s="97"/>
      <c r="U20" s="97"/>
      <c r="V20" s="97"/>
      <c r="W20" s="97"/>
    </row>
    <row r="21" spans="1:23" ht="18" customHeight="1" thickTop="1" x14ac:dyDescent="0.35">
      <c r="A21" s="59" t="s">
        <v>53</v>
      </c>
      <c r="B21" s="59">
        <v>2261058</v>
      </c>
      <c r="C21" s="213">
        <v>1.69</v>
      </c>
      <c r="D21" s="59">
        <v>329</v>
      </c>
      <c r="E21" s="59">
        <v>2272800</v>
      </c>
      <c r="F21" s="213">
        <v>1.69</v>
      </c>
      <c r="G21" s="59">
        <v>330</v>
      </c>
      <c r="H21" s="59">
        <v>2289981</v>
      </c>
      <c r="I21" s="213">
        <v>1.69</v>
      </c>
      <c r="J21" s="59">
        <v>328</v>
      </c>
      <c r="K21" s="59">
        <v>2312040</v>
      </c>
      <c r="L21" s="213">
        <v>1.69</v>
      </c>
      <c r="M21" s="59">
        <v>328</v>
      </c>
      <c r="N21" s="59">
        <v>2313394</v>
      </c>
      <c r="O21" s="213">
        <v>1.69</v>
      </c>
      <c r="P21" s="59">
        <v>328</v>
      </c>
      <c r="Q21" s="212"/>
      <c r="R21" s="59"/>
    </row>
    <row r="22" spans="1:23" ht="18" customHeight="1" x14ac:dyDescent="0.35">
      <c r="A22" s="118" t="s">
        <v>55</v>
      </c>
      <c r="B22" s="119">
        <v>521163</v>
      </c>
      <c r="C22" s="223">
        <v>1.73</v>
      </c>
      <c r="D22" s="119">
        <v>334</v>
      </c>
      <c r="E22" s="119">
        <v>523964</v>
      </c>
      <c r="F22" s="223">
        <v>1.73</v>
      </c>
      <c r="G22" s="119">
        <v>335</v>
      </c>
      <c r="H22" s="119">
        <v>529144</v>
      </c>
      <c r="I22" s="223">
        <v>1.73</v>
      </c>
      <c r="J22" s="119">
        <v>333</v>
      </c>
      <c r="K22" s="119">
        <v>538133</v>
      </c>
      <c r="L22" s="223">
        <v>1.72</v>
      </c>
      <c r="M22" s="119">
        <v>332</v>
      </c>
      <c r="N22" s="119">
        <v>535182</v>
      </c>
      <c r="O22" s="223">
        <v>1.73</v>
      </c>
      <c r="P22" s="119">
        <v>336</v>
      </c>
      <c r="Q22" s="212"/>
      <c r="R22" s="59"/>
    </row>
    <row r="23" spans="1:23" ht="18" customHeight="1" x14ac:dyDescent="0.35">
      <c r="A23" s="118" t="s">
        <v>41</v>
      </c>
      <c r="B23" s="119">
        <v>950723</v>
      </c>
      <c r="C23" s="223">
        <v>1.75</v>
      </c>
      <c r="D23" s="119">
        <v>342</v>
      </c>
      <c r="E23" s="119">
        <v>955498</v>
      </c>
      <c r="F23" s="223">
        <v>1.75</v>
      </c>
      <c r="G23" s="119">
        <v>343</v>
      </c>
      <c r="H23" s="119">
        <v>962096</v>
      </c>
      <c r="I23" s="223">
        <v>1.74</v>
      </c>
      <c r="J23" s="119">
        <v>341</v>
      </c>
      <c r="K23" s="119">
        <v>969261</v>
      </c>
      <c r="L23" s="223">
        <v>1.74</v>
      </c>
      <c r="M23" s="119">
        <v>341</v>
      </c>
      <c r="N23" s="119">
        <v>971632</v>
      </c>
      <c r="O23" s="223">
        <v>1.74</v>
      </c>
      <c r="P23" s="119">
        <v>340</v>
      </c>
      <c r="Q23" s="212"/>
      <c r="R23" s="59"/>
    </row>
    <row r="24" spans="1:23" ht="18" customHeight="1" x14ac:dyDescent="0.35">
      <c r="A24" s="118" t="s">
        <v>42</v>
      </c>
      <c r="B24" s="119">
        <v>789172</v>
      </c>
      <c r="C24" s="223">
        <v>1.61</v>
      </c>
      <c r="D24" s="119">
        <v>309</v>
      </c>
      <c r="E24" s="119">
        <v>793338</v>
      </c>
      <c r="F24" s="223">
        <v>1.6</v>
      </c>
      <c r="G24" s="119">
        <v>310</v>
      </c>
      <c r="H24" s="119">
        <v>798741</v>
      </c>
      <c r="I24" s="223">
        <v>1.6</v>
      </c>
      <c r="J24" s="119">
        <v>309</v>
      </c>
      <c r="K24" s="119">
        <v>804646</v>
      </c>
      <c r="L24" s="223">
        <v>1.6</v>
      </c>
      <c r="M24" s="119">
        <v>308</v>
      </c>
      <c r="N24" s="119">
        <v>806580</v>
      </c>
      <c r="O24" s="223">
        <v>1.6</v>
      </c>
      <c r="P24" s="119">
        <v>307</v>
      </c>
      <c r="Q24" s="212"/>
      <c r="R24" s="59"/>
    </row>
    <row r="25" spans="1:23" ht="18" customHeight="1" x14ac:dyDescent="0.35">
      <c r="A25" s="59" t="s">
        <v>43</v>
      </c>
      <c r="B25" s="59">
        <v>615332</v>
      </c>
      <c r="C25" s="224">
        <v>1.56</v>
      </c>
      <c r="D25" s="59">
        <v>279</v>
      </c>
      <c r="E25" s="59">
        <v>618809</v>
      </c>
      <c r="F25" s="224">
        <v>1.55</v>
      </c>
      <c r="G25" s="59">
        <v>279</v>
      </c>
      <c r="H25" s="59">
        <v>623748</v>
      </c>
      <c r="I25" s="224">
        <v>1.55</v>
      </c>
      <c r="J25" s="59">
        <v>278</v>
      </c>
      <c r="K25" s="59">
        <v>628494</v>
      </c>
      <c r="L25" s="224">
        <v>1.55</v>
      </c>
      <c r="M25" s="59">
        <v>277</v>
      </c>
      <c r="N25" s="59">
        <v>629975</v>
      </c>
      <c r="O25" s="224">
        <v>1.55</v>
      </c>
      <c r="P25" s="59">
        <v>276</v>
      </c>
      <c r="Q25" s="212"/>
      <c r="R25" s="59"/>
    </row>
    <row r="26" spans="1:23" ht="18" customHeight="1" x14ac:dyDescent="0.35">
      <c r="A26" s="59" t="s">
        <v>44</v>
      </c>
      <c r="B26" s="59">
        <v>438357</v>
      </c>
      <c r="C26" s="224">
        <v>1.53</v>
      </c>
      <c r="D26" s="59">
        <v>232</v>
      </c>
      <c r="E26" s="59">
        <v>441328</v>
      </c>
      <c r="F26" s="224">
        <v>1.53</v>
      </c>
      <c r="G26" s="59">
        <v>233</v>
      </c>
      <c r="H26" s="59">
        <v>445594</v>
      </c>
      <c r="I26" s="224">
        <v>1.52</v>
      </c>
      <c r="J26" s="59">
        <v>232</v>
      </c>
      <c r="K26" s="59">
        <v>449491</v>
      </c>
      <c r="L26" s="224">
        <v>1.52</v>
      </c>
      <c r="M26" s="59">
        <v>231</v>
      </c>
      <c r="N26" s="59">
        <v>450620</v>
      </c>
      <c r="O26" s="224">
        <v>1.52</v>
      </c>
      <c r="P26" s="59">
        <v>230</v>
      </c>
      <c r="Q26" s="212"/>
      <c r="R26" s="59"/>
    </row>
    <row r="27" spans="1:23" ht="18" customHeight="1" x14ac:dyDescent="0.35">
      <c r="A27" s="59" t="s">
        <v>45</v>
      </c>
      <c r="B27" s="59">
        <v>291641</v>
      </c>
      <c r="C27" s="224">
        <v>1.51</v>
      </c>
      <c r="D27" s="59">
        <v>180</v>
      </c>
      <c r="E27" s="59">
        <v>293693</v>
      </c>
      <c r="F27" s="224">
        <v>1.51</v>
      </c>
      <c r="G27" s="59">
        <v>181</v>
      </c>
      <c r="H27" s="59">
        <v>297240</v>
      </c>
      <c r="I27" s="224">
        <v>1.51</v>
      </c>
      <c r="J27" s="59">
        <v>180</v>
      </c>
      <c r="K27" s="59">
        <v>300212</v>
      </c>
      <c r="L27" s="224">
        <v>1.5</v>
      </c>
      <c r="M27" s="59">
        <v>179</v>
      </c>
      <c r="N27" s="59">
        <v>300982</v>
      </c>
      <c r="O27" s="224">
        <v>1.5</v>
      </c>
      <c r="P27" s="59">
        <v>178</v>
      </c>
      <c r="Q27" s="212"/>
      <c r="R27" s="59"/>
    </row>
    <row r="28" spans="1:23" ht="18" customHeight="1" x14ac:dyDescent="0.35">
      <c r="A28" s="59" t="s">
        <v>46</v>
      </c>
      <c r="B28" s="59">
        <v>188642</v>
      </c>
      <c r="C28" s="224">
        <v>1.5</v>
      </c>
      <c r="D28" s="59">
        <v>137</v>
      </c>
      <c r="E28" s="59">
        <v>190016</v>
      </c>
      <c r="F28" s="224">
        <v>1.5</v>
      </c>
      <c r="G28" s="59">
        <v>137</v>
      </c>
      <c r="H28" s="59">
        <v>192760</v>
      </c>
      <c r="I28" s="224">
        <v>1.5</v>
      </c>
      <c r="J28" s="59">
        <v>136</v>
      </c>
      <c r="K28" s="59">
        <v>195259</v>
      </c>
      <c r="L28" s="224">
        <v>1.5</v>
      </c>
      <c r="M28" s="59">
        <v>136</v>
      </c>
      <c r="N28" s="59">
        <v>195954</v>
      </c>
      <c r="O28" s="224">
        <v>1.5</v>
      </c>
      <c r="P28" s="59">
        <v>135</v>
      </c>
      <c r="Q28" s="212"/>
      <c r="R28" s="59"/>
    </row>
    <row r="29" spans="1:23" ht="18" customHeight="1" x14ac:dyDescent="0.35">
      <c r="A29" s="59" t="s">
        <v>47</v>
      </c>
      <c r="B29" s="59">
        <v>119707</v>
      </c>
      <c r="C29" s="224">
        <v>1.49</v>
      </c>
      <c r="D29" s="59">
        <v>94</v>
      </c>
      <c r="E29" s="59">
        <v>120947</v>
      </c>
      <c r="F29" s="224">
        <v>1.49</v>
      </c>
      <c r="G29" s="59">
        <v>94</v>
      </c>
      <c r="H29" s="59">
        <v>123368</v>
      </c>
      <c r="I29" s="224">
        <v>1.49</v>
      </c>
      <c r="J29" s="59">
        <v>94</v>
      </c>
      <c r="K29" s="59">
        <v>125574</v>
      </c>
      <c r="L29" s="224">
        <v>1.49</v>
      </c>
      <c r="M29" s="59">
        <v>93</v>
      </c>
      <c r="N29" s="59">
        <v>126177</v>
      </c>
      <c r="O29" s="224">
        <v>1.48</v>
      </c>
      <c r="P29" s="59">
        <v>93</v>
      </c>
      <c r="Q29" s="212"/>
      <c r="R29" s="59"/>
    </row>
    <row r="30" spans="1:23" ht="18" customHeight="1" x14ac:dyDescent="0.35">
      <c r="A30" s="59" t="s">
        <v>48</v>
      </c>
      <c r="B30" s="59">
        <v>207570</v>
      </c>
      <c r="C30" s="224">
        <v>1.46</v>
      </c>
      <c r="D30" s="59">
        <v>70</v>
      </c>
      <c r="E30" s="59">
        <v>211916</v>
      </c>
      <c r="F30" s="224">
        <v>1.46</v>
      </c>
      <c r="G30" s="59">
        <v>70</v>
      </c>
      <c r="H30" s="59">
        <v>222315</v>
      </c>
      <c r="I30" s="224">
        <v>1.46</v>
      </c>
      <c r="J30" s="59">
        <v>69</v>
      </c>
      <c r="K30" s="59">
        <v>232238</v>
      </c>
      <c r="L30" s="224">
        <v>1.45</v>
      </c>
      <c r="M30" s="59">
        <v>68</v>
      </c>
      <c r="N30" s="59">
        <v>235343</v>
      </c>
      <c r="O30" s="224">
        <v>1.45</v>
      </c>
      <c r="P30" s="59">
        <v>68</v>
      </c>
      <c r="Q30" s="212"/>
      <c r="R30" s="59"/>
    </row>
    <row r="31" spans="1:23" ht="18" customHeight="1" x14ac:dyDescent="0.35">
      <c r="A31" s="59" t="s">
        <v>32</v>
      </c>
      <c r="B31" s="59">
        <v>1100291</v>
      </c>
      <c r="C31" s="224">
        <v>1.47</v>
      </c>
      <c r="D31" s="59">
        <v>73</v>
      </c>
      <c r="E31" s="59">
        <v>1093822</v>
      </c>
      <c r="F31" s="224">
        <v>1.47</v>
      </c>
      <c r="G31" s="59">
        <v>73</v>
      </c>
      <c r="H31" s="59">
        <v>1073706</v>
      </c>
      <c r="I31" s="224">
        <v>1.47</v>
      </c>
      <c r="J31" s="59">
        <v>74</v>
      </c>
      <c r="K31" s="59">
        <v>1059417</v>
      </c>
      <c r="L31" s="224">
        <v>1.47</v>
      </c>
      <c r="M31" s="59">
        <v>74</v>
      </c>
      <c r="N31" s="59">
        <v>1054701</v>
      </c>
      <c r="O31" s="224">
        <v>1.47</v>
      </c>
      <c r="P31" s="59">
        <v>74</v>
      </c>
      <c r="Q31" s="212"/>
    </row>
    <row r="32" spans="1:23" ht="18" customHeight="1" thickBot="1" x14ac:dyDescent="0.4">
      <c r="A32" s="117" t="s">
        <v>54</v>
      </c>
      <c r="B32" s="117">
        <v>5222598</v>
      </c>
      <c r="C32" s="216">
        <v>1.59</v>
      </c>
      <c r="D32" s="117">
        <v>230</v>
      </c>
      <c r="E32" s="117">
        <v>5243331</v>
      </c>
      <c r="F32" s="216">
        <v>1.59</v>
      </c>
      <c r="G32" s="117">
        <v>231</v>
      </c>
      <c r="H32" s="117">
        <v>5268712</v>
      </c>
      <c r="I32" s="216">
        <v>1.58</v>
      </c>
      <c r="J32" s="117">
        <v>230</v>
      </c>
      <c r="K32" s="117">
        <v>5302725</v>
      </c>
      <c r="L32" s="216">
        <v>1.58</v>
      </c>
      <c r="M32" s="117">
        <v>230</v>
      </c>
      <c r="N32" s="117">
        <v>5307146</v>
      </c>
      <c r="O32" s="216">
        <v>1.58</v>
      </c>
      <c r="P32" s="117">
        <v>230</v>
      </c>
      <c r="Q32" s="212"/>
    </row>
    <row r="33" spans="1:16" ht="14" thickTop="1" x14ac:dyDescent="0.35">
      <c r="A33" s="97"/>
      <c r="B33" s="97"/>
      <c r="C33" s="97"/>
      <c r="D33" s="97"/>
      <c r="E33" s="97"/>
      <c r="F33" s="97"/>
      <c r="G33" s="97"/>
      <c r="H33" s="97"/>
      <c r="I33" s="97"/>
      <c r="J33" s="97"/>
      <c r="K33" s="97"/>
      <c r="L33" s="97"/>
      <c r="M33" s="97"/>
      <c r="N33" s="61"/>
      <c r="O33" s="149"/>
      <c r="P33" s="61"/>
    </row>
    <row r="34" spans="1:16" ht="73" customHeight="1" x14ac:dyDescent="0.35">
      <c r="A34" s="354" t="s">
        <v>115</v>
      </c>
      <c r="B34" s="354"/>
      <c r="C34" s="354"/>
      <c r="D34" s="354"/>
      <c r="E34" s="354"/>
      <c r="F34" s="354"/>
      <c r="G34" s="354"/>
      <c r="H34" s="354"/>
      <c r="I34" s="354"/>
      <c r="J34" s="354"/>
      <c r="K34" s="354"/>
      <c r="L34" s="354"/>
      <c r="M34" s="354"/>
      <c r="N34" s="354"/>
      <c r="O34" s="354"/>
      <c r="P34" s="354"/>
    </row>
    <row r="35" spans="1:16" ht="50" customHeight="1" x14ac:dyDescent="0.35">
      <c r="A35" s="355" t="str">
        <f>+INDICE!B10</f>
        <v xml:space="preserve"> Lettura dati 20 febbraio 2023</v>
      </c>
      <c r="B35" s="355"/>
      <c r="C35" s="2"/>
      <c r="D35" s="2"/>
      <c r="E35" s="2"/>
      <c r="F35" s="2"/>
      <c r="G35" s="2"/>
      <c r="H35" s="2"/>
      <c r="I35" s="2"/>
      <c r="J35" s="2"/>
    </row>
    <row r="36" spans="1:16" ht="7" customHeight="1" x14ac:dyDescent="0.35"/>
    <row r="37" spans="1:16" ht="7" customHeight="1" x14ac:dyDescent="0.35"/>
    <row r="38" spans="1:16" ht="7" customHeight="1" x14ac:dyDescent="0.35"/>
    <row r="39" spans="1:16" ht="7" customHeight="1" x14ac:dyDescent="0.35"/>
    <row r="40" spans="1:16" ht="7" customHeight="1" x14ac:dyDescent="0.35"/>
    <row r="41" spans="1:16" ht="7" customHeight="1" x14ac:dyDescent="0.35"/>
    <row r="42" spans="1:16" ht="7" customHeight="1" x14ac:dyDescent="0.35"/>
    <row r="43" spans="1:16" ht="7" customHeight="1" x14ac:dyDescent="0.35"/>
    <row r="44" spans="1:16" ht="7" customHeight="1" x14ac:dyDescent="0.35"/>
    <row r="45" spans="1:16" ht="7" customHeight="1" x14ac:dyDescent="0.35"/>
    <row r="46" spans="1:16" ht="7" customHeight="1" x14ac:dyDescent="0.35"/>
    <row r="47" spans="1:16" ht="7" customHeight="1" x14ac:dyDescent="0.35"/>
    <row r="48" spans="1:16" ht="7" customHeight="1" x14ac:dyDescent="0.35"/>
    <row r="49" ht="7" customHeight="1" x14ac:dyDescent="0.35"/>
    <row r="50" ht="7" customHeight="1" x14ac:dyDescent="0.35"/>
    <row r="51" ht="7" customHeight="1" x14ac:dyDescent="0.35"/>
    <row r="52" ht="7" customHeight="1" x14ac:dyDescent="0.35"/>
    <row r="53" ht="7" customHeight="1" x14ac:dyDescent="0.35"/>
    <row r="54" ht="7" customHeight="1" x14ac:dyDescent="0.35"/>
    <row r="55" ht="7" customHeight="1" x14ac:dyDescent="0.35"/>
    <row r="56" ht="7" customHeight="1" x14ac:dyDescent="0.35"/>
    <row r="57" ht="7" customHeight="1" x14ac:dyDescent="0.35"/>
    <row r="58" ht="7" customHeight="1" x14ac:dyDescent="0.35"/>
    <row r="59" ht="7" customHeight="1" x14ac:dyDescent="0.35"/>
    <row r="60" ht="7" customHeight="1" x14ac:dyDescent="0.35"/>
    <row r="61" ht="7" customHeight="1" x14ac:dyDescent="0.35"/>
    <row r="62" ht="7" customHeight="1" x14ac:dyDescent="0.35"/>
    <row r="63" ht="7" customHeight="1" x14ac:dyDescent="0.35"/>
    <row r="64" ht="7" customHeight="1" x14ac:dyDescent="0.35"/>
    <row r="65" ht="7" customHeight="1" x14ac:dyDescent="0.35"/>
    <row r="66" ht="7" customHeight="1" x14ac:dyDescent="0.35"/>
    <row r="67" ht="7" customHeight="1" x14ac:dyDescent="0.35"/>
    <row r="68" ht="7" customHeight="1" x14ac:dyDescent="0.35"/>
    <row r="69" ht="7" customHeight="1" x14ac:dyDescent="0.35"/>
    <row r="70" ht="7" customHeight="1" x14ac:dyDescent="0.35"/>
    <row r="71" ht="7" customHeight="1" x14ac:dyDescent="0.35"/>
    <row r="72" ht="7" customHeight="1" x14ac:dyDescent="0.35"/>
    <row r="73" ht="7" customHeight="1" x14ac:dyDescent="0.35"/>
    <row r="74" ht="7" customHeight="1" x14ac:dyDescent="0.35"/>
    <row r="75" ht="7" customHeight="1" x14ac:dyDescent="0.35"/>
    <row r="76" ht="7" customHeight="1" x14ac:dyDescent="0.35"/>
    <row r="77" ht="7" customHeight="1" x14ac:dyDescent="0.35"/>
    <row r="78" ht="7" customHeight="1" x14ac:dyDescent="0.35"/>
    <row r="79" ht="7" customHeight="1" x14ac:dyDescent="0.35"/>
  </sheetData>
  <mergeCells count="16">
    <mergeCell ref="B2:P2"/>
    <mergeCell ref="A3:A4"/>
    <mergeCell ref="B3:D3"/>
    <mergeCell ref="E3:G3"/>
    <mergeCell ref="H3:J3"/>
    <mergeCell ref="K3:M3"/>
    <mergeCell ref="N3:P3"/>
    <mergeCell ref="A34:P34"/>
    <mergeCell ref="A35:B35"/>
    <mergeCell ref="B18:P18"/>
    <mergeCell ref="A19:A20"/>
    <mergeCell ref="B19:D19"/>
    <mergeCell ref="E19:G19"/>
    <mergeCell ref="H19:J19"/>
    <mergeCell ref="K19:M19"/>
    <mergeCell ref="N19:P19"/>
  </mergeCells>
  <pageMargins left="0.25" right="0.25" top="0.75" bottom="0.75" header="0.3" footer="0.3"/>
  <pageSetup paperSize="9" scale="49" orientation="landscape" r:id="rId1"/>
  <headerFooter>
    <oddHeader>&amp;COSSERVATORIO ASSEGNO UNICO UNIVERSALE</oddHeader>
    <oddFooter>&amp;CINPS - COORDINAMENTO GENERALE STATISTICO ATTUARIALE</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D49ED5-CFDB-4B9F-85AC-205861C0E7AA}">
  <sheetPr>
    <tabColor rgb="FF92D050"/>
    <pageSetUpPr fitToPage="1"/>
  </sheetPr>
  <dimension ref="A1:I77"/>
  <sheetViews>
    <sheetView showGridLines="0" tabSelected="1" view="pageBreakPreview" zoomScale="60" zoomScaleNormal="70" workbookViewId="0">
      <selection activeCell="B1" sqref="B1"/>
    </sheetView>
  </sheetViews>
  <sheetFormatPr defaultColWidth="13.26953125" defaultRowHeight="10" x14ac:dyDescent="0.35"/>
  <cols>
    <col min="1" max="1" width="33.54296875" style="1" customWidth="1"/>
    <col min="2" max="2" width="17.90625" style="1" bestFit="1" customWidth="1"/>
    <col min="3" max="3" width="13" style="1" customWidth="1"/>
    <col min="4" max="4" width="13.1796875" style="1" customWidth="1"/>
    <col min="5" max="5" width="13.36328125" style="97" bestFit="1" customWidth="1"/>
    <col min="6" max="6" width="13.26953125" style="97"/>
    <col min="7" max="16384" width="13.26953125" style="1"/>
  </cols>
  <sheetData>
    <row r="1" spans="1:6" ht="59.5" customHeight="1" thickBot="1" x14ac:dyDescent="0.4">
      <c r="A1" s="358" t="s">
        <v>147</v>
      </c>
      <c r="B1" s="358"/>
      <c r="C1" s="358"/>
      <c r="D1" s="358"/>
    </row>
    <row r="2" spans="1:6" ht="40.5" customHeight="1" thickTop="1" x14ac:dyDescent="0.35">
      <c r="A2" s="35"/>
      <c r="B2" s="360" t="s">
        <v>36</v>
      </c>
      <c r="C2" s="360"/>
      <c r="D2" s="360"/>
    </row>
    <row r="3" spans="1:6" ht="28.5" customHeight="1" x14ac:dyDescent="0.35">
      <c r="A3" s="339" t="s">
        <v>76</v>
      </c>
      <c r="B3" s="337" t="s">
        <v>135</v>
      </c>
      <c r="C3" s="337"/>
      <c r="D3" s="338"/>
    </row>
    <row r="4" spans="1:6" s="143" customFormat="1" ht="80" customHeight="1" thickBot="1" x14ac:dyDescent="0.4">
      <c r="A4" s="340"/>
      <c r="B4" s="60" t="s">
        <v>116</v>
      </c>
      <c r="C4" s="60" t="s">
        <v>108</v>
      </c>
      <c r="D4" s="30" t="s">
        <v>109</v>
      </c>
      <c r="E4" s="97"/>
      <c r="F4" s="97"/>
    </row>
    <row r="5" spans="1:6" ht="18" customHeight="1" thickTop="1" x14ac:dyDescent="0.35">
      <c r="A5" s="59" t="s">
        <v>152</v>
      </c>
      <c r="B5" s="61">
        <v>2478431</v>
      </c>
      <c r="C5" s="145">
        <v>1.68</v>
      </c>
      <c r="D5" s="61">
        <v>331</v>
      </c>
    </row>
    <row r="6" spans="1:6" ht="18" customHeight="1" x14ac:dyDescent="0.35">
      <c r="A6" s="118" t="s">
        <v>153</v>
      </c>
      <c r="B6" s="141">
        <v>607991</v>
      </c>
      <c r="C6" s="146">
        <v>1.73</v>
      </c>
      <c r="D6" s="141">
        <v>339</v>
      </c>
    </row>
    <row r="7" spans="1:6" ht="18" customHeight="1" x14ac:dyDescent="0.35">
      <c r="A7" s="118" t="s">
        <v>154</v>
      </c>
      <c r="B7" s="141">
        <v>1038674</v>
      </c>
      <c r="C7" s="146">
        <v>1.72</v>
      </c>
      <c r="D7" s="141">
        <v>343</v>
      </c>
    </row>
    <row r="8" spans="1:6" ht="18" customHeight="1" x14ac:dyDescent="0.35">
      <c r="A8" s="118" t="s">
        <v>155</v>
      </c>
      <c r="B8" s="141">
        <v>831766</v>
      </c>
      <c r="C8" s="146">
        <v>1.58</v>
      </c>
      <c r="D8" s="141">
        <v>311</v>
      </c>
    </row>
    <row r="9" spans="1:6" ht="18" customHeight="1" x14ac:dyDescent="0.35">
      <c r="A9" s="59" t="s">
        <v>156</v>
      </c>
      <c r="B9" s="61">
        <v>623731</v>
      </c>
      <c r="C9" s="147">
        <v>1.54</v>
      </c>
      <c r="D9" s="61">
        <v>278</v>
      </c>
    </row>
    <row r="10" spans="1:6" ht="18" customHeight="1" x14ac:dyDescent="0.35">
      <c r="A10" s="59" t="s">
        <v>157</v>
      </c>
      <c r="B10" s="61">
        <v>422544</v>
      </c>
      <c r="C10" s="147">
        <v>1.51</v>
      </c>
      <c r="D10" s="61">
        <v>230</v>
      </c>
    </row>
    <row r="11" spans="1:6" ht="18" customHeight="1" x14ac:dyDescent="0.35">
      <c r="A11" s="173" t="s">
        <v>158</v>
      </c>
      <c r="B11" s="61">
        <v>269812</v>
      </c>
      <c r="C11" s="147">
        <v>1.5</v>
      </c>
      <c r="D11" s="61">
        <v>159</v>
      </c>
    </row>
    <row r="12" spans="1:6" ht="18" customHeight="1" x14ac:dyDescent="0.35">
      <c r="A12" s="59" t="s">
        <v>159</v>
      </c>
      <c r="B12" s="61">
        <v>168385</v>
      </c>
      <c r="C12" s="147">
        <v>1.49</v>
      </c>
      <c r="D12" s="61">
        <v>113</v>
      </c>
    </row>
    <row r="13" spans="1:6" ht="18" customHeight="1" x14ac:dyDescent="0.35">
      <c r="A13" s="59" t="s">
        <v>160</v>
      </c>
      <c r="B13" s="61">
        <v>102517</v>
      </c>
      <c r="C13" s="147">
        <v>1.47</v>
      </c>
      <c r="D13" s="61">
        <v>75</v>
      </c>
    </row>
    <row r="14" spans="1:6" ht="18" customHeight="1" x14ac:dyDescent="0.35">
      <c r="A14" s="59" t="s">
        <v>161</v>
      </c>
      <c r="B14" s="61">
        <v>181548</v>
      </c>
      <c r="C14" s="147">
        <v>1.44</v>
      </c>
      <c r="D14" s="61">
        <v>67</v>
      </c>
    </row>
    <row r="15" spans="1:6" ht="18" customHeight="1" x14ac:dyDescent="0.35">
      <c r="A15" s="120" t="s">
        <v>32</v>
      </c>
      <c r="B15" s="61">
        <v>1048356</v>
      </c>
      <c r="C15" s="147">
        <v>1.47</v>
      </c>
      <c r="D15" s="61">
        <v>73</v>
      </c>
    </row>
    <row r="16" spans="1:6" ht="18" customHeight="1" thickBot="1" x14ac:dyDescent="0.4">
      <c r="A16" s="17" t="s">
        <v>54</v>
      </c>
      <c r="B16" s="62">
        <v>5295324</v>
      </c>
      <c r="C16" s="142">
        <v>1.58</v>
      </c>
      <c r="D16" s="62">
        <v>236</v>
      </c>
    </row>
    <row r="17" spans="1:9" ht="141" customHeight="1" thickTop="1" x14ac:dyDescent="0.35">
      <c r="A17" s="359" t="s">
        <v>115</v>
      </c>
      <c r="B17" s="359"/>
      <c r="C17" s="359"/>
      <c r="D17" s="359"/>
    </row>
    <row r="18" spans="1:9" s="143" customFormat="1" ht="41.5" customHeight="1" x14ac:dyDescent="0.35">
      <c r="A18" s="355" t="str">
        <f>+INDICE!B10</f>
        <v xml:space="preserve"> Lettura dati 20 febbraio 2023</v>
      </c>
      <c r="B18" s="355"/>
      <c r="C18" s="2"/>
      <c r="D18" s="2"/>
      <c r="E18" s="97"/>
      <c r="F18" s="97"/>
      <c r="G18" s="1"/>
      <c r="H18" s="1"/>
      <c r="I18" s="1"/>
    </row>
    <row r="19" spans="1:9" ht="18" customHeight="1" x14ac:dyDescent="0.35"/>
    <row r="20" spans="1:9" ht="18" customHeight="1" x14ac:dyDescent="0.35"/>
    <row r="21" spans="1:9" ht="18" customHeight="1" x14ac:dyDescent="0.35"/>
    <row r="22" spans="1:9" ht="18" customHeight="1" x14ac:dyDescent="0.35"/>
    <row r="23" spans="1:9" ht="18" customHeight="1" x14ac:dyDescent="0.35"/>
    <row r="24" spans="1:9" ht="18" customHeight="1" x14ac:dyDescent="0.35"/>
    <row r="25" spans="1:9" ht="18" customHeight="1" x14ac:dyDescent="0.35"/>
    <row r="26" spans="1:9" ht="18" customHeight="1" x14ac:dyDescent="0.35"/>
    <row r="27" spans="1:9" ht="18" customHeight="1" x14ac:dyDescent="0.35"/>
    <row r="28" spans="1:9" ht="18" customHeight="1" x14ac:dyDescent="0.35"/>
    <row r="29" spans="1:9" ht="18" customHeight="1" x14ac:dyDescent="0.35"/>
    <row r="30" spans="1:9" ht="18" customHeight="1" x14ac:dyDescent="0.35"/>
    <row r="32" spans="1:9" ht="73" customHeight="1" x14ac:dyDescent="0.35"/>
    <row r="33" ht="50" customHeight="1" x14ac:dyDescent="0.35"/>
    <row r="34" ht="7" customHeight="1" x14ac:dyDescent="0.35"/>
    <row r="35" ht="7" customHeight="1" x14ac:dyDescent="0.35"/>
    <row r="36" ht="7" customHeight="1" x14ac:dyDescent="0.35"/>
    <row r="37" ht="7" customHeight="1" x14ac:dyDescent="0.35"/>
    <row r="38" ht="7" customHeight="1" x14ac:dyDescent="0.35"/>
    <row r="39" ht="7" customHeight="1" x14ac:dyDescent="0.35"/>
    <row r="40" ht="7" customHeight="1" x14ac:dyDescent="0.35"/>
    <row r="41" ht="7" customHeight="1" x14ac:dyDescent="0.35"/>
    <row r="42" ht="7" customHeight="1" x14ac:dyDescent="0.35"/>
    <row r="43" ht="7" customHeight="1" x14ac:dyDescent="0.35"/>
    <row r="44" ht="7" customHeight="1" x14ac:dyDescent="0.35"/>
    <row r="45" ht="7" customHeight="1" x14ac:dyDescent="0.35"/>
    <row r="46" ht="7" customHeight="1" x14ac:dyDescent="0.35"/>
    <row r="47" ht="7" customHeight="1" x14ac:dyDescent="0.35"/>
    <row r="48" ht="7" customHeight="1" x14ac:dyDescent="0.35"/>
    <row r="49" ht="7" customHeight="1" x14ac:dyDescent="0.35"/>
    <row r="50" ht="7" customHeight="1" x14ac:dyDescent="0.35"/>
    <row r="51" ht="7" customHeight="1" x14ac:dyDescent="0.35"/>
    <row r="52" ht="7" customHeight="1" x14ac:dyDescent="0.35"/>
    <row r="53" ht="7" customHeight="1" x14ac:dyDescent="0.35"/>
    <row r="54" ht="7" customHeight="1" x14ac:dyDescent="0.35"/>
    <row r="55" ht="7" customHeight="1" x14ac:dyDescent="0.35"/>
    <row r="56" ht="7" customHeight="1" x14ac:dyDescent="0.35"/>
    <row r="57" ht="7" customHeight="1" x14ac:dyDescent="0.35"/>
    <row r="58" ht="7" customHeight="1" x14ac:dyDescent="0.35"/>
    <row r="59" ht="7" customHeight="1" x14ac:dyDescent="0.35"/>
    <row r="60" ht="7" customHeight="1" x14ac:dyDescent="0.35"/>
    <row r="61" ht="7" customHeight="1" x14ac:dyDescent="0.35"/>
    <row r="62" ht="7" customHeight="1" x14ac:dyDescent="0.35"/>
    <row r="63" ht="7" customHeight="1" x14ac:dyDescent="0.35"/>
    <row r="64" ht="7" customHeight="1" x14ac:dyDescent="0.35"/>
    <row r="65" ht="7" customHeight="1" x14ac:dyDescent="0.35"/>
    <row r="66" ht="7" customHeight="1" x14ac:dyDescent="0.35"/>
    <row r="67" ht="7" customHeight="1" x14ac:dyDescent="0.35"/>
    <row r="68" ht="7" customHeight="1" x14ac:dyDescent="0.35"/>
    <row r="69" ht="7" customHeight="1" x14ac:dyDescent="0.35"/>
    <row r="70" ht="7" customHeight="1" x14ac:dyDescent="0.35"/>
    <row r="71" ht="7" customHeight="1" x14ac:dyDescent="0.35"/>
    <row r="72" ht="7" customHeight="1" x14ac:dyDescent="0.35"/>
    <row r="73" ht="7" customHeight="1" x14ac:dyDescent="0.35"/>
    <row r="74" ht="7" customHeight="1" x14ac:dyDescent="0.35"/>
    <row r="75" ht="7" customHeight="1" x14ac:dyDescent="0.35"/>
    <row r="76" ht="7" customHeight="1" x14ac:dyDescent="0.35"/>
    <row r="77" ht="7" customHeight="1" x14ac:dyDescent="0.35"/>
  </sheetData>
  <mergeCells count="6">
    <mergeCell ref="A1:D1"/>
    <mergeCell ref="A18:B18"/>
    <mergeCell ref="A3:A4"/>
    <mergeCell ref="B3:D3"/>
    <mergeCell ref="A17:D17"/>
    <mergeCell ref="B2:D2"/>
  </mergeCells>
  <pageMargins left="0.25" right="0.25" top="0.75" bottom="0.75" header="0.3" footer="0.3"/>
  <pageSetup paperSize="9" scale="51" orientation="landscape" r:id="rId1"/>
  <headerFooter>
    <oddHeader>&amp;COSSERVATORIO ASSEGNO UNICO UNIVERSALE</oddHeader>
    <oddFooter>&amp;CINPS - COORDINAMENTO GENERALE STATISTICO ATTUARIALE</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6D5D18-5E7F-4BDE-84DA-D17896C9F803}">
  <sheetPr>
    <pageSetUpPr fitToPage="1"/>
  </sheetPr>
  <dimension ref="B1:U46"/>
  <sheetViews>
    <sheetView showGridLines="0" tabSelected="1" view="pageBreakPreview" zoomScale="60" zoomScaleNormal="100" workbookViewId="0">
      <selection activeCell="B1" sqref="B1"/>
    </sheetView>
  </sheetViews>
  <sheetFormatPr defaultRowHeight="14.5" x14ac:dyDescent="0.35"/>
  <cols>
    <col min="1" max="1" width="4.1796875" style="42" customWidth="1"/>
    <col min="2" max="2" width="13.08984375" style="42" customWidth="1"/>
    <col min="3" max="11" width="8.7265625" style="42"/>
    <col min="12" max="12" width="5" style="42" customWidth="1"/>
    <col min="13" max="13" width="12.1796875" style="42" customWidth="1"/>
    <col min="14" max="16384" width="8.7265625" style="42"/>
  </cols>
  <sheetData>
    <row r="1" spans="2:21" x14ac:dyDescent="0.35">
      <c r="B1" s="42" t="s">
        <v>87</v>
      </c>
    </row>
    <row r="4" spans="2:21" ht="25" x14ac:dyDescent="0.35">
      <c r="B4" s="302" t="s">
        <v>66</v>
      </c>
      <c r="C4" s="302"/>
      <c r="D4" s="302"/>
      <c r="E4" s="302"/>
      <c r="F4" s="302"/>
      <c r="G4" s="302"/>
      <c r="H4" s="302"/>
      <c r="I4" s="302"/>
      <c r="J4" s="302"/>
      <c r="K4" s="302"/>
    </row>
    <row r="7" spans="2:21" ht="15" x14ac:dyDescent="0.35">
      <c r="B7" s="303" t="s">
        <v>78</v>
      </c>
      <c r="C7" s="303"/>
      <c r="D7" s="303"/>
      <c r="E7" s="303"/>
      <c r="F7" s="303"/>
      <c r="G7" s="303"/>
      <c r="H7" s="303"/>
      <c r="I7" s="303"/>
      <c r="J7" s="303"/>
      <c r="K7" s="303"/>
    </row>
    <row r="9" spans="2:21" ht="15.5" x14ac:dyDescent="0.35">
      <c r="B9" s="98" t="s">
        <v>92</v>
      </c>
      <c r="C9" s="44"/>
      <c r="G9" s="111"/>
      <c r="M9" s="109"/>
      <c r="N9" s="109"/>
      <c r="O9" s="109"/>
      <c r="P9" s="109"/>
      <c r="Q9" s="109"/>
      <c r="R9" s="109"/>
      <c r="S9" s="109"/>
      <c r="T9" s="109"/>
      <c r="U9" s="110"/>
    </row>
    <row r="10" spans="2:21" ht="15.5" x14ac:dyDescent="0.35">
      <c r="B10" s="269" t="s">
        <v>162</v>
      </c>
      <c r="C10" s="270"/>
      <c r="D10" s="159"/>
      <c r="G10" s="111"/>
      <c r="I10" s="113"/>
      <c r="M10" s="109"/>
      <c r="N10" s="109"/>
      <c r="O10" s="109"/>
      <c r="P10" s="109"/>
      <c r="Q10" s="109"/>
      <c r="R10" s="109"/>
      <c r="S10" s="109"/>
      <c r="T10" s="109"/>
      <c r="U10" s="109"/>
    </row>
    <row r="11" spans="2:21" ht="27" customHeight="1" x14ac:dyDescent="0.35">
      <c r="B11" s="301" t="str">
        <f>+'Tavola 1.1'!B1</f>
        <v xml:space="preserve">Tavola 1.1 – Domande di AUU del 2022 e 2023 per mese e canale di presentazione </v>
      </c>
      <c r="C11" s="301"/>
      <c r="D11" s="301"/>
      <c r="E11" s="301"/>
      <c r="F11" s="301"/>
      <c r="G11" s="301"/>
      <c r="H11" s="301"/>
      <c r="I11" s="301"/>
      <c r="J11" s="301"/>
      <c r="K11" s="301"/>
    </row>
    <row r="12" spans="2:21" ht="35" customHeight="1" x14ac:dyDescent="0.35">
      <c r="B12" s="301" t="str">
        <f>+'Tavola 1.2'!A1</f>
        <v xml:space="preserve">Tavola 1.2 – Distribuzione regionale delle domande di AUU presentate nel 2022 e nel 2023 
e relativo numero di figli per i quali è stato chiesto il beneficio </v>
      </c>
      <c r="C12" s="301"/>
      <c r="D12" s="301"/>
      <c r="E12" s="301"/>
      <c r="F12" s="301"/>
      <c r="G12" s="301"/>
      <c r="H12" s="301"/>
      <c r="I12" s="301"/>
      <c r="J12" s="301"/>
      <c r="K12" s="301"/>
    </row>
    <row r="13" spans="2:21" ht="27" customHeight="1" x14ac:dyDescent="0.35">
      <c r="B13" s="301" t="str">
        <f>+'Tavola 1.3'!A1</f>
        <v>Tavola 1.3 - Richiedenti pagati, figli e relativi importi di AUU erogati per anno e mese di competenza</v>
      </c>
      <c r="C13" s="301"/>
      <c r="D13" s="301"/>
      <c r="E13" s="301"/>
      <c r="F13" s="301"/>
      <c r="G13" s="301"/>
      <c r="H13" s="301"/>
      <c r="I13" s="301"/>
      <c r="J13" s="301"/>
      <c r="K13" s="301"/>
    </row>
    <row r="14" spans="2:21" ht="27" customHeight="1" x14ac:dyDescent="0.35">
      <c r="B14" s="42" t="str">
        <f>+'Tavola 1.4_1'!A1</f>
        <v>Tavola 1.4.1 – Richiedenti pagati e importi medi mensili di competenza dell'AUU per numero di figli - Anno 2022</v>
      </c>
    </row>
    <row r="15" spans="2:21" ht="27" customHeight="1" x14ac:dyDescent="0.35">
      <c r="B15" s="42" t="str">
        <f>+'Tavola 1.4_2'!A1</f>
        <v>Tavola 1.4.2 – Richiedenti pagati e importi medi mensili di competenza dell'AUU per numero di figli - Anno 2023</v>
      </c>
    </row>
    <row r="16" spans="2:21" ht="27" customHeight="1" x14ac:dyDescent="0.35">
      <c r="B16" s="301" t="str">
        <f>+'Tavola 1.5'!A1</f>
        <v>Tavola 1.5 – Richiedenti pagati e relativi importi medi mensili dell'AUU in caso di assenza/presenza di figli disabili nel nucleo, per anno e mese di competenza</v>
      </c>
      <c r="C16" s="301"/>
      <c r="D16" s="301"/>
      <c r="E16" s="301"/>
      <c r="F16" s="301"/>
      <c r="G16" s="301"/>
      <c r="H16" s="301"/>
      <c r="I16" s="301"/>
      <c r="J16" s="301"/>
      <c r="K16" s="301"/>
      <c r="L16" s="301"/>
      <c r="M16" s="301"/>
    </row>
    <row r="17" spans="2:13" ht="34.5" customHeight="1" x14ac:dyDescent="0.35">
      <c r="B17" s="301" t="str">
        <f>+'Tavola 1.6_1'!A1</f>
        <v>Tavola 1.6.1 – Numero di figli pagati e relativi importi medi mensili di competenza dell'AUU per regione di residenza - Anno 2022</v>
      </c>
      <c r="C17" s="301"/>
      <c r="D17" s="301"/>
      <c r="E17" s="301"/>
      <c r="F17" s="301"/>
      <c r="G17" s="301"/>
      <c r="H17" s="301"/>
      <c r="I17" s="301"/>
      <c r="J17" s="301"/>
      <c r="K17" s="301"/>
    </row>
    <row r="18" spans="2:13" ht="34.5" customHeight="1" x14ac:dyDescent="0.35">
      <c r="B18" s="301" t="str">
        <f>+'Tavola 1.6_2'!A1</f>
        <v>Tavola 1.6.2 – Numero di figli pagati e relativi importi medi mensili di competenza dell'AUU per regione di residenza -Anno 2023</v>
      </c>
      <c r="C18" s="301"/>
      <c r="D18" s="301"/>
      <c r="E18" s="301"/>
      <c r="F18" s="301"/>
      <c r="G18" s="301"/>
      <c r="H18" s="301"/>
      <c r="I18" s="301"/>
      <c r="J18" s="301"/>
      <c r="K18" s="301"/>
    </row>
    <row r="19" spans="2:13" ht="27" customHeight="1" x14ac:dyDescent="0.35">
      <c r="B19" s="42" t="str">
        <f>+'Tavola 1.7_1'!A1</f>
        <v>Tavola 1.7.1 – Numero di figli pagati e relativi importi medi mensili di AUU per classe di ISEE - Anno 2022</v>
      </c>
    </row>
    <row r="20" spans="2:13" ht="27" customHeight="1" x14ac:dyDescent="0.35">
      <c r="B20" s="42" t="str">
        <f>+'Tavola 1.7_2'!A1</f>
        <v>Tavola 1.7.2 – Numero di figli pagati e relativi importi medi mensili di AUU per classe di ISEE - Anno 2023</v>
      </c>
    </row>
    <row r="21" spans="2:13" ht="27" customHeight="1" x14ac:dyDescent="0.35">
      <c r="B21" s="42" t="str">
        <f>+'Tavola 1.8_1'!A1</f>
        <v>Tavola 1.8.1 – Numero di figli disabili pagati e relativi importi medi mensili di AUU per classe di ISEE - Anno 2022</v>
      </c>
    </row>
    <row r="22" spans="2:13" ht="27" customHeight="1" x14ac:dyDescent="0.35">
      <c r="B22" s="42" t="str">
        <f>+'Tavola 1.8_2'!A1</f>
        <v>Tavola 1.8.2 – Numero di figli disabili pagati e relativi importi medi mensili di AUU per classe di ISEE - Anno 2023</v>
      </c>
    </row>
    <row r="23" spans="2:13" ht="28.5" customHeight="1" x14ac:dyDescent="0.35">
      <c r="B23" s="301" t="str">
        <f>+'Tavola 1.9_1'!A1</f>
        <v>Tavola 1.9.1 – Numero di figli pagati e importi medi mensili di competenza dell'AUU per classe di età e classe di ISEE dei figli - Anno 2022</v>
      </c>
      <c r="C23" s="301"/>
      <c r="D23" s="301"/>
      <c r="E23" s="301"/>
      <c r="F23" s="301"/>
      <c r="G23" s="301"/>
      <c r="H23" s="301"/>
      <c r="I23" s="301"/>
      <c r="J23" s="301"/>
      <c r="K23" s="301"/>
      <c r="L23" s="301"/>
      <c r="M23" s="301"/>
    </row>
    <row r="24" spans="2:13" ht="28.5" customHeight="1" x14ac:dyDescent="0.35">
      <c r="B24" s="301" t="str">
        <f>+'Tavola 1.9_2'!A1</f>
        <v>Tavola 1.9.2 – Numero di figli pagati e importi medi mensili di competenza dell'AUU per classe di età e classe di ISEE dei figli - Anno 2023</v>
      </c>
      <c r="C24" s="301"/>
      <c r="D24" s="301"/>
      <c r="E24" s="301"/>
      <c r="F24" s="301"/>
      <c r="G24" s="301"/>
      <c r="H24" s="301"/>
      <c r="I24" s="301"/>
      <c r="J24" s="301"/>
      <c r="K24" s="301"/>
      <c r="L24" s="301"/>
      <c r="M24" s="301"/>
    </row>
    <row r="25" spans="2:13" s="148" customFormat="1" ht="42.5" customHeight="1" x14ac:dyDescent="0.35">
      <c r="B25" s="305" t="str">
        <f>+'Tavola 1.10_1'!A1</f>
        <v>Tavola 1.10.1 – Richiedenti pagati, numero medio di figli pagati e importi medi mensili di AUU erogati per classe di ISEE del richiedente - Anno 2022</v>
      </c>
      <c r="C25" s="305"/>
      <c r="D25" s="305"/>
      <c r="E25" s="305"/>
      <c r="F25" s="305"/>
      <c r="G25" s="305"/>
      <c r="H25" s="305"/>
      <c r="I25" s="305"/>
      <c r="J25" s="305"/>
      <c r="K25" s="305"/>
    </row>
    <row r="26" spans="2:13" s="148" customFormat="1" ht="42.5" customHeight="1" x14ac:dyDescent="0.35">
      <c r="B26" s="305" t="str">
        <f>+'Tavola 1.10_2'!A1</f>
        <v>Tavola 1.10.2 – Richiedenti pagati, numero medio di figli pagati e importi medi mensili di AUU erogati per classe di ISEE del richiedente - Anno 2023</v>
      </c>
      <c r="C26" s="305"/>
      <c r="D26" s="305"/>
      <c r="E26" s="305"/>
      <c r="F26" s="305"/>
      <c r="G26" s="305"/>
      <c r="H26" s="305"/>
      <c r="I26" s="305"/>
      <c r="J26" s="305"/>
      <c r="K26" s="305"/>
    </row>
    <row r="27" spans="2:13" ht="27" customHeight="1" x14ac:dyDescent="0.35">
      <c r="B27" s="301" t="str">
        <f>+'Tavola 1.11'!A1</f>
        <v xml:space="preserve">Tavola 1.11 – Richiedenti  e figli percettori di almeno una mensilità di AUU nell'anno di riferimento per regione </v>
      </c>
      <c r="C27" s="301"/>
      <c r="D27" s="301"/>
      <c r="E27" s="301"/>
      <c r="F27" s="301"/>
      <c r="G27" s="301"/>
      <c r="H27" s="301"/>
      <c r="I27" s="301"/>
      <c r="J27" s="301"/>
      <c r="K27" s="301"/>
    </row>
    <row r="28" spans="2:13" ht="5.5" customHeight="1" x14ac:dyDescent="0.35"/>
    <row r="29" spans="2:13" ht="25.5" customHeight="1" x14ac:dyDescent="0.35">
      <c r="B29" s="98" t="s">
        <v>114</v>
      </c>
    </row>
    <row r="30" spans="2:13" ht="15.5" customHeight="1" x14ac:dyDescent="0.35">
      <c r="B30" s="226" t="s">
        <v>182</v>
      </c>
      <c r="C30" s="159"/>
      <c r="D30" s="159"/>
      <c r="E30" s="159"/>
      <c r="I30" s="112"/>
    </row>
    <row r="31" spans="2:13" ht="36" customHeight="1" x14ac:dyDescent="0.35">
      <c r="B31" s="160" t="str">
        <f>+'Tavola 2.1'!A1</f>
        <v xml:space="preserve">Tavola 2.1 - AUU ai percettori di Reddito di Cittadinanza: nuclei e figli che hanno ricevuto l'integrazione per anno e mese </v>
      </c>
      <c r="C31" s="160"/>
      <c r="D31" s="160"/>
      <c r="E31" s="160"/>
      <c r="F31" s="160"/>
      <c r="G31" s="160"/>
      <c r="H31" s="160"/>
      <c r="I31" s="160"/>
      <c r="J31" s="160"/>
      <c r="K31" s="160"/>
    </row>
    <row r="32" spans="2:13" ht="42" customHeight="1" x14ac:dyDescent="0.35">
      <c r="B32" s="301" t="str">
        <f>+'Tavola 2.2_1 '!A1</f>
        <v>Tavola 2.2.1  - AUU ai percettori di Reddito di Cittadinanza: figli che hanno ricevuto l'integrazione nel mese per regione - Anno 2022</v>
      </c>
      <c r="C32" s="301"/>
      <c r="D32" s="301"/>
      <c r="E32" s="301"/>
      <c r="F32" s="301"/>
      <c r="G32" s="301"/>
      <c r="H32" s="301"/>
      <c r="I32" s="301"/>
      <c r="J32" s="301"/>
      <c r="K32" s="301"/>
    </row>
    <row r="33" spans="2:11" ht="42" customHeight="1" x14ac:dyDescent="0.35">
      <c r="B33" s="301" t="str">
        <f>+'Tavola 2.2_2'!A1</f>
        <v>Tavola 2.2.2  - AUU ai percettori di Reddito di Cittadinanza: figli che hanno ricevuto l'integrazione nel mese per regione - Anno 2023</v>
      </c>
      <c r="C33" s="301"/>
      <c r="D33" s="301"/>
      <c r="E33" s="301"/>
      <c r="F33" s="301"/>
      <c r="G33" s="301"/>
      <c r="H33" s="301"/>
      <c r="I33" s="301"/>
      <c r="J33" s="301"/>
      <c r="K33" s="301"/>
    </row>
    <row r="34" spans="2:11" ht="37" customHeight="1" x14ac:dyDescent="0.35">
      <c r="B34" s="301" t="str">
        <f>+'Tavola 2.3'!A1</f>
        <v>Tavola 2.3 – AUU ai percettori di Reddito di Cittadinanza: nuclei e figli con almeno una mensilità di RdC integrata nell'anno per regione</v>
      </c>
      <c r="C34" s="301"/>
      <c r="D34" s="301"/>
      <c r="E34" s="301"/>
      <c r="F34" s="301"/>
      <c r="G34" s="301"/>
      <c r="H34" s="301"/>
      <c r="I34" s="301"/>
      <c r="J34" s="301"/>
      <c r="K34" s="301"/>
    </row>
    <row r="35" spans="2:11" s="160" customFormat="1" ht="31" customHeight="1" x14ac:dyDescent="0.35">
      <c r="B35" s="283" t="s">
        <v>200</v>
      </c>
    </row>
    <row r="36" spans="2:11" ht="29.5" customHeight="1" x14ac:dyDescent="0.35">
      <c r="B36" s="42" t="str">
        <f>+'Tavola 3.1'!_Hlk107209231</f>
        <v>Tavola 3.1 - Complesso dei nuclei pagati e relative somme erogate per anno e mese di competenza</v>
      </c>
    </row>
    <row r="37" spans="2:11" ht="26.5" customHeight="1" x14ac:dyDescent="0.35">
      <c r="B37" s="305" t="str">
        <f>+'Tavola 3.2'!A1</f>
        <v>Tavola 3.2 – Complesso dei beneficiari: nuclei, figli univoci e numero medio dei figli per nucleo con almeno un AUU nel 2022 per regione</v>
      </c>
      <c r="C37" s="305"/>
      <c r="D37" s="305"/>
      <c r="E37" s="305"/>
      <c r="F37" s="305"/>
      <c r="G37" s="305"/>
      <c r="H37" s="305"/>
      <c r="I37" s="305"/>
      <c r="J37" s="305"/>
      <c r="K37" s="305"/>
    </row>
    <row r="38" spans="2:11" x14ac:dyDescent="0.35">
      <c r="B38" s="86" t="str">
        <f>+'Nota metodologica'!$A$1</f>
        <v>Nota metodologica</v>
      </c>
    </row>
    <row r="42" spans="2:11" x14ac:dyDescent="0.35">
      <c r="B42" s="87"/>
    </row>
    <row r="46" spans="2:11" ht="15.5" x14ac:dyDescent="0.35">
      <c r="B46" s="304"/>
      <c r="C46" s="304"/>
      <c r="D46" s="304"/>
      <c r="E46" s="304"/>
      <c r="F46" s="304"/>
      <c r="G46" s="304"/>
      <c r="H46" s="304"/>
      <c r="I46" s="304"/>
      <c r="J46" s="304"/>
      <c r="K46" s="304"/>
    </row>
  </sheetData>
  <mergeCells count="18">
    <mergeCell ref="B46:K46"/>
    <mergeCell ref="B12:K12"/>
    <mergeCell ref="B13:K13"/>
    <mergeCell ref="B11:K11"/>
    <mergeCell ref="B25:K25"/>
    <mergeCell ref="B27:K27"/>
    <mergeCell ref="B32:K32"/>
    <mergeCell ref="B18:K18"/>
    <mergeCell ref="B26:K26"/>
    <mergeCell ref="B33:K33"/>
    <mergeCell ref="B37:K37"/>
    <mergeCell ref="B16:M16"/>
    <mergeCell ref="B23:M23"/>
    <mergeCell ref="B24:M24"/>
    <mergeCell ref="B34:K34"/>
    <mergeCell ref="B4:K4"/>
    <mergeCell ref="B7:K7"/>
    <mergeCell ref="B17:K17"/>
  </mergeCells>
  <pageMargins left="0.70866141732283472" right="0.70866141732283472" top="0.94488188976377963" bottom="0.74803149606299213" header="0.31496062992125984" footer="0.31496062992125984"/>
  <pageSetup paperSize="9" scale="73" orientation="portrait" r:id="rId1"/>
  <headerFooter>
    <oddHeader>&amp;COSSERVATORIO ASSEGNO UNICO UNIVERSALE</oddHeader>
    <oddFooter>&amp;CINPS - COORDINAMENTO GENERALE STATISTICO ATTUARIALE</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F68B2E-B668-4842-A256-D98AA1AE161F}">
  <sheetPr>
    <tabColor rgb="FF92D050"/>
    <pageSetUpPr fitToPage="1"/>
  </sheetPr>
  <dimension ref="A1:K53"/>
  <sheetViews>
    <sheetView showGridLines="0" tabSelected="1" view="pageBreakPreview" topLeftCell="C13" zoomScale="60" zoomScaleNormal="93" workbookViewId="0">
      <selection activeCell="B1" sqref="B1"/>
    </sheetView>
  </sheetViews>
  <sheetFormatPr defaultColWidth="13.26953125" defaultRowHeight="15" x14ac:dyDescent="0.35"/>
  <cols>
    <col min="1" max="1" width="34.08984375" style="58" customWidth="1"/>
    <col min="2" max="2" width="23.1796875" style="58" customWidth="1"/>
    <col min="3" max="3" width="16.36328125" style="58" customWidth="1"/>
    <col min="4" max="4" width="18.1796875" style="265" customWidth="1"/>
    <col min="5" max="6" width="13.36328125" style="58" customWidth="1"/>
    <col min="7" max="7" width="15.1796875" style="58" customWidth="1"/>
    <col min="8" max="8" width="15.1796875" style="58" bestFit="1" customWidth="1"/>
    <col min="9" max="9" width="18.81640625" style="58" customWidth="1"/>
    <col min="10" max="11" width="13.36328125" style="58" bestFit="1" customWidth="1"/>
    <col min="12" max="16384" width="13.26953125" style="58"/>
  </cols>
  <sheetData>
    <row r="1" spans="1:11" ht="57" customHeight="1" thickBot="1" x14ac:dyDescent="0.4">
      <c r="A1" s="76" t="s">
        <v>198</v>
      </c>
      <c r="B1" s="18"/>
      <c r="C1" s="18"/>
      <c r="D1" s="262"/>
      <c r="E1" s="263"/>
      <c r="F1" s="263"/>
      <c r="G1" s="212"/>
    </row>
    <row r="2" spans="1:11" ht="63.5" customHeight="1" thickTop="1" x14ac:dyDescent="0.35">
      <c r="A2" s="361" t="s">
        <v>82</v>
      </c>
      <c r="B2" s="307" t="s">
        <v>175</v>
      </c>
      <c r="C2" s="307"/>
      <c r="D2" s="307"/>
      <c r="E2" s="307"/>
      <c r="F2" s="363"/>
      <c r="G2" s="307" t="s">
        <v>176</v>
      </c>
      <c r="H2" s="307"/>
      <c r="I2" s="307"/>
      <c r="J2" s="307"/>
      <c r="K2" s="307"/>
    </row>
    <row r="3" spans="1:11" ht="78" customHeight="1" thickBot="1" x14ac:dyDescent="0.4">
      <c r="A3" s="362"/>
      <c r="B3" s="128" t="s">
        <v>104</v>
      </c>
      <c r="C3" s="128" t="s">
        <v>97</v>
      </c>
      <c r="D3" s="128" t="s">
        <v>100</v>
      </c>
      <c r="E3" s="128" t="s">
        <v>101</v>
      </c>
      <c r="F3" s="264" t="s">
        <v>86</v>
      </c>
      <c r="G3" s="128" t="s">
        <v>104</v>
      </c>
      <c r="H3" s="128" t="s">
        <v>97</v>
      </c>
      <c r="I3" s="128" t="s">
        <v>100</v>
      </c>
      <c r="J3" s="128" t="s">
        <v>101</v>
      </c>
      <c r="K3" s="128" t="s">
        <v>86</v>
      </c>
    </row>
    <row r="4" spans="1:11" ht="25" customHeight="1" thickTop="1" x14ac:dyDescent="0.35">
      <c r="A4" s="81" t="s">
        <v>4</v>
      </c>
      <c r="B4" s="59">
        <v>384055</v>
      </c>
      <c r="C4" s="59">
        <v>613392</v>
      </c>
      <c r="D4" s="59">
        <v>220</v>
      </c>
      <c r="E4" s="59">
        <v>138</v>
      </c>
      <c r="F4" s="259">
        <v>9.4</v>
      </c>
      <c r="G4" s="59">
        <v>367759</v>
      </c>
      <c r="H4" s="59">
        <v>581464</v>
      </c>
      <c r="I4" s="59">
        <v>225</v>
      </c>
      <c r="J4" s="59">
        <v>142</v>
      </c>
      <c r="K4" s="100">
        <v>1</v>
      </c>
    </row>
    <row r="5" spans="1:11" ht="21.75" customHeight="1" x14ac:dyDescent="0.35">
      <c r="A5" s="81" t="s">
        <v>5</v>
      </c>
      <c r="B5" s="59">
        <v>11488</v>
      </c>
      <c r="C5" s="59">
        <v>18850</v>
      </c>
      <c r="D5" s="59">
        <v>220</v>
      </c>
      <c r="E5" s="59">
        <v>135</v>
      </c>
      <c r="F5" s="259">
        <v>9.4</v>
      </c>
      <c r="G5" s="59">
        <v>11097</v>
      </c>
      <c r="H5" s="59">
        <v>17999</v>
      </c>
      <c r="I5" s="59">
        <v>225</v>
      </c>
      <c r="J5" s="59">
        <v>139</v>
      </c>
      <c r="K5" s="100">
        <v>1</v>
      </c>
    </row>
    <row r="6" spans="1:11" ht="21.75" customHeight="1" x14ac:dyDescent="0.35">
      <c r="A6" s="81" t="s">
        <v>6</v>
      </c>
      <c r="B6" s="59">
        <v>966961</v>
      </c>
      <c r="C6" s="59">
        <v>1578464</v>
      </c>
      <c r="D6" s="59">
        <v>224</v>
      </c>
      <c r="E6" s="59">
        <v>138</v>
      </c>
      <c r="F6" s="259">
        <v>9.4</v>
      </c>
      <c r="G6" s="59">
        <v>929956</v>
      </c>
      <c r="H6" s="59">
        <v>1501494</v>
      </c>
      <c r="I6" s="59">
        <v>230</v>
      </c>
      <c r="J6" s="59">
        <v>142</v>
      </c>
      <c r="K6" s="100">
        <v>1</v>
      </c>
    </row>
    <row r="7" spans="1:11" ht="21.75" customHeight="1" x14ac:dyDescent="0.35">
      <c r="A7" s="81" t="s">
        <v>73</v>
      </c>
      <c r="B7" s="59">
        <v>54945</v>
      </c>
      <c r="C7" s="59">
        <v>94202</v>
      </c>
      <c r="D7" s="59">
        <v>243</v>
      </c>
      <c r="E7" s="59">
        <v>143</v>
      </c>
      <c r="F7" s="259">
        <v>9.5</v>
      </c>
      <c r="G7" s="59">
        <v>52977</v>
      </c>
      <c r="H7" s="59">
        <v>89728</v>
      </c>
      <c r="I7" s="59">
        <v>249</v>
      </c>
      <c r="J7" s="59">
        <v>147</v>
      </c>
      <c r="K7" s="100">
        <v>1</v>
      </c>
    </row>
    <row r="8" spans="1:11" ht="21.75" customHeight="1" x14ac:dyDescent="0.35">
      <c r="A8" s="81" t="s">
        <v>74</v>
      </c>
      <c r="B8" s="59">
        <v>54816</v>
      </c>
      <c r="C8" s="59">
        <v>98670</v>
      </c>
      <c r="D8" s="59">
        <v>239</v>
      </c>
      <c r="E8" s="59">
        <v>133</v>
      </c>
      <c r="F8" s="259">
        <v>9.5</v>
      </c>
      <c r="G8" s="59">
        <v>53780</v>
      </c>
      <c r="H8" s="59">
        <v>95655</v>
      </c>
      <c r="I8" s="59">
        <v>244</v>
      </c>
      <c r="J8" s="59">
        <v>137</v>
      </c>
      <c r="K8" s="100">
        <v>1</v>
      </c>
    </row>
    <row r="9" spans="1:11" ht="21.75" customHeight="1" x14ac:dyDescent="0.35">
      <c r="A9" s="81" t="s">
        <v>7</v>
      </c>
      <c r="B9" s="59">
        <v>466233</v>
      </c>
      <c r="C9" s="59">
        <v>757405</v>
      </c>
      <c r="D9" s="59">
        <v>226</v>
      </c>
      <c r="E9" s="59">
        <v>140</v>
      </c>
      <c r="F9" s="259">
        <v>9.5</v>
      </c>
      <c r="G9" s="59">
        <v>451071</v>
      </c>
      <c r="H9" s="59">
        <v>725632</v>
      </c>
      <c r="I9" s="59">
        <v>232</v>
      </c>
      <c r="J9" s="59">
        <v>144</v>
      </c>
      <c r="K9" s="100">
        <v>1</v>
      </c>
    </row>
    <row r="10" spans="1:11" ht="21.75" customHeight="1" x14ac:dyDescent="0.35">
      <c r="A10" s="81" t="s">
        <v>63</v>
      </c>
      <c r="B10" s="59">
        <v>108728</v>
      </c>
      <c r="C10" s="59">
        <v>173134</v>
      </c>
      <c r="D10" s="59">
        <v>228</v>
      </c>
      <c r="E10" s="59">
        <v>144</v>
      </c>
      <c r="F10" s="259">
        <v>9.5</v>
      </c>
      <c r="G10" s="59">
        <v>104723</v>
      </c>
      <c r="H10" s="59">
        <v>165401</v>
      </c>
      <c r="I10" s="59">
        <v>235</v>
      </c>
      <c r="J10" s="59">
        <v>149</v>
      </c>
      <c r="K10" s="100">
        <v>1</v>
      </c>
    </row>
    <row r="11" spans="1:11" ht="21.75" customHeight="1" x14ac:dyDescent="0.35">
      <c r="A11" s="81" t="s">
        <v>8</v>
      </c>
      <c r="B11" s="59">
        <v>125686</v>
      </c>
      <c r="C11" s="59">
        <v>193544</v>
      </c>
      <c r="D11" s="59">
        <v>210</v>
      </c>
      <c r="E11" s="59">
        <v>137</v>
      </c>
      <c r="F11" s="259">
        <v>9.3000000000000007</v>
      </c>
      <c r="G11" s="59">
        <v>119975</v>
      </c>
      <c r="H11" s="59">
        <v>182864</v>
      </c>
      <c r="I11" s="59">
        <v>215</v>
      </c>
      <c r="J11" s="59">
        <v>141</v>
      </c>
      <c r="K11" s="100">
        <v>1</v>
      </c>
    </row>
    <row r="12" spans="1:11" ht="21.75" customHeight="1" x14ac:dyDescent="0.35">
      <c r="A12" s="81" t="s">
        <v>9</v>
      </c>
      <c r="B12" s="59">
        <v>431139</v>
      </c>
      <c r="C12" s="59">
        <v>688156</v>
      </c>
      <c r="D12" s="59">
        <v>223</v>
      </c>
      <c r="E12" s="59">
        <v>140</v>
      </c>
      <c r="F12" s="259">
        <v>9.4</v>
      </c>
      <c r="G12" s="59">
        <v>414954</v>
      </c>
      <c r="H12" s="59">
        <v>656208</v>
      </c>
      <c r="I12" s="59">
        <v>228</v>
      </c>
      <c r="J12" s="59">
        <v>144</v>
      </c>
      <c r="K12" s="100">
        <v>1</v>
      </c>
    </row>
    <row r="13" spans="1:11" ht="21.75" customHeight="1" x14ac:dyDescent="0.35">
      <c r="A13" s="81" t="s">
        <v>10</v>
      </c>
      <c r="B13" s="59">
        <v>341153</v>
      </c>
      <c r="C13" s="59">
        <v>525601</v>
      </c>
      <c r="D13" s="59">
        <v>213</v>
      </c>
      <c r="E13" s="59">
        <v>139</v>
      </c>
      <c r="F13" s="259">
        <v>9.4</v>
      </c>
      <c r="G13" s="59">
        <v>327337</v>
      </c>
      <c r="H13" s="59">
        <v>499512</v>
      </c>
      <c r="I13" s="59">
        <v>218</v>
      </c>
      <c r="J13" s="59">
        <v>143</v>
      </c>
      <c r="K13" s="100">
        <v>1</v>
      </c>
    </row>
    <row r="14" spans="1:11" ht="21.75" customHeight="1" x14ac:dyDescent="0.35">
      <c r="A14" s="81" t="s">
        <v>11</v>
      </c>
      <c r="B14" s="59">
        <v>82842</v>
      </c>
      <c r="C14" s="59">
        <v>129414</v>
      </c>
      <c r="D14" s="59">
        <v>229</v>
      </c>
      <c r="E14" s="59">
        <v>147</v>
      </c>
      <c r="F14" s="259">
        <v>9.4</v>
      </c>
      <c r="G14" s="59">
        <v>79318</v>
      </c>
      <c r="H14" s="59">
        <v>122847</v>
      </c>
      <c r="I14" s="59">
        <v>236</v>
      </c>
      <c r="J14" s="59">
        <v>152</v>
      </c>
      <c r="K14" s="100">
        <v>1</v>
      </c>
    </row>
    <row r="15" spans="1:11" ht="21.75" customHeight="1" x14ac:dyDescent="0.35">
      <c r="A15" s="81" t="s">
        <v>12</v>
      </c>
      <c r="B15" s="59">
        <v>145351</v>
      </c>
      <c r="C15" s="59">
        <v>230182</v>
      </c>
      <c r="D15" s="59">
        <v>228</v>
      </c>
      <c r="E15" s="59">
        <v>144</v>
      </c>
      <c r="F15" s="259">
        <v>9.4</v>
      </c>
      <c r="G15" s="59">
        <v>139610</v>
      </c>
      <c r="H15" s="59">
        <v>219157</v>
      </c>
      <c r="I15" s="59">
        <v>234</v>
      </c>
      <c r="J15" s="59">
        <v>149</v>
      </c>
      <c r="K15" s="100">
        <v>1</v>
      </c>
    </row>
    <row r="16" spans="1:11" ht="21.75" customHeight="1" x14ac:dyDescent="0.35">
      <c r="A16" s="81" t="s">
        <v>13</v>
      </c>
      <c r="B16" s="59">
        <v>553712</v>
      </c>
      <c r="C16" s="59">
        <v>865433</v>
      </c>
      <c r="D16" s="59">
        <v>220</v>
      </c>
      <c r="E16" s="59">
        <v>141</v>
      </c>
      <c r="F16" s="259">
        <v>9.3000000000000007</v>
      </c>
      <c r="G16" s="59">
        <v>525730</v>
      </c>
      <c r="H16" s="59">
        <v>813206</v>
      </c>
      <c r="I16" s="59">
        <v>226</v>
      </c>
      <c r="J16" s="59">
        <v>146</v>
      </c>
      <c r="K16" s="100">
        <v>1</v>
      </c>
    </row>
    <row r="17" spans="1:11" ht="21.75" customHeight="1" x14ac:dyDescent="0.35">
      <c r="A17" s="81" t="s">
        <v>14</v>
      </c>
      <c r="B17" s="59">
        <v>122033</v>
      </c>
      <c r="C17" s="59">
        <v>195668</v>
      </c>
      <c r="D17" s="59">
        <v>237</v>
      </c>
      <c r="E17" s="59">
        <v>149</v>
      </c>
      <c r="F17" s="259">
        <v>9.3000000000000007</v>
      </c>
      <c r="G17" s="59">
        <v>116018</v>
      </c>
      <c r="H17" s="59">
        <v>184209</v>
      </c>
      <c r="I17" s="59">
        <v>244</v>
      </c>
      <c r="J17" s="59">
        <v>154</v>
      </c>
      <c r="K17" s="100">
        <v>1</v>
      </c>
    </row>
    <row r="18" spans="1:11" ht="21.75" customHeight="1" x14ac:dyDescent="0.35">
      <c r="A18" s="81" t="s">
        <v>15</v>
      </c>
      <c r="B18" s="59">
        <v>26107</v>
      </c>
      <c r="C18" s="59">
        <v>41976</v>
      </c>
      <c r="D18" s="59">
        <v>237</v>
      </c>
      <c r="E18" s="59">
        <v>148</v>
      </c>
      <c r="F18" s="259">
        <v>9.3000000000000007</v>
      </c>
      <c r="G18" s="59">
        <v>24731</v>
      </c>
      <c r="H18" s="59">
        <v>39308</v>
      </c>
      <c r="I18" s="59">
        <v>244</v>
      </c>
      <c r="J18" s="59">
        <v>154</v>
      </c>
      <c r="K18" s="100">
        <v>1</v>
      </c>
    </row>
    <row r="19" spans="1:11" ht="21.75" customHeight="1" x14ac:dyDescent="0.35">
      <c r="A19" s="81" t="s">
        <v>16</v>
      </c>
      <c r="B19" s="59">
        <v>568812</v>
      </c>
      <c r="C19" s="59">
        <v>942441</v>
      </c>
      <c r="D19" s="59">
        <v>257</v>
      </c>
      <c r="E19" s="59">
        <v>156</v>
      </c>
      <c r="F19" s="259">
        <v>8.8000000000000007</v>
      </c>
      <c r="G19" s="59">
        <v>510715</v>
      </c>
      <c r="H19" s="59">
        <v>833468</v>
      </c>
      <c r="I19" s="59">
        <v>264</v>
      </c>
      <c r="J19" s="59">
        <v>162</v>
      </c>
      <c r="K19" s="100">
        <v>1</v>
      </c>
    </row>
    <row r="20" spans="1:11" ht="21.75" customHeight="1" x14ac:dyDescent="0.35">
      <c r="A20" s="81" t="s">
        <v>17</v>
      </c>
      <c r="B20" s="59">
        <v>397086</v>
      </c>
      <c r="C20" s="59">
        <v>636212</v>
      </c>
      <c r="D20" s="59">
        <v>247</v>
      </c>
      <c r="E20" s="59">
        <v>155</v>
      </c>
      <c r="F20" s="259">
        <v>9.1999999999999993</v>
      </c>
      <c r="G20" s="59">
        <v>368770</v>
      </c>
      <c r="H20" s="59">
        <v>584083</v>
      </c>
      <c r="I20" s="59">
        <v>255</v>
      </c>
      <c r="J20" s="59">
        <v>161</v>
      </c>
      <c r="K20" s="100">
        <v>1</v>
      </c>
    </row>
    <row r="21" spans="1:11" ht="21.75" customHeight="1" x14ac:dyDescent="0.35">
      <c r="A21" s="81" t="s">
        <v>18</v>
      </c>
      <c r="B21" s="59">
        <v>51768</v>
      </c>
      <c r="C21" s="59">
        <v>84487</v>
      </c>
      <c r="D21" s="59">
        <v>252</v>
      </c>
      <c r="E21" s="59">
        <v>155</v>
      </c>
      <c r="F21" s="259">
        <v>9.4</v>
      </c>
      <c r="G21" s="59">
        <v>48859</v>
      </c>
      <c r="H21" s="59">
        <v>78911</v>
      </c>
      <c r="I21" s="59">
        <v>261</v>
      </c>
      <c r="J21" s="59">
        <v>161</v>
      </c>
      <c r="K21" s="100">
        <v>1</v>
      </c>
    </row>
    <row r="22" spans="1:11" ht="21.75" customHeight="1" x14ac:dyDescent="0.35">
      <c r="A22" s="81" t="s">
        <v>19</v>
      </c>
      <c r="B22" s="59">
        <v>180571</v>
      </c>
      <c r="C22" s="59">
        <v>300496</v>
      </c>
      <c r="D22" s="59">
        <v>275</v>
      </c>
      <c r="E22" s="59">
        <v>166</v>
      </c>
      <c r="F22" s="259">
        <v>8.9</v>
      </c>
      <c r="G22" s="59">
        <v>163659</v>
      </c>
      <c r="H22" s="59">
        <v>269162</v>
      </c>
      <c r="I22" s="59">
        <v>281</v>
      </c>
      <c r="J22" s="59">
        <v>171</v>
      </c>
      <c r="K22" s="100">
        <v>1</v>
      </c>
    </row>
    <row r="23" spans="1:11" ht="21.75" customHeight="1" x14ac:dyDescent="0.35">
      <c r="A23" s="81" t="s">
        <v>20</v>
      </c>
      <c r="B23" s="59">
        <v>481124</v>
      </c>
      <c r="C23" s="59">
        <v>787344</v>
      </c>
      <c r="D23" s="59">
        <v>259</v>
      </c>
      <c r="E23" s="59">
        <v>160</v>
      </c>
      <c r="F23" s="259">
        <v>8.8000000000000007</v>
      </c>
      <c r="G23" s="59">
        <v>431525</v>
      </c>
      <c r="H23" s="59">
        <v>694567</v>
      </c>
      <c r="I23" s="59">
        <v>266</v>
      </c>
      <c r="J23" s="59">
        <v>165</v>
      </c>
      <c r="K23" s="100">
        <v>1</v>
      </c>
    </row>
    <row r="24" spans="1:11" ht="21.75" customHeight="1" x14ac:dyDescent="0.35">
      <c r="A24" s="81" t="s">
        <v>21</v>
      </c>
      <c r="B24" s="59">
        <v>141137</v>
      </c>
      <c r="C24" s="59">
        <v>213437</v>
      </c>
      <c r="D24" s="59">
        <v>241</v>
      </c>
      <c r="E24" s="59">
        <v>160</v>
      </c>
      <c r="F24" s="259">
        <v>9.1999999999999993</v>
      </c>
      <c r="G24" s="59">
        <v>132705</v>
      </c>
      <c r="H24" s="59">
        <v>198707</v>
      </c>
      <c r="I24" s="59">
        <v>248</v>
      </c>
      <c r="J24" s="59">
        <v>166</v>
      </c>
      <c r="K24" s="100">
        <v>1</v>
      </c>
    </row>
    <row r="25" spans="1:11" ht="21.75" customHeight="1" thickBot="1" x14ac:dyDescent="0.4">
      <c r="A25" s="117" t="s">
        <v>33</v>
      </c>
      <c r="B25" s="117">
        <v>5695747</v>
      </c>
      <c r="C25" s="117">
        <v>9168508</v>
      </c>
      <c r="D25" s="117">
        <v>233</v>
      </c>
      <c r="E25" s="117">
        <v>146</v>
      </c>
      <c r="F25" s="260">
        <v>9.3000000000000007</v>
      </c>
      <c r="G25" s="117">
        <v>5375269</v>
      </c>
      <c r="H25" s="117">
        <v>8553582</v>
      </c>
      <c r="I25" s="117">
        <v>239</v>
      </c>
      <c r="J25" s="117">
        <v>150</v>
      </c>
      <c r="K25" s="261">
        <v>1</v>
      </c>
    </row>
    <row r="26" spans="1:11" ht="26.5" customHeight="1" thickTop="1" x14ac:dyDescent="0.3">
      <c r="A26" s="266" t="str">
        <f>+INDICE!B10</f>
        <v xml:space="preserve"> Lettura dati 20 febbraio 2023</v>
      </c>
      <c r="B26" s="93"/>
      <c r="C26" s="7"/>
      <c r="D26" s="267"/>
    </row>
    <row r="27" spans="1:11" x14ac:dyDescent="0.3">
      <c r="A27" s="266"/>
      <c r="B27" s="93"/>
    </row>
    <row r="28" spans="1:11" x14ac:dyDescent="0.3">
      <c r="A28" s="266"/>
      <c r="B28" s="93"/>
    </row>
    <row r="33" spans="2:4" x14ac:dyDescent="0.35">
      <c r="B33" s="268"/>
      <c r="C33" s="268"/>
    </row>
    <row r="34" spans="2:4" x14ac:dyDescent="0.35">
      <c r="B34" s="268"/>
      <c r="C34" s="268"/>
    </row>
    <row r="35" spans="2:4" x14ac:dyDescent="0.35">
      <c r="B35" s="268"/>
      <c r="C35" s="268"/>
    </row>
    <row r="36" spans="2:4" x14ac:dyDescent="0.35">
      <c r="B36" s="268"/>
      <c r="C36" s="268"/>
      <c r="D36" s="267"/>
    </row>
    <row r="37" spans="2:4" x14ac:dyDescent="0.35">
      <c r="B37" s="268"/>
      <c r="C37" s="268"/>
    </row>
    <row r="38" spans="2:4" x14ac:dyDescent="0.35">
      <c r="B38" s="268"/>
      <c r="C38" s="268"/>
    </row>
    <row r="39" spans="2:4" x14ac:dyDescent="0.35">
      <c r="B39" s="268"/>
      <c r="C39" s="268"/>
    </row>
    <row r="40" spans="2:4" x14ac:dyDescent="0.35">
      <c r="B40" s="268"/>
      <c r="C40" s="268"/>
    </row>
    <row r="41" spans="2:4" x14ac:dyDescent="0.35">
      <c r="B41" s="268"/>
      <c r="C41" s="268"/>
    </row>
    <row r="42" spans="2:4" s="265" customFormat="1" x14ac:dyDescent="0.35">
      <c r="B42" s="268"/>
      <c r="C42" s="268"/>
    </row>
    <row r="43" spans="2:4" s="265" customFormat="1" x14ac:dyDescent="0.35">
      <c r="B43" s="268"/>
      <c r="C43" s="268"/>
    </row>
    <row r="44" spans="2:4" s="265" customFormat="1" x14ac:dyDescent="0.35">
      <c r="B44" s="268"/>
      <c r="C44" s="268"/>
    </row>
    <row r="45" spans="2:4" s="265" customFormat="1" x14ac:dyDescent="0.35">
      <c r="B45" s="268"/>
      <c r="C45" s="268"/>
    </row>
    <row r="46" spans="2:4" s="265" customFormat="1" x14ac:dyDescent="0.35">
      <c r="B46" s="268"/>
      <c r="C46" s="268"/>
    </row>
    <row r="47" spans="2:4" s="265" customFormat="1" x14ac:dyDescent="0.35">
      <c r="B47" s="268"/>
      <c r="C47" s="268"/>
    </row>
    <row r="48" spans="2:4" s="265" customFormat="1" x14ac:dyDescent="0.35">
      <c r="B48" s="268"/>
      <c r="C48" s="268"/>
    </row>
    <row r="49" spans="2:3" s="265" customFormat="1" x14ac:dyDescent="0.35">
      <c r="B49" s="268"/>
      <c r="C49" s="268"/>
    </row>
    <row r="50" spans="2:3" s="265" customFormat="1" x14ac:dyDescent="0.35">
      <c r="B50" s="268"/>
      <c r="C50" s="268"/>
    </row>
    <row r="51" spans="2:3" s="265" customFormat="1" x14ac:dyDescent="0.35">
      <c r="B51" s="268"/>
      <c r="C51" s="268"/>
    </row>
    <row r="52" spans="2:3" s="265" customFormat="1" x14ac:dyDescent="0.35">
      <c r="B52" s="268"/>
      <c r="C52" s="268"/>
    </row>
    <row r="53" spans="2:3" s="265" customFormat="1" x14ac:dyDescent="0.35">
      <c r="B53" s="268"/>
      <c r="C53" s="268"/>
    </row>
  </sheetData>
  <mergeCells count="3">
    <mergeCell ref="A2:A3"/>
    <mergeCell ref="B2:F2"/>
    <mergeCell ref="G2:K2"/>
  </mergeCells>
  <pageMargins left="0.70866141732283472" right="0.70866141732283472" top="0.94488188976377963" bottom="0.74803149606299213" header="0.31496062992125984" footer="0.31496062992125984"/>
  <pageSetup paperSize="9" scale="44" orientation="portrait" r:id="rId1"/>
  <headerFooter>
    <oddHeader>&amp;COSSERVATORIO ASSEGNO UNICO UNIVERSALE</oddHeader>
    <oddFooter>&amp;CINPS - COORDINAMENTO GENERALE STATISTICO ATTUARIALE</oddFooter>
  </headerFooter>
  <rowBreaks count="1" manualBreakCount="1">
    <brk id="17" max="10" man="1"/>
  </row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1ECCDD-9478-422D-AA1B-3B07D3B33D75}">
  <sheetPr>
    <pageSetUpPr fitToPage="1"/>
  </sheetPr>
  <dimension ref="B1:I19"/>
  <sheetViews>
    <sheetView tabSelected="1" workbookViewId="0">
      <selection activeCell="B1" sqref="B1"/>
    </sheetView>
  </sheetViews>
  <sheetFormatPr defaultRowHeight="14.5" x14ac:dyDescent="0.35"/>
  <cols>
    <col min="1" max="1" width="4" customWidth="1"/>
    <col min="4" max="4" width="10.08984375" customWidth="1"/>
    <col min="9" max="9" width="9.81640625" customWidth="1"/>
  </cols>
  <sheetData>
    <row r="1" spans="2:9" x14ac:dyDescent="0.35">
      <c r="B1" t="s">
        <v>87</v>
      </c>
    </row>
    <row r="12" spans="2:9" ht="18.5" x14ac:dyDescent="0.35">
      <c r="B12" s="129" t="str">
        <f>+INDICE!B29</f>
        <v>Sezione II - Assegno Unico Universale ai percettori di Reddito di Cittadinanza</v>
      </c>
    </row>
    <row r="15" spans="2:9" ht="14.5" customHeight="1" x14ac:dyDescent="0.35">
      <c r="B15" s="306" t="s">
        <v>103</v>
      </c>
      <c r="C15" s="306"/>
      <c r="D15" s="306"/>
      <c r="E15" s="306"/>
      <c r="F15" s="306"/>
      <c r="G15" s="306"/>
      <c r="H15" s="306"/>
      <c r="I15" s="306"/>
    </row>
    <row r="16" spans="2:9" x14ac:dyDescent="0.35">
      <c r="B16" s="306"/>
      <c r="C16" s="306"/>
      <c r="D16" s="306"/>
      <c r="E16" s="306"/>
      <c r="F16" s="306"/>
      <c r="G16" s="306"/>
      <c r="H16" s="306"/>
      <c r="I16" s="306"/>
    </row>
    <row r="17" spans="2:9" ht="25.5" customHeight="1" x14ac:dyDescent="0.35">
      <c r="B17" s="306"/>
      <c r="C17" s="306"/>
      <c r="D17" s="306"/>
      <c r="E17" s="306"/>
      <c r="F17" s="306"/>
      <c r="G17" s="306"/>
      <c r="H17" s="306"/>
      <c r="I17" s="306"/>
    </row>
    <row r="18" spans="2:9" ht="28" customHeight="1" x14ac:dyDescent="0.35">
      <c r="B18" s="306"/>
      <c r="C18" s="306"/>
      <c r="D18" s="306"/>
      <c r="E18" s="306"/>
      <c r="F18" s="306"/>
      <c r="G18" s="306"/>
      <c r="H18" s="306"/>
      <c r="I18" s="306"/>
    </row>
    <row r="19" spans="2:9" x14ac:dyDescent="0.35">
      <c r="B19" s="306"/>
      <c r="C19" s="306"/>
      <c r="D19" s="306"/>
      <c r="E19" s="306"/>
      <c r="F19" s="306"/>
      <c r="G19" s="306"/>
      <c r="H19" s="306"/>
      <c r="I19" s="306"/>
    </row>
  </sheetData>
  <mergeCells count="1">
    <mergeCell ref="B15:I19"/>
  </mergeCells>
  <pageMargins left="0.70866141732283472" right="0.70866141732283472" top="0.94488188976377963" bottom="0.74803149606299213" header="0.31496062992125984" footer="0.31496062992125984"/>
  <pageSetup paperSize="9" orientation="portrait" r:id="rId1"/>
  <headerFooter>
    <oddHeader>&amp;COSSERVATORIO ASSEGNO UNICO UNIVERSALE</oddHeader>
    <oddFooter>&amp;CINPS - COORDINAMENTO GENERALE STATISTICO ATTUARIALE</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0E300E-057C-4800-B4C9-5FFF72EF62A7}">
  <sheetPr>
    <tabColor rgb="FF92D050"/>
    <pageSetUpPr fitToPage="1"/>
  </sheetPr>
  <dimension ref="A1:P39"/>
  <sheetViews>
    <sheetView showGridLines="0" tabSelected="1" view="pageBreakPreview" topLeftCell="A11" zoomScale="62" zoomScaleNormal="53" zoomScaleSheetLayoutView="62" workbookViewId="0">
      <selection activeCell="B1" sqref="B1"/>
    </sheetView>
  </sheetViews>
  <sheetFormatPr defaultColWidth="13.36328125" defaultRowHeight="10" x14ac:dyDescent="0.35"/>
  <cols>
    <col min="1" max="1" width="40.54296875" style="1" customWidth="1"/>
    <col min="2" max="2" width="20.36328125" style="1" customWidth="1"/>
    <col min="3" max="3" width="20.90625" style="1" customWidth="1"/>
    <col min="4" max="4" width="21.36328125" style="1" customWidth="1"/>
    <col min="5" max="5" width="21.6328125" style="1" customWidth="1"/>
    <col min="6" max="6" width="20.08984375" style="1" customWidth="1"/>
    <col min="7" max="7" width="18.6328125" style="1" customWidth="1"/>
    <col min="8" max="8" width="15.6328125" style="1" customWidth="1"/>
    <col min="9" max="10" width="11.453125" style="1" customWidth="1"/>
    <col min="11" max="16384" width="13.36328125" style="1"/>
  </cols>
  <sheetData>
    <row r="1" spans="1:16" ht="57.5" customHeight="1" thickBot="1" x14ac:dyDescent="0.4">
      <c r="A1" s="347" t="s">
        <v>194</v>
      </c>
      <c r="B1" s="347"/>
      <c r="C1" s="347"/>
      <c r="D1" s="347"/>
      <c r="E1" s="347"/>
      <c r="F1" s="347"/>
    </row>
    <row r="2" spans="1:16" ht="82.25" customHeight="1" thickTop="1" thickBot="1" x14ac:dyDescent="0.4">
      <c r="A2" s="56" t="s">
        <v>110</v>
      </c>
      <c r="B2" s="57" t="s">
        <v>94</v>
      </c>
      <c r="C2" s="57" t="s">
        <v>95</v>
      </c>
      <c r="D2" s="57" t="s">
        <v>177</v>
      </c>
      <c r="E2" s="57" t="s">
        <v>178</v>
      </c>
      <c r="F2" s="57" t="s">
        <v>179</v>
      </c>
      <c r="G2" s="58"/>
    </row>
    <row r="3" spans="1:16" ht="38.5" customHeight="1" thickTop="1" x14ac:dyDescent="0.3">
      <c r="A3" s="228"/>
      <c r="B3" s="366" t="s">
        <v>180</v>
      </c>
      <c r="C3" s="366"/>
      <c r="D3" s="366"/>
      <c r="E3" s="366"/>
      <c r="F3" s="366"/>
      <c r="G3" s="58"/>
    </row>
    <row r="4" spans="1:16" ht="32.75" customHeight="1" x14ac:dyDescent="0.35">
      <c r="A4" s="94" t="s">
        <v>183</v>
      </c>
      <c r="B4" s="59">
        <v>414145</v>
      </c>
      <c r="C4" s="59">
        <v>652215</v>
      </c>
      <c r="D4" s="100">
        <v>53.4</v>
      </c>
      <c r="E4" s="59">
        <v>129</v>
      </c>
      <c r="F4" s="59">
        <v>82</v>
      </c>
      <c r="G4" s="58"/>
      <c r="H4" s="24"/>
      <c r="I4" s="24"/>
      <c r="J4" s="8"/>
      <c r="N4" s="24"/>
      <c r="O4" s="24"/>
      <c r="P4" s="24"/>
    </row>
    <row r="5" spans="1:16" ht="28" customHeight="1" x14ac:dyDescent="0.35">
      <c r="A5" s="94" t="s">
        <v>184</v>
      </c>
      <c r="B5" s="59">
        <v>421130</v>
      </c>
      <c r="C5" s="59">
        <v>696351</v>
      </c>
      <c r="D5" s="100">
        <v>61.1</v>
      </c>
      <c r="E5" s="59">
        <v>145</v>
      </c>
      <c r="F5" s="59">
        <v>88</v>
      </c>
      <c r="G5" s="58"/>
      <c r="H5" s="24"/>
      <c r="I5" s="24"/>
      <c r="J5" s="8"/>
      <c r="N5" s="24"/>
      <c r="O5" s="24"/>
      <c r="P5" s="24"/>
    </row>
    <row r="6" spans="1:16" ht="28" customHeight="1" x14ac:dyDescent="0.35">
      <c r="A6" s="94" t="s">
        <v>185</v>
      </c>
      <c r="B6" s="59">
        <v>322874</v>
      </c>
      <c r="C6" s="59">
        <v>533681</v>
      </c>
      <c r="D6" s="100">
        <v>59.4</v>
      </c>
      <c r="E6" s="59">
        <v>184</v>
      </c>
      <c r="F6" s="59">
        <v>111</v>
      </c>
      <c r="G6" s="58"/>
      <c r="H6" s="24"/>
      <c r="I6" s="24"/>
      <c r="J6" s="8"/>
      <c r="N6" s="24"/>
      <c r="O6" s="24"/>
      <c r="P6" s="24"/>
    </row>
    <row r="7" spans="1:16" ht="28" customHeight="1" x14ac:dyDescent="0.35">
      <c r="A7" s="94" t="s">
        <v>186</v>
      </c>
      <c r="B7" s="59">
        <v>337323</v>
      </c>
      <c r="C7" s="59">
        <v>552643</v>
      </c>
      <c r="D7" s="100">
        <v>60.6</v>
      </c>
      <c r="E7" s="59">
        <v>180</v>
      </c>
      <c r="F7" s="59">
        <v>110</v>
      </c>
      <c r="G7" s="58"/>
      <c r="H7" s="24"/>
      <c r="I7" s="24"/>
      <c r="J7" s="8"/>
      <c r="N7" s="24"/>
      <c r="O7" s="24"/>
      <c r="P7" s="24"/>
    </row>
    <row r="8" spans="1:16" ht="28" customHeight="1" x14ac:dyDescent="0.35">
      <c r="A8" s="94" t="s">
        <v>187</v>
      </c>
      <c r="B8" s="59">
        <v>356067</v>
      </c>
      <c r="C8" s="59">
        <v>588292</v>
      </c>
      <c r="D8" s="100">
        <v>64.3</v>
      </c>
      <c r="E8" s="59">
        <v>181</v>
      </c>
      <c r="F8" s="59">
        <v>109</v>
      </c>
      <c r="G8" s="58"/>
      <c r="H8" s="24"/>
      <c r="I8" s="24"/>
      <c r="J8" s="8"/>
      <c r="N8" s="24"/>
      <c r="O8" s="24"/>
      <c r="P8" s="24"/>
    </row>
    <row r="9" spans="1:16" ht="28" customHeight="1" x14ac:dyDescent="0.35">
      <c r="A9" s="94" t="s">
        <v>188</v>
      </c>
      <c r="B9" s="59">
        <v>351903</v>
      </c>
      <c r="C9" s="59">
        <v>581033</v>
      </c>
      <c r="D9" s="100">
        <v>62.7</v>
      </c>
      <c r="E9" s="59">
        <v>178</v>
      </c>
      <c r="F9" s="59">
        <v>108</v>
      </c>
      <c r="G9" s="58"/>
      <c r="H9" s="24"/>
      <c r="I9" s="24"/>
      <c r="J9" s="8"/>
      <c r="N9" s="24"/>
      <c r="O9" s="24"/>
      <c r="P9" s="24"/>
    </row>
    <row r="10" spans="1:16" ht="28" customHeight="1" x14ac:dyDescent="0.35">
      <c r="A10" s="94" t="s">
        <v>189</v>
      </c>
      <c r="B10" s="59">
        <v>346165</v>
      </c>
      <c r="C10" s="59">
        <v>572479</v>
      </c>
      <c r="D10" s="100">
        <v>58.5</v>
      </c>
      <c r="E10" s="59">
        <v>169</v>
      </c>
      <c r="F10" s="59">
        <v>102</v>
      </c>
      <c r="G10" s="58"/>
      <c r="H10" s="24"/>
      <c r="I10" s="24"/>
      <c r="J10" s="8"/>
      <c r="N10" s="24"/>
      <c r="O10" s="24"/>
      <c r="P10" s="24"/>
    </row>
    <row r="11" spans="1:16" ht="28" customHeight="1" x14ac:dyDescent="0.35">
      <c r="A11" s="94" t="s">
        <v>190</v>
      </c>
      <c r="B11" s="59">
        <v>357583</v>
      </c>
      <c r="C11" s="59">
        <v>593813</v>
      </c>
      <c r="D11" s="100">
        <v>60.8</v>
      </c>
      <c r="E11" s="59">
        <v>170</v>
      </c>
      <c r="F11" s="59">
        <v>102</v>
      </c>
      <c r="G11" s="58"/>
      <c r="H11" s="24"/>
      <c r="I11" s="24"/>
      <c r="J11" s="8"/>
      <c r="N11" s="24"/>
      <c r="O11" s="24"/>
      <c r="P11" s="24"/>
    </row>
    <row r="12" spans="1:16" ht="28" customHeight="1" x14ac:dyDescent="0.35">
      <c r="A12" s="94" t="s">
        <v>191</v>
      </c>
      <c r="B12" s="59">
        <v>357223</v>
      </c>
      <c r="C12" s="59">
        <v>594220</v>
      </c>
      <c r="D12" s="100">
        <v>60.1</v>
      </c>
      <c r="E12" s="59">
        <v>168</v>
      </c>
      <c r="F12" s="59">
        <v>101</v>
      </c>
      <c r="G12" s="58"/>
      <c r="H12" s="24"/>
      <c r="I12" s="24"/>
      <c r="J12" s="8"/>
      <c r="N12" s="24"/>
      <c r="O12" s="24"/>
      <c r="P12" s="24"/>
    </row>
    <row r="13" spans="1:16" ht="28" customHeight="1" thickBot="1" x14ac:dyDescent="0.4">
      <c r="A13" s="179" t="s">
        <v>192</v>
      </c>
      <c r="B13" s="180">
        <v>349456</v>
      </c>
      <c r="C13" s="180">
        <v>582485</v>
      </c>
      <c r="D13" s="181">
        <v>59</v>
      </c>
      <c r="E13" s="180">
        <v>169</v>
      </c>
      <c r="F13" s="180">
        <v>101</v>
      </c>
      <c r="G13" s="58"/>
      <c r="H13" s="24"/>
      <c r="I13" s="24"/>
      <c r="J13" s="8"/>
      <c r="N13" s="24"/>
      <c r="O13" s="24"/>
      <c r="P13" s="24"/>
    </row>
    <row r="14" spans="1:16" s="143" customFormat="1" ht="20.5" customHeight="1" thickTop="1" x14ac:dyDescent="0.35">
      <c r="A14" s="229" t="s">
        <v>169</v>
      </c>
      <c r="B14" s="230"/>
      <c r="C14" s="230"/>
      <c r="D14" s="231">
        <v>599.9</v>
      </c>
      <c r="E14" s="232"/>
      <c r="F14" s="232"/>
      <c r="H14" s="233"/>
      <c r="I14" s="233"/>
      <c r="J14" s="234"/>
      <c r="N14" s="233"/>
      <c r="O14" s="233"/>
      <c r="P14" s="233"/>
    </row>
    <row r="15" spans="1:16" s="143" customFormat="1" ht="20.5" customHeight="1" x14ac:dyDescent="0.35">
      <c r="A15" s="229" t="s">
        <v>170</v>
      </c>
      <c r="B15" s="230">
        <v>361387</v>
      </c>
      <c r="C15" s="230">
        <v>594721</v>
      </c>
      <c r="D15" s="231"/>
      <c r="E15" s="232"/>
      <c r="F15" s="232"/>
      <c r="H15" s="233"/>
      <c r="I15" s="233"/>
      <c r="J15" s="234"/>
      <c r="N15" s="233"/>
      <c r="O15" s="233"/>
      <c r="P15" s="233"/>
    </row>
    <row r="16" spans="1:16" s="143" customFormat="1" ht="20.5" customHeight="1" thickBot="1" x14ac:dyDescent="0.4">
      <c r="A16" s="235" t="s">
        <v>171</v>
      </c>
      <c r="B16" s="236"/>
      <c r="C16" s="237"/>
      <c r="D16" s="238"/>
      <c r="E16" s="236">
        <v>166</v>
      </c>
      <c r="F16" s="236">
        <v>101</v>
      </c>
      <c r="H16" s="233"/>
      <c r="I16" s="233"/>
      <c r="J16" s="234"/>
      <c r="N16" s="233"/>
      <c r="O16" s="233"/>
      <c r="P16" s="233"/>
    </row>
    <row r="17" spans="1:16" ht="38.5" customHeight="1" thickTop="1" x14ac:dyDescent="0.3">
      <c r="A17" s="228"/>
      <c r="B17" s="366" t="s">
        <v>181</v>
      </c>
      <c r="C17" s="366"/>
      <c r="D17" s="366"/>
      <c r="E17" s="366"/>
      <c r="F17" s="366"/>
      <c r="G17" s="58"/>
    </row>
    <row r="18" spans="1:16" ht="32.75" customHeight="1" thickBot="1" x14ac:dyDescent="0.4">
      <c r="A18" s="179" t="s">
        <v>193</v>
      </c>
      <c r="B18" s="180">
        <v>340524</v>
      </c>
      <c r="C18" s="180">
        <v>566865</v>
      </c>
      <c r="D18" s="181">
        <v>58.7</v>
      </c>
      <c r="E18" s="180">
        <v>173</v>
      </c>
      <c r="F18" s="180">
        <v>104</v>
      </c>
      <c r="G18" s="58"/>
      <c r="H18" s="24"/>
      <c r="I18" s="24"/>
      <c r="J18" s="8"/>
      <c r="N18" s="24"/>
      <c r="O18" s="24"/>
      <c r="P18" s="24"/>
    </row>
    <row r="19" spans="1:16" s="143" customFormat="1" ht="20.5" customHeight="1" thickTop="1" x14ac:dyDescent="0.35">
      <c r="A19" s="229" t="s">
        <v>166</v>
      </c>
      <c r="B19" s="230"/>
      <c r="C19" s="230"/>
      <c r="D19" s="231">
        <v>58.7</v>
      </c>
      <c r="E19" s="232"/>
      <c r="F19" s="232"/>
      <c r="H19" s="233"/>
      <c r="I19" s="233"/>
      <c r="J19" s="234"/>
      <c r="N19" s="233"/>
      <c r="O19" s="233"/>
      <c r="P19" s="233"/>
    </row>
    <row r="20" spans="1:16" s="143" customFormat="1" ht="20.5" customHeight="1" x14ac:dyDescent="0.35">
      <c r="A20" s="229" t="s">
        <v>167</v>
      </c>
      <c r="B20" s="230">
        <v>340524</v>
      </c>
      <c r="C20" s="230">
        <v>566865</v>
      </c>
      <c r="D20" s="231"/>
      <c r="E20" s="232"/>
      <c r="F20" s="232"/>
      <c r="H20" s="233"/>
      <c r="I20" s="233"/>
      <c r="J20" s="234"/>
      <c r="N20" s="233"/>
      <c r="O20" s="233"/>
      <c r="P20" s="233"/>
    </row>
    <row r="21" spans="1:16" s="143" customFormat="1" ht="20.5" customHeight="1" thickBot="1" x14ac:dyDescent="0.4">
      <c r="A21" s="235" t="s">
        <v>168</v>
      </c>
      <c r="B21" s="236"/>
      <c r="C21" s="237"/>
      <c r="D21" s="238"/>
      <c r="E21" s="236">
        <v>173</v>
      </c>
      <c r="F21" s="236">
        <v>104</v>
      </c>
      <c r="H21" s="233"/>
      <c r="I21" s="233"/>
      <c r="J21" s="234"/>
      <c r="N21" s="233"/>
      <c r="O21" s="233"/>
      <c r="P21" s="233"/>
    </row>
    <row r="22" spans="1:16" ht="77.75" customHeight="1" thickTop="1" x14ac:dyDescent="0.35">
      <c r="A22" s="364" t="s">
        <v>120</v>
      </c>
      <c r="B22" s="364"/>
      <c r="C22" s="364"/>
      <c r="D22" s="364"/>
      <c r="E22" s="364"/>
      <c r="F22" s="364"/>
      <c r="I22" s="365"/>
      <c r="J22" s="365"/>
      <c r="K22" s="365"/>
      <c r="L22" s="365"/>
      <c r="M22" s="365"/>
      <c r="N22" s="365"/>
      <c r="O22" s="365"/>
      <c r="P22" s="365"/>
    </row>
    <row r="23" spans="1:16" ht="20.399999999999999" customHeight="1" x14ac:dyDescent="0.3">
      <c r="A23" s="227" t="str">
        <f>+INDICE!B30</f>
        <v xml:space="preserve"> Lettura dati 1^ marzo 2023</v>
      </c>
      <c r="B23" s="6"/>
      <c r="E23" s="54"/>
    </row>
    <row r="24" spans="1:16" x14ac:dyDescent="0.35">
      <c r="B24" s="4"/>
      <c r="C24" s="25"/>
    </row>
    <row r="25" spans="1:16" x14ac:dyDescent="0.35">
      <c r="B25" s="4"/>
    </row>
    <row r="26" spans="1:16" x14ac:dyDescent="0.35">
      <c r="B26" s="4"/>
    </row>
    <row r="27" spans="1:16" x14ac:dyDescent="0.35">
      <c r="B27" s="4"/>
    </row>
    <row r="28" spans="1:16" x14ac:dyDescent="0.35">
      <c r="B28" s="4"/>
    </row>
    <row r="29" spans="1:16" x14ac:dyDescent="0.35">
      <c r="B29" s="4"/>
    </row>
    <row r="30" spans="1:16" x14ac:dyDescent="0.35">
      <c r="B30" s="4"/>
    </row>
    <row r="31" spans="1:16" x14ac:dyDescent="0.35">
      <c r="B31" s="4"/>
    </row>
    <row r="32" spans="1:16" x14ac:dyDescent="0.35">
      <c r="B32" s="4"/>
    </row>
    <row r="33" spans="2:2" x14ac:dyDescent="0.35">
      <c r="B33" s="4"/>
    </row>
    <row r="34" spans="2:2" x14ac:dyDescent="0.35">
      <c r="B34" s="4"/>
    </row>
    <row r="35" spans="2:2" x14ac:dyDescent="0.35">
      <c r="B35" s="4"/>
    </row>
    <row r="36" spans="2:2" x14ac:dyDescent="0.35">
      <c r="B36" s="4"/>
    </row>
    <row r="37" spans="2:2" x14ac:dyDescent="0.35">
      <c r="B37" s="4"/>
    </row>
    <row r="38" spans="2:2" x14ac:dyDescent="0.35">
      <c r="B38" s="4"/>
    </row>
    <row r="39" spans="2:2" x14ac:dyDescent="0.35">
      <c r="B39" s="4"/>
    </row>
  </sheetData>
  <mergeCells count="5">
    <mergeCell ref="A1:F1"/>
    <mergeCell ref="A22:F22"/>
    <mergeCell ref="I22:P22"/>
    <mergeCell ref="B3:F3"/>
    <mergeCell ref="B17:F17"/>
  </mergeCells>
  <phoneticPr fontId="10" type="noConversion"/>
  <pageMargins left="0.70866141732283472" right="0.70866141732283472" top="0.94488188976377963" bottom="0.74803149606299213" header="0.31496062992125984" footer="0.31496062992125984"/>
  <pageSetup paperSize="9" scale="60" orientation="portrait" r:id="rId1"/>
  <headerFooter>
    <oddHeader>&amp;C&amp;"Verdana,Normale"OSSERVATORIO ASSEGNO UNICO UNIVERSALE</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CF743A-80BA-4649-9196-E5AA1C44886E}">
  <sheetPr>
    <tabColor rgb="FF92D050"/>
    <pageSetUpPr fitToPage="1"/>
  </sheetPr>
  <dimension ref="A1:U59"/>
  <sheetViews>
    <sheetView showGridLines="0" tabSelected="1" view="pageBreakPreview" topLeftCell="A20" zoomScale="60" zoomScaleNormal="70" workbookViewId="0">
      <selection activeCell="B1" sqref="B1"/>
    </sheetView>
  </sheetViews>
  <sheetFormatPr defaultRowHeight="14.5" x14ac:dyDescent="0.35"/>
  <cols>
    <col min="1" max="1" width="26" style="1" customWidth="1"/>
    <col min="2" max="2" width="11.54296875" style="1" customWidth="1"/>
    <col min="3" max="3" width="11.54296875" style="67" customWidth="1"/>
    <col min="4" max="4" width="11.54296875" style="1" customWidth="1"/>
    <col min="5" max="5" width="11.54296875" style="67" customWidth="1"/>
    <col min="6" max="6" width="11.54296875" style="1" customWidth="1"/>
    <col min="7" max="7" width="11.54296875" style="67" customWidth="1"/>
    <col min="8" max="8" width="11.54296875" style="1" customWidth="1"/>
    <col min="9" max="9" width="11.54296875" style="67" customWidth="1"/>
    <col min="10" max="13" width="11.54296875" style="1" customWidth="1"/>
    <col min="14" max="21" width="11.54296875" customWidth="1"/>
  </cols>
  <sheetData>
    <row r="1" spans="1:21" ht="59.75" customHeight="1" thickBot="1" x14ac:dyDescent="0.4">
      <c r="A1" s="122" t="s">
        <v>151</v>
      </c>
      <c r="B1" s="122"/>
      <c r="C1" s="122"/>
      <c r="D1" s="122"/>
      <c r="E1" s="122"/>
      <c r="F1" s="122"/>
      <c r="G1" s="122"/>
      <c r="H1" s="122"/>
      <c r="I1" s="122"/>
      <c r="J1" s="122"/>
      <c r="K1" s="122"/>
      <c r="L1" s="122"/>
      <c r="M1" s="122"/>
    </row>
    <row r="2" spans="1:21" ht="43.25" customHeight="1" thickTop="1" x14ac:dyDescent="0.35">
      <c r="A2" s="368" t="s">
        <v>81</v>
      </c>
      <c r="B2" s="369" t="s">
        <v>3</v>
      </c>
      <c r="C2" s="370"/>
      <c r="D2" s="369" t="s">
        <v>22</v>
      </c>
      <c r="E2" s="370"/>
      <c r="F2" s="369" t="s">
        <v>23</v>
      </c>
      <c r="G2" s="370"/>
      <c r="H2" s="369" t="s">
        <v>70</v>
      </c>
      <c r="I2" s="370"/>
      <c r="J2" s="369" t="s">
        <v>88</v>
      </c>
      <c r="K2" s="370"/>
      <c r="L2" s="369" t="s">
        <v>90</v>
      </c>
      <c r="M2" s="370"/>
      <c r="N2" s="371" t="s">
        <v>118</v>
      </c>
      <c r="O2" s="372"/>
      <c r="P2" s="371" t="s">
        <v>122</v>
      </c>
      <c r="Q2" s="372"/>
      <c r="R2" s="371" t="s">
        <v>123</v>
      </c>
      <c r="S2" s="372"/>
      <c r="T2" s="371" t="s">
        <v>126</v>
      </c>
      <c r="U2" s="372"/>
    </row>
    <row r="3" spans="1:21" ht="93.5" customHeight="1" thickBot="1" x14ac:dyDescent="0.4">
      <c r="A3" s="340"/>
      <c r="B3" s="30" t="s">
        <v>95</v>
      </c>
      <c r="C3" s="65" t="s">
        <v>111</v>
      </c>
      <c r="D3" s="30" t="s">
        <v>95</v>
      </c>
      <c r="E3" s="65" t="s">
        <v>111</v>
      </c>
      <c r="F3" s="30" t="s">
        <v>95</v>
      </c>
      <c r="G3" s="65" t="s">
        <v>111</v>
      </c>
      <c r="H3" s="30" t="s">
        <v>95</v>
      </c>
      <c r="I3" s="65" t="s">
        <v>111</v>
      </c>
      <c r="J3" s="30" t="s">
        <v>95</v>
      </c>
      <c r="K3" s="65" t="s">
        <v>111</v>
      </c>
      <c r="L3" s="30" t="s">
        <v>95</v>
      </c>
      <c r="M3" s="65" t="s">
        <v>111</v>
      </c>
      <c r="N3" s="30" t="s">
        <v>95</v>
      </c>
      <c r="O3" s="65" t="s">
        <v>111</v>
      </c>
      <c r="P3" s="30" t="s">
        <v>95</v>
      </c>
      <c r="Q3" s="65" t="s">
        <v>111</v>
      </c>
      <c r="R3" s="30" t="s">
        <v>95</v>
      </c>
      <c r="S3" s="65" t="s">
        <v>111</v>
      </c>
      <c r="T3" s="30" t="s">
        <v>95</v>
      </c>
      <c r="U3" s="65" t="s">
        <v>111</v>
      </c>
    </row>
    <row r="4" spans="1:21" s="80" customFormat="1" ht="25" customHeight="1" thickTop="1" x14ac:dyDescent="0.35">
      <c r="A4" s="239" t="s">
        <v>4</v>
      </c>
      <c r="B4" s="239">
        <v>26455</v>
      </c>
      <c r="C4" s="239">
        <v>83</v>
      </c>
      <c r="D4" s="239">
        <v>28468</v>
      </c>
      <c r="E4" s="239">
        <v>90</v>
      </c>
      <c r="F4" s="239">
        <v>22298</v>
      </c>
      <c r="G4" s="239">
        <v>117</v>
      </c>
      <c r="H4" s="239">
        <v>22094</v>
      </c>
      <c r="I4" s="239">
        <v>118</v>
      </c>
      <c r="J4" s="239">
        <v>23167</v>
      </c>
      <c r="K4" s="239">
        <v>116</v>
      </c>
      <c r="L4" s="239">
        <v>23019</v>
      </c>
      <c r="M4" s="239">
        <v>114</v>
      </c>
      <c r="N4" s="239">
        <v>22295</v>
      </c>
      <c r="O4" s="239">
        <v>107</v>
      </c>
      <c r="P4" s="239">
        <v>22714</v>
      </c>
      <c r="Q4" s="239">
        <v>106</v>
      </c>
      <c r="R4" s="239">
        <v>22744</v>
      </c>
      <c r="S4" s="239">
        <v>106</v>
      </c>
      <c r="T4" s="239">
        <v>22279</v>
      </c>
      <c r="U4" s="239">
        <v>106</v>
      </c>
    </row>
    <row r="5" spans="1:21" x14ac:dyDescent="0.35">
      <c r="A5" s="2" t="s">
        <v>5</v>
      </c>
      <c r="B5" s="2">
        <v>348</v>
      </c>
      <c r="C5" s="2">
        <v>109</v>
      </c>
      <c r="D5" s="2">
        <v>364</v>
      </c>
      <c r="E5" s="2">
        <v>111</v>
      </c>
      <c r="F5" s="2">
        <v>293</v>
      </c>
      <c r="G5" s="2">
        <v>132</v>
      </c>
      <c r="H5" s="2">
        <v>299</v>
      </c>
      <c r="I5" s="2">
        <v>139</v>
      </c>
      <c r="J5" s="2">
        <v>318</v>
      </c>
      <c r="K5" s="2">
        <v>137</v>
      </c>
      <c r="L5" s="2">
        <v>307</v>
      </c>
      <c r="M5" s="2">
        <v>129</v>
      </c>
      <c r="N5" s="2">
        <v>267</v>
      </c>
      <c r="O5" s="2">
        <v>122</v>
      </c>
      <c r="P5" s="2">
        <v>286</v>
      </c>
      <c r="Q5" s="2">
        <v>122</v>
      </c>
      <c r="R5" s="2">
        <v>286</v>
      </c>
      <c r="S5" s="2">
        <v>117</v>
      </c>
      <c r="T5" s="2">
        <v>285</v>
      </c>
      <c r="U5" s="2">
        <v>116</v>
      </c>
    </row>
    <row r="6" spans="1:21" x14ac:dyDescent="0.35">
      <c r="A6" s="2" t="s">
        <v>6</v>
      </c>
      <c r="B6" s="2">
        <v>42953</v>
      </c>
      <c r="C6" s="2">
        <v>94</v>
      </c>
      <c r="D6" s="2">
        <v>45967</v>
      </c>
      <c r="E6" s="2">
        <v>98</v>
      </c>
      <c r="F6" s="2">
        <v>36163</v>
      </c>
      <c r="G6" s="2">
        <v>126</v>
      </c>
      <c r="H6" s="2">
        <v>35802</v>
      </c>
      <c r="I6" s="2">
        <v>127</v>
      </c>
      <c r="J6" s="2">
        <v>36636</v>
      </c>
      <c r="K6" s="2">
        <v>125</v>
      </c>
      <c r="L6" s="2">
        <v>36093</v>
      </c>
      <c r="M6" s="2">
        <v>123</v>
      </c>
      <c r="N6" s="2">
        <v>34134</v>
      </c>
      <c r="O6" s="2">
        <v>115</v>
      </c>
      <c r="P6" s="2">
        <v>34299</v>
      </c>
      <c r="Q6" s="2">
        <v>114</v>
      </c>
      <c r="R6" s="2">
        <v>34103</v>
      </c>
      <c r="S6" s="2">
        <v>113</v>
      </c>
      <c r="T6" s="2">
        <v>32951</v>
      </c>
      <c r="U6" s="2">
        <v>114</v>
      </c>
    </row>
    <row r="7" spans="1:21" x14ac:dyDescent="0.35">
      <c r="A7" s="2" t="s">
        <v>73</v>
      </c>
      <c r="B7" s="2">
        <v>2154</v>
      </c>
      <c r="C7" s="2">
        <v>121</v>
      </c>
      <c r="D7" s="2">
        <v>2310</v>
      </c>
      <c r="E7" s="2">
        <v>126</v>
      </c>
      <c r="F7" s="2">
        <v>2055</v>
      </c>
      <c r="G7" s="2">
        <v>150</v>
      </c>
      <c r="H7" s="2">
        <v>1972</v>
      </c>
      <c r="I7" s="2">
        <v>150</v>
      </c>
      <c r="J7" s="2">
        <v>2013</v>
      </c>
      <c r="K7" s="2">
        <v>149</v>
      </c>
      <c r="L7" s="2">
        <v>2062</v>
      </c>
      <c r="M7" s="2">
        <v>148</v>
      </c>
      <c r="N7" s="2">
        <v>1973</v>
      </c>
      <c r="O7" s="2">
        <v>138</v>
      </c>
      <c r="P7" s="2">
        <v>2006</v>
      </c>
      <c r="Q7" s="2">
        <v>138</v>
      </c>
      <c r="R7" s="2">
        <v>1963</v>
      </c>
      <c r="S7" s="2">
        <v>139</v>
      </c>
      <c r="T7" s="2">
        <v>1908</v>
      </c>
      <c r="U7" s="2">
        <v>140</v>
      </c>
    </row>
    <row r="8" spans="1:21" x14ac:dyDescent="0.35">
      <c r="A8" s="2" t="s">
        <v>74</v>
      </c>
      <c r="B8" s="2">
        <v>208</v>
      </c>
      <c r="C8" s="2">
        <v>102</v>
      </c>
      <c r="D8" s="2">
        <v>238</v>
      </c>
      <c r="E8" s="2">
        <v>111</v>
      </c>
      <c r="F8" s="2">
        <v>221</v>
      </c>
      <c r="G8" s="2">
        <v>140</v>
      </c>
      <c r="H8" s="2">
        <v>200</v>
      </c>
      <c r="I8" s="2">
        <v>141</v>
      </c>
      <c r="J8" s="2">
        <v>215</v>
      </c>
      <c r="K8" s="2">
        <v>139</v>
      </c>
      <c r="L8" s="2">
        <v>207</v>
      </c>
      <c r="M8" s="2">
        <v>134</v>
      </c>
      <c r="N8" s="2">
        <v>189</v>
      </c>
      <c r="O8" s="2">
        <v>129</v>
      </c>
      <c r="P8" s="2">
        <v>197</v>
      </c>
      <c r="Q8" s="2">
        <v>124</v>
      </c>
      <c r="R8" s="2">
        <v>189</v>
      </c>
      <c r="S8" s="2">
        <v>122</v>
      </c>
      <c r="T8" s="2">
        <v>160</v>
      </c>
      <c r="U8" s="2">
        <v>122</v>
      </c>
    </row>
    <row r="9" spans="1:21" x14ac:dyDescent="0.35">
      <c r="A9" s="2" t="s">
        <v>7</v>
      </c>
      <c r="B9" s="2">
        <v>11912</v>
      </c>
      <c r="C9" s="2">
        <v>93</v>
      </c>
      <c r="D9" s="2">
        <v>12692</v>
      </c>
      <c r="E9" s="2">
        <v>98</v>
      </c>
      <c r="F9" s="2">
        <v>10177</v>
      </c>
      <c r="G9" s="2">
        <v>127</v>
      </c>
      <c r="H9" s="2">
        <v>10146</v>
      </c>
      <c r="I9" s="2">
        <v>127</v>
      </c>
      <c r="J9" s="2">
        <v>10371</v>
      </c>
      <c r="K9" s="2">
        <v>127</v>
      </c>
      <c r="L9" s="2">
        <v>10269</v>
      </c>
      <c r="M9" s="2">
        <v>125</v>
      </c>
      <c r="N9" s="2">
        <v>9572</v>
      </c>
      <c r="O9" s="2">
        <v>115</v>
      </c>
      <c r="P9" s="2">
        <v>9622</v>
      </c>
      <c r="Q9" s="2">
        <v>114</v>
      </c>
      <c r="R9" s="2">
        <v>9504</v>
      </c>
      <c r="S9" s="2">
        <v>113</v>
      </c>
      <c r="T9" s="2">
        <v>9199</v>
      </c>
      <c r="U9" s="2">
        <v>113</v>
      </c>
    </row>
    <row r="10" spans="1:21" x14ac:dyDescent="0.35">
      <c r="A10" s="2" t="s">
        <v>63</v>
      </c>
      <c r="B10" s="2">
        <v>3121</v>
      </c>
      <c r="C10" s="2">
        <v>86</v>
      </c>
      <c r="D10" s="2">
        <v>3399</v>
      </c>
      <c r="E10" s="2">
        <v>95</v>
      </c>
      <c r="F10" s="2">
        <v>2699</v>
      </c>
      <c r="G10" s="2">
        <v>129</v>
      </c>
      <c r="H10" s="2">
        <v>2663</v>
      </c>
      <c r="I10" s="2">
        <v>128</v>
      </c>
      <c r="J10" s="2">
        <v>2668</v>
      </c>
      <c r="K10" s="2">
        <v>125</v>
      </c>
      <c r="L10" s="2">
        <v>2708</v>
      </c>
      <c r="M10" s="2">
        <v>120</v>
      </c>
      <c r="N10" s="2">
        <v>2557</v>
      </c>
      <c r="O10" s="2">
        <v>109</v>
      </c>
      <c r="P10" s="2">
        <v>2506</v>
      </c>
      <c r="Q10" s="2">
        <v>109</v>
      </c>
      <c r="R10" s="2">
        <v>2483</v>
      </c>
      <c r="S10" s="2">
        <v>110</v>
      </c>
      <c r="T10" s="2">
        <v>2404</v>
      </c>
      <c r="U10" s="2">
        <v>109</v>
      </c>
    </row>
    <row r="11" spans="1:21" x14ac:dyDescent="0.35">
      <c r="A11" s="2" t="s">
        <v>8</v>
      </c>
      <c r="B11" s="2">
        <v>8748</v>
      </c>
      <c r="C11" s="2">
        <v>83</v>
      </c>
      <c r="D11" s="2">
        <v>9151</v>
      </c>
      <c r="E11" s="2">
        <v>87</v>
      </c>
      <c r="F11" s="2">
        <v>7309</v>
      </c>
      <c r="G11" s="2">
        <v>117</v>
      </c>
      <c r="H11" s="2">
        <v>7208</v>
      </c>
      <c r="I11" s="2">
        <v>118</v>
      </c>
      <c r="J11" s="2">
        <v>7376</v>
      </c>
      <c r="K11" s="2">
        <v>117</v>
      </c>
      <c r="L11" s="2">
        <v>7267</v>
      </c>
      <c r="M11" s="2">
        <v>114</v>
      </c>
      <c r="N11" s="2">
        <v>6896</v>
      </c>
      <c r="O11" s="2">
        <v>106</v>
      </c>
      <c r="P11" s="2">
        <v>6954</v>
      </c>
      <c r="Q11" s="2">
        <v>106</v>
      </c>
      <c r="R11" s="2">
        <v>7009</v>
      </c>
      <c r="S11" s="2">
        <v>106</v>
      </c>
      <c r="T11" s="2">
        <v>6853</v>
      </c>
      <c r="U11" s="2">
        <v>104</v>
      </c>
    </row>
    <row r="12" spans="1:21" x14ac:dyDescent="0.35">
      <c r="A12" s="2" t="s">
        <v>9</v>
      </c>
      <c r="B12" s="2">
        <v>15715</v>
      </c>
      <c r="C12" s="2">
        <v>96</v>
      </c>
      <c r="D12" s="2">
        <v>16799</v>
      </c>
      <c r="E12" s="2">
        <v>102</v>
      </c>
      <c r="F12" s="2">
        <v>13673</v>
      </c>
      <c r="G12" s="2">
        <v>129</v>
      </c>
      <c r="H12" s="2">
        <v>13054</v>
      </c>
      <c r="I12" s="2">
        <v>129</v>
      </c>
      <c r="J12" s="2">
        <v>13394</v>
      </c>
      <c r="K12" s="2">
        <v>128</v>
      </c>
      <c r="L12" s="2">
        <v>13274</v>
      </c>
      <c r="M12" s="2">
        <v>126</v>
      </c>
      <c r="N12" s="2">
        <v>12612</v>
      </c>
      <c r="O12" s="2">
        <v>116</v>
      </c>
      <c r="P12" s="2">
        <v>12680</v>
      </c>
      <c r="Q12" s="2">
        <v>115</v>
      </c>
      <c r="R12" s="2">
        <v>12701</v>
      </c>
      <c r="S12" s="2">
        <v>116</v>
      </c>
      <c r="T12" s="2">
        <v>12300</v>
      </c>
      <c r="U12" s="2">
        <v>117</v>
      </c>
    </row>
    <row r="13" spans="1:21" x14ac:dyDescent="0.35">
      <c r="A13" s="2" t="s">
        <v>10</v>
      </c>
      <c r="B13" s="2">
        <v>15415</v>
      </c>
      <c r="C13" s="2">
        <v>89</v>
      </c>
      <c r="D13" s="2">
        <v>16454</v>
      </c>
      <c r="E13" s="2">
        <v>95</v>
      </c>
      <c r="F13" s="2">
        <v>12387</v>
      </c>
      <c r="G13" s="2">
        <v>119</v>
      </c>
      <c r="H13" s="2">
        <v>12440</v>
      </c>
      <c r="I13" s="2">
        <v>120</v>
      </c>
      <c r="J13" s="2">
        <v>12827</v>
      </c>
      <c r="K13" s="2">
        <v>120</v>
      </c>
      <c r="L13" s="2">
        <v>12798</v>
      </c>
      <c r="M13" s="2">
        <v>117</v>
      </c>
      <c r="N13" s="2">
        <v>12154</v>
      </c>
      <c r="O13" s="2">
        <v>109</v>
      </c>
      <c r="P13" s="2">
        <v>12130</v>
      </c>
      <c r="Q13" s="2">
        <v>108</v>
      </c>
      <c r="R13" s="2">
        <v>12058</v>
      </c>
      <c r="S13" s="2">
        <v>107</v>
      </c>
      <c r="T13" s="2">
        <v>11657</v>
      </c>
      <c r="U13" s="2">
        <v>107</v>
      </c>
    </row>
    <row r="14" spans="1:21" x14ac:dyDescent="0.35">
      <c r="A14" s="2" t="s">
        <v>11</v>
      </c>
      <c r="B14" s="2">
        <v>4899</v>
      </c>
      <c r="C14" s="2">
        <v>87</v>
      </c>
      <c r="D14" s="2">
        <v>5182</v>
      </c>
      <c r="E14" s="2">
        <v>92</v>
      </c>
      <c r="F14" s="2">
        <v>3859</v>
      </c>
      <c r="G14" s="2">
        <v>120</v>
      </c>
      <c r="H14" s="2">
        <v>3963</v>
      </c>
      <c r="I14" s="2">
        <v>120</v>
      </c>
      <c r="J14" s="2">
        <v>4090</v>
      </c>
      <c r="K14" s="2">
        <v>119</v>
      </c>
      <c r="L14" s="2">
        <v>4062</v>
      </c>
      <c r="M14" s="2">
        <v>116</v>
      </c>
      <c r="N14" s="2">
        <v>3933</v>
      </c>
      <c r="O14" s="2">
        <v>108</v>
      </c>
      <c r="P14" s="2">
        <v>4076</v>
      </c>
      <c r="Q14" s="2">
        <v>107</v>
      </c>
      <c r="R14" s="2">
        <v>4067</v>
      </c>
      <c r="S14" s="2">
        <v>107</v>
      </c>
      <c r="T14" s="2">
        <v>4034</v>
      </c>
      <c r="U14" s="2">
        <v>107</v>
      </c>
    </row>
    <row r="15" spans="1:21" x14ac:dyDescent="0.35">
      <c r="A15" s="2" t="s">
        <v>12</v>
      </c>
      <c r="B15" s="2">
        <v>6254</v>
      </c>
      <c r="C15" s="2">
        <v>98</v>
      </c>
      <c r="D15" s="2">
        <v>6730</v>
      </c>
      <c r="E15" s="2">
        <v>104</v>
      </c>
      <c r="F15" s="2">
        <v>5022</v>
      </c>
      <c r="G15" s="2">
        <v>129</v>
      </c>
      <c r="H15" s="2">
        <v>5038</v>
      </c>
      <c r="I15" s="2">
        <v>127</v>
      </c>
      <c r="J15" s="2">
        <v>5362</v>
      </c>
      <c r="K15" s="2">
        <v>127</v>
      </c>
      <c r="L15" s="2">
        <v>5221</v>
      </c>
      <c r="M15" s="2">
        <v>125</v>
      </c>
      <c r="N15" s="2">
        <v>5050</v>
      </c>
      <c r="O15" s="2">
        <v>117</v>
      </c>
      <c r="P15" s="2">
        <v>5132</v>
      </c>
      <c r="Q15" s="2">
        <v>117</v>
      </c>
      <c r="R15" s="2">
        <v>5167</v>
      </c>
      <c r="S15" s="2">
        <v>116</v>
      </c>
      <c r="T15" s="2">
        <v>5034</v>
      </c>
      <c r="U15" s="2">
        <v>117</v>
      </c>
    </row>
    <row r="16" spans="1:21" x14ac:dyDescent="0.35">
      <c r="A16" s="2" t="s">
        <v>13</v>
      </c>
      <c r="B16" s="2">
        <v>55144</v>
      </c>
      <c r="C16" s="2">
        <v>76</v>
      </c>
      <c r="D16" s="2">
        <v>58819</v>
      </c>
      <c r="E16" s="2">
        <v>82</v>
      </c>
      <c r="F16" s="2">
        <v>45962</v>
      </c>
      <c r="G16" s="2">
        <v>111</v>
      </c>
      <c r="H16" s="2">
        <v>47135</v>
      </c>
      <c r="I16" s="2">
        <v>110</v>
      </c>
      <c r="J16" s="2">
        <v>48993</v>
      </c>
      <c r="K16" s="2">
        <v>110</v>
      </c>
      <c r="L16" s="2">
        <v>48174</v>
      </c>
      <c r="M16" s="2">
        <v>108</v>
      </c>
      <c r="N16" s="2">
        <v>46226</v>
      </c>
      <c r="O16" s="2">
        <v>101</v>
      </c>
      <c r="P16" s="2">
        <v>47411</v>
      </c>
      <c r="Q16" s="2">
        <v>100</v>
      </c>
      <c r="R16" s="2">
        <v>47102</v>
      </c>
      <c r="S16" s="2">
        <v>100</v>
      </c>
      <c r="T16" s="2">
        <v>45850</v>
      </c>
      <c r="U16" s="2">
        <v>100</v>
      </c>
    </row>
    <row r="17" spans="1:21" x14ac:dyDescent="0.35">
      <c r="A17" s="2" t="s">
        <v>14</v>
      </c>
      <c r="B17" s="2">
        <v>10150</v>
      </c>
      <c r="C17" s="2">
        <v>77</v>
      </c>
      <c r="D17" s="2">
        <v>10983</v>
      </c>
      <c r="E17" s="2">
        <v>85</v>
      </c>
      <c r="F17" s="2">
        <v>8116</v>
      </c>
      <c r="G17" s="2">
        <v>115</v>
      </c>
      <c r="H17" s="2">
        <v>8581</v>
      </c>
      <c r="I17" s="2">
        <v>113</v>
      </c>
      <c r="J17" s="2">
        <v>9152</v>
      </c>
      <c r="K17" s="2">
        <v>113</v>
      </c>
      <c r="L17" s="2">
        <v>8858</v>
      </c>
      <c r="M17" s="2">
        <v>111</v>
      </c>
      <c r="N17" s="2">
        <v>8723</v>
      </c>
      <c r="O17" s="2">
        <v>103</v>
      </c>
      <c r="P17" s="2">
        <v>8943</v>
      </c>
      <c r="Q17" s="2">
        <v>104</v>
      </c>
      <c r="R17" s="2">
        <v>8940</v>
      </c>
      <c r="S17" s="2">
        <v>103</v>
      </c>
      <c r="T17" s="2">
        <v>8777</v>
      </c>
      <c r="U17" s="2">
        <v>103</v>
      </c>
    </row>
    <row r="18" spans="1:21" x14ac:dyDescent="0.35">
      <c r="A18" s="2" t="s">
        <v>15</v>
      </c>
      <c r="B18" s="2">
        <v>2730</v>
      </c>
      <c r="C18" s="2">
        <v>71</v>
      </c>
      <c r="D18" s="2">
        <v>2923</v>
      </c>
      <c r="E18" s="2">
        <v>80</v>
      </c>
      <c r="F18" s="2">
        <v>2059</v>
      </c>
      <c r="G18" s="2">
        <v>110</v>
      </c>
      <c r="H18" s="2">
        <v>2276</v>
      </c>
      <c r="I18" s="2">
        <v>108</v>
      </c>
      <c r="J18" s="2">
        <v>2426</v>
      </c>
      <c r="K18" s="2">
        <v>107</v>
      </c>
      <c r="L18" s="2">
        <v>2336</v>
      </c>
      <c r="M18" s="2">
        <v>105</v>
      </c>
      <c r="N18" s="2">
        <v>2357</v>
      </c>
      <c r="O18" s="2">
        <v>98</v>
      </c>
      <c r="P18" s="2">
        <v>2454</v>
      </c>
      <c r="Q18" s="2">
        <v>98</v>
      </c>
      <c r="R18" s="2">
        <v>2457</v>
      </c>
      <c r="S18" s="2">
        <v>95</v>
      </c>
      <c r="T18" s="2">
        <v>2390</v>
      </c>
      <c r="U18" s="2">
        <v>96</v>
      </c>
    </row>
    <row r="19" spans="1:21" x14ac:dyDescent="0.35">
      <c r="A19" s="2" t="s">
        <v>16</v>
      </c>
      <c r="B19" s="2">
        <v>172539</v>
      </c>
      <c r="C19" s="2">
        <v>83</v>
      </c>
      <c r="D19" s="2">
        <v>181954</v>
      </c>
      <c r="E19" s="2">
        <v>87</v>
      </c>
      <c r="F19" s="2">
        <v>141683</v>
      </c>
      <c r="G19" s="2">
        <v>105</v>
      </c>
      <c r="H19" s="2">
        <v>148077</v>
      </c>
      <c r="I19" s="2">
        <v>103</v>
      </c>
      <c r="J19" s="2">
        <v>157625</v>
      </c>
      <c r="K19" s="2">
        <v>103</v>
      </c>
      <c r="L19" s="2">
        <v>155354</v>
      </c>
      <c r="M19" s="2">
        <v>103</v>
      </c>
      <c r="N19" s="2">
        <v>155067</v>
      </c>
      <c r="O19" s="2">
        <v>99</v>
      </c>
      <c r="P19" s="2">
        <v>162990</v>
      </c>
      <c r="Q19" s="2">
        <v>99</v>
      </c>
      <c r="R19" s="2">
        <v>162593</v>
      </c>
      <c r="S19" s="2">
        <v>97</v>
      </c>
      <c r="T19" s="2">
        <v>159875</v>
      </c>
      <c r="U19" s="2">
        <v>98</v>
      </c>
    </row>
    <row r="20" spans="1:21" x14ac:dyDescent="0.35">
      <c r="A20" s="2" t="s">
        <v>17</v>
      </c>
      <c r="B20" s="2">
        <v>62034</v>
      </c>
      <c r="C20" s="2">
        <v>75</v>
      </c>
      <c r="D20" s="2">
        <v>67284</v>
      </c>
      <c r="E20" s="2">
        <v>83</v>
      </c>
      <c r="F20" s="2">
        <v>51345</v>
      </c>
      <c r="G20" s="2">
        <v>109</v>
      </c>
      <c r="H20" s="2">
        <v>54311</v>
      </c>
      <c r="I20" s="2">
        <v>106</v>
      </c>
      <c r="J20" s="2">
        <v>58100</v>
      </c>
      <c r="K20" s="2">
        <v>107</v>
      </c>
      <c r="L20" s="2">
        <v>57477</v>
      </c>
      <c r="M20" s="2">
        <v>106</v>
      </c>
      <c r="N20" s="2">
        <v>56469</v>
      </c>
      <c r="O20" s="2">
        <v>100</v>
      </c>
      <c r="P20" s="2">
        <v>58633</v>
      </c>
      <c r="Q20" s="2">
        <v>100</v>
      </c>
      <c r="R20" s="2">
        <v>59024</v>
      </c>
      <c r="S20" s="2">
        <v>99</v>
      </c>
      <c r="T20" s="2">
        <v>57765</v>
      </c>
      <c r="U20" s="2">
        <v>99</v>
      </c>
    </row>
    <row r="21" spans="1:21" x14ac:dyDescent="0.35">
      <c r="A21" s="2" t="s">
        <v>18</v>
      </c>
      <c r="B21" s="2">
        <v>4410</v>
      </c>
      <c r="C21" s="2">
        <v>76</v>
      </c>
      <c r="D21" s="2">
        <v>4738</v>
      </c>
      <c r="E21" s="2">
        <v>82</v>
      </c>
      <c r="F21" s="2">
        <v>3412</v>
      </c>
      <c r="G21" s="2">
        <v>109</v>
      </c>
      <c r="H21" s="2">
        <v>3653</v>
      </c>
      <c r="I21" s="2">
        <v>107</v>
      </c>
      <c r="J21" s="2">
        <v>4034</v>
      </c>
      <c r="K21" s="2">
        <v>108</v>
      </c>
      <c r="L21" s="2">
        <v>4060</v>
      </c>
      <c r="M21" s="2">
        <v>105</v>
      </c>
      <c r="N21" s="2">
        <v>3971</v>
      </c>
      <c r="O21" s="2">
        <v>98</v>
      </c>
      <c r="P21" s="2">
        <v>4199</v>
      </c>
      <c r="Q21" s="2">
        <v>100</v>
      </c>
      <c r="R21" s="2">
        <v>4201</v>
      </c>
      <c r="S21" s="2">
        <v>98</v>
      </c>
      <c r="T21" s="2">
        <v>4122</v>
      </c>
      <c r="U21" s="2">
        <v>98</v>
      </c>
    </row>
    <row r="22" spans="1:21" x14ac:dyDescent="0.35">
      <c r="A22" s="2" t="s">
        <v>19</v>
      </c>
      <c r="B22" s="2">
        <v>45786</v>
      </c>
      <c r="C22" s="2">
        <v>85</v>
      </c>
      <c r="D22" s="2">
        <v>48247</v>
      </c>
      <c r="E22" s="2">
        <v>90</v>
      </c>
      <c r="F22" s="2">
        <v>34023</v>
      </c>
      <c r="G22" s="2">
        <v>113</v>
      </c>
      <c r="H22" s="2">
        <v>37354</v>
      </c>
      <c r="I22" s="2">
        <v>111</v>
      </c>
      <c r="J22" s="2">
        <v>41651</v>
      </c>
      <c r="K22" s="2">
        <v>110</v>
      </c>
      <c r="L22" s="2">
        <v>41217</v>
      </c>
      <c r="M22" s="2">
        <v>110</v>
      </c>
      <c r="N22" s="2">
        <v>41216</v>
      </c>
      <c r="O22" s="2">
        <v>105</v>
      </c>
      <c r="P22" s="2">
        <v>42948</v>
      </c>
      <c r="Q22" s="2">
        <v>105</v>
      </c>
      <c r="R22" s="2">
        <v>43275</v>
      </c>
      <c r="S22" s="2">
        <v>104</v>
      </c>
      <c r="T22" s="2">
        <v>42498</v>
      </c>
      <c r="U22" s="2">
        <v>105</v>
      </c>
    </row>
    <row r="23" spans="1:21" x14ac:dyDescent="0.35">
      <c r="A23" s="2" t="s">
        <v>20</v>
      </c>
      <c r="B23" s="2">
        <v>143604</v>
      </c>
      <c r="C23" s="2">
        <v>79</v>
      </c>
      <c r="D23" s="2">
        <v>154586</v>
      </c>
      <c r="E23" s="2">
        <v>86</v>
      </c>
      <c r="F23" s="2">
        <v>117057</v>
      </c>
      <c r="G23" s="2">
        <v>107</v>
      </c>
      <c r="H23" s="2">
        <v>121807</v>
      </c>
      <c r="I23" s="2">
        <v>105</v>
      </c>
      <c r="J23" s="2">
        <v>132288</v>
      </c>
      <c r="K23" s="2">
        <v>105</v>
      </c>
      <c r="L23" s="2">
        <v>130720</v>
      </c>
      <c r="M23" s="2">
        <v>104</v>
      </c>
      <c r="N23" s="2">
        <v>131450</v>
      </c>
      <c r="O23" s="2">
        <v>99</v>
      </c>
      <c r="P23" s="2">
        <v>137915</v>
      </c>
      <c r="Q23" s="2">
        <v>100</v>
      </c>
      <c r="R23" s="2">
        <v>138603</v>
      </c>
      <c r="S23" s="2">
        <v>98</v>
      </c>
      <c r="T23" s="2">
        <v>136639</v>
      </c>
      <c r="U23" s="2">
        <v>98</v>
      </c>
    </row>
    <row r="24" spans="1:21" x14ac:dyDescent="0.35">
      <c r="A24" s="2" t="s">
        <v>21</v>
      </c>
      <c r="B24" s="2">
        <v>17636</v>
      </c>
      <c r="C24" s="2">
        <v>68</v>
      </c>
      <c r="D24" s="2">
        <v>19063</v>
      </c>
      <c r="E24" s="2">
        <v>77</v>
      </c>
      <c r="F24" s="2">
        <v>13868</v>
      </c>
      <c r="G24" s="2">
        <v>110</v>
      </c>
      <c r="H24" s="2">
        <v>14570</v>
      </c>
      <c r="I24" s="2">
        <v>107</v>
      </c>
      <c r="J24" s="2">
        <v>15586</v>
      </c>
      <c r="K24" s="2">
        <v>107</v>
      </c>
      <c r="L24" s="2">
        <v>15550</v>
      </c>
      <c r="M24" s="2">
        <v>106</v>
      </c>
      <c r="N24" s="2">
        <v>15368</v>
      </c>
      <c r="O24" s="2">
        <v>99</v>
      </c>
      <c r="P24" s="2">
        <v>15718</v>
      </c>
      <c r="Q24" s="2">
        <v>98</v>
      </c>
      <c r="R24" s="2">
        <v>15751</v>
      </c>
      <c r="S24" s="2">
        <v>97</v>
      </c>
      <c r="T24" s="2">
        <v>15505</v>
      </c>
      <c r="U24" s="2">
        <v>98</v>
      </c>
    </row>
    <row r="25" spans="1:21" ht="25.25" customHeight="1" thickBot="1" x14ac:dyDescent="0.4">
      <c r="A25" s="17" t="s">
        <v>33</v>
      </c>
      <c r="B25" s="17">
        <v>652215</v>
      </c>
      <c r="C25" s="17">
        <v>82</v>
      </c>
      <c r="D25" s="17">
        <v>696351</v>
      </c>
      <c r="E25" s="17">
        <v>88</v>
      </c>
      <c r="F25" s="17">
        <v>533681</v>
      </c>
      <c r="G25" s="17">
        <v>111</v>
      </c>
      <c r="H25" s="17">
        <v>552643</v>
      </c>
      <c r="I25" s="17">
        <v>110</v>
      </c>
      <c r="J25" s="17">
        <v>588292</v>
      </c>
      <c r="K25" s="17">
        <v>109</v>
      </c>
      <c r="L25" s="17">
        <v>581033</v>
      </c>
      <c r="M25" s="17">
        <v>108</v>
      </c>
      <c r="N25" s="17">
        <v>572479</v>
      </c>
      <c r="O25" s="17">
        <v>102</v>
      </c>
      <c r="P25" s="17">
        <v>593813</v>
      </c>
      <c r="Q25" s="17">
        <v>102</v>
      </c>
      <c r="R25" s="17">
        <v>594220</v>
      </c>
      <c r="S25" s="17">
        <v>101</v>
      </c>
      <c r="T25" s="17">
        <v>582485</v>
      </c>
      <c r="U25" s="17">
        <v>101</v>
      </c>
    </row>
    <row r="26" spans="1:21" ht="25.25" customHeight="1" thickTop="1" x14ac:dyDescent="0.35">
      <c r="A26" s="13" t="s">
        <v>0</v>
      </c>
      <c r="B26" s="14">
        <v>111614</v>
      </c>
      <c r="C26" s="14">
        <v>91</v>
      </c>
      <c r="D26" s="14">
        <v>119388</v>
      </c>
      <c r="E26" s="14">
        <v>96</v>
      </c>
      <c r="F26" s="14">
        <v>94888</v>
      </c>
      <c r="G26" s="14">
        <v>124</v>
      </c>
      <c r="H26" s="14">
        <v>93438</v>
      </c>
      <c r="I26" s="14">
        <v>125</v>
      </c>
      <c r="J26" s="14">
        <v>96158</v>
      </c>
      <c r="K26" s="14">
        <v>124</v>
      </c>
      <c r="L26" s="14">
        <v>95206</v>
      </c>
      <c r="M26" s="14">
        <v>121</v>
      </c>
      <c r="N26" s="14">
        <v>90495</v>
      </c>
      <c r="O26" s="14">
        <v>113</v>
      </c>
      <c r="P26" s="14">
        <v>91264</v>
      </c>
      <c r="Q26" s="14">
        <v>112</v>
      </c>
      <c r="R26" s="14">
        <v>90982</v>
      </c>
      <c r="S26" s="14">
        <v>112</v>
      </c>
      <c r="T26" s="14">
        <v>88339</v>
      </c>
      <c r="U26" s="14">
        <v>112</v>
      </c>
    </row>
    <row r="27" spans="1:21" ht="25.25" customHeight="1" x14ac:dyDescent="0.35">
      <c r="A27" s="13" t="s">
        <v>1</v>
      </c>
      <c r="B27" s="14">
        <v>81712</v>
      </c>
      <c r="C27" s="14">
        <v>81</v>
      </c>
      <c r="D27" s="14">
        <v>87185</v>
      </c>
      <c r="E27" s="14">
        <v>87</v>
      </c>
      <c r="F27" s="14">
        <v>67230</v>
      </c>
      <c r="G27" s="14">
        <v>114</v>
      </c>
      <c r="H27" s="14">
        <v>68576</v>
      </c>
      <c r="I27" s="14">
        <v>114</v>
      </c>
      <c r="J27" s="14">
        <v>71272</v>
      </c>
      <c r="K27" s="14">
        <v>113</v>
      </c>
      <c r="L27" s="14">
        <v>70255</v>
      </c>
      <c r="M27" s="14">
        <v>111</v>
      </c>
      <c r="N27" s="14">
        <v>67363</v>
      </c>
      <c r="O27" s="14">
        <v>104</v>
      </c>
      <c r="P27" s="14">
        <v>68749</v>
      </c>
      <c r="Q27" s="14">
        <v>103</v>
      </c>
      <c r="R27" s="14">
        <v>68394</v>
      </c>
      <c r="S27" s="14">
        <v>103</v>
      </c>
      <c r="T27" s="14">
        <v>66575</v>
      </c>
      <c r="U27" s="14">
        <v>103</v>
      </c>
    </row>
    <row r="28" spans="1:21" ht="25.25" customHeight="1" thickBot="1" x14ac:dyDescent="0.4">
      <c r="A28" s="15" t="s">
        <v>2</v>
      </c>
      <c r="B28" s="16">
        <v>458889</v>
      </c>
      <c r="C28" s="16">
        <v>80</v>
      </c>
      <c r="D28" s="16">
        <v>489778</v>
      </c>
      <c r="E28" s="16">
        <v>86</v>
      </c>
      <c r="F28" s="16">
        <v>371563</v>
      </c>
      <c r="G28" s="16">
        <v>107</v>
      </c>
      <c r="H28" s="16">
        <v>390629</v>
      </c>
      <c r="I28" s="16">
        <v>105</v>
      </c>
      <c r="J28" s="16">
        <v>420862</v>
      </c>
      <c r="K28" s="16">
        <v>105</v>
      </c>
      <c r="L28" s="16">
        <v>415572</v>
      </c>
      <c r="M28" s="16">
        <v>104</v>
      </c>
      <c r="N28" s="16">
        <v>414621</v>
      </c>
      <c r="O28" s="16">
        <v>100</v>
      </c>
      <c r="P28" s="16">
        <v>433800</v>
      </c>
      <c r="Q28" s="16">
        <v>100</v>
      </c>
      <c r="R28" s="16">
        <v>434844</v>
      </c>
      <c r="S28" s="16">
        <v>99</v>
      </c>
      <c r="T28" s="16">
        <v>427571</v>
      </c>
      <c r="U28" s="16">
        <v>99</v>
      </c>
    </row>
    <row r="29" spans="1:21" ht="5" customHeight="1" thickTop="1" x14ac:dyDescent="0.35">
      <c r="A29" s="55"/>
      <c r="J29" s="24"/>
    </row>
    <row r="30" spans="1:21" ht="46.25" customHeight="1" x14ac:dyDescent="0.35">
      <c r="A30" s="367" t="s">
        <v>121</v>
      </c>
      <c r="B30" s="367"/>
      <c r="C30" s="367"/>
      <c r="D30" s="367"/>
      <c r="E30" s="367"/>
      <c r="F30" s="367"/>
      <c r="G30" s="367"/>
      <c r="H30" s="367"/>
      <c r="I30" s="367"/>
      <c r="J30" s="367"/>
      <c r="K30" s="367"/>
      <c r="L30" s="367"/>
      <c r="M30" s="367"/>
      <c r="N30" s="367"/>
      <c r="O30" s="367"/>
      <c r="P30" s="367"/>
      <c r="Q30" s="367"/>
      <c r="R30" s="367"/>
      <c r="S30" s="367"/>
      <c r="T30" s="367"/>
      <c r="U30" s="367"/>
    </row>
    <row r="31" spans="1:21" x14ac:dyDescent="0.35">
      <c r="A31" s="55" t="str">
        <f>+INDICE!B30</f>
        <v xml:space="preserve"> Lettura dati 1^ marzo 2023</v>
      </c>
      <c r="B31" s="104"/>
      <c r="C31" s="104"/>
      <c r="D31" s="104"/>
      <c r="E31" s="104"/>
      <c r="F31" s="104"/>
      <c r="G31" s="104"/>
      <c r="H31" s="104"/>
      <c r="I31" s="69"/>
      <c r="J31" s="3"/>
      <c r="K31" s="3"/>
      <c r="L31" s="3"/>
      <c r="M31" s="3"/>
    </row>
    <row r="32" spans="1:21" ht="15" x14ac:dyDescent="0.35">
      <c r="B32" s="7"/>
      <c r="C32" s="66"/>
    </row>
    <row r="36" spans="2:6" x14ac:dyDescent="0.35">
      <c r="F36" s="24"/>
    </row>
    <row r="39" spans="2:6" x14ac:dyDescent="0.35">
      <c r="B39" s="4"/>
    </row>
    <row r="40" spans="2:6" x14ac:dyDescent="0.35">
      <c r="B40" s="4"/>
    </row>
    <row r="41" spans="2:6" x14ac:dyDescent="0.35">
      <c r="B41" s="4"/>
    </row>
    <row r="42" spans="2:6" x14ac:dyDescent="0.35">
      <c r="B42" s="4"/>
      <c r="C42" s="66"/>
    </row>
    <row r="43" spans="2:6" x14ac:dyDescent="0.35">
      <c r="B43" s="4"/>
    </row>
    <row r="44" spans="2:6" x14ac:dyDescent="0.35">
      <c r="B44" s="4"/>
    </row>
    <row r="45" spans="2:6" x14ac:dyDescent="0.35">
      <c r="B45" s="4"/>
    </row>
    <row r="46" spans="2:6" x14ac:dyDescent="0.35">
      <c r="B46" s="4"/>
    </row>
    <row r="47" spans="2:6" x14ac:dyDescent="0.35">
      <c r="B47" s="4"/>
    </row>
    <row r="48" spans="2:6" x14ac:dyDescent="0.35">
      <c r="B48" s="4"/>
    </row>
    <row r="49" spans="2:2" x14ac:dyDescent="0.35">
      <c r="B49" s="4"/>
    </row>
    <row r="50" spans="2:2" x14ac:dyDescent="0.35">
      <c r="B50" s="4"/>
    </row>
    <row r="51" spans="2:2" x14ac:dyDescent="0.35">
      <c r="B51" s="4"/>
    </row>
    <row r="52" spans="2:2" x14ac:dyDescent="0.35">
      <c r="B52" s="4"/>
    </row>
    <row r="53" spans="2:2" x14ac:dyDescent="0.35">
      <c r="B53" s="4"/>
    </row>
    <row r="54" spans="2:2" x14ac:dyDescent="0.35">
      <c r="B54" s="4"/>
    </row>
    <row r="55" spans="2:2" x14ac:dyDescent="0.35">
      <c r="B55" s="4"/>
    </row>
    <row r="56" spans="2:2" x14ac:dyDescent="0.35">
      <c r="B56" s="4"/>
    </row>
    <row r="57" spans="2:2" x14ac:dyDescent="0.35">
      <c r="B57" s="4"/>
    </row>
    <row r="58" spans="2:2" x14ac:dyDescent="0.35">
      <c r="B58" s="4"/>
    </row>
    <row r="59" spans="2:2" x14ac:dyDescent="0.35">
      <c r="B59" s="4"/>
    </row>
  </sheetData>
  <mergeCells count="12">
    <mergeCell ref="A30:U30"/>
    <mergeCell ref="A2:A3"/>
    <mergeCell ref="B2:C2"/>
    <mergeCell ref="D2:E2"/>
    <mergeCell ref="F2:G2"/>
    <mergeCell ref="H2:I2"/>
    <mergeCell ref="J2:K2"/>
    <mergeCell ref="L2:M2"/>
    <mergeCell ref="N2:O2"/>
    <mergeCell ref="P2:Q2"/>
    <mergeCell ref="R2:S2"/>
    <mergeCell ref="T2:U2"/>
  </mergeCells>
  <pageMargins left="0.70866141732283472" right="0.70866141732283472" top="0.74803149606299213" bottom="0.74803149606299213" header="0.31496062992125984" footer="0.31496062992125984"/>
  <pageSetup paperSize="9" scale="50"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9F48BA-6687-4FE7-9D6A-7F337B51E3FA}">
  <sheetPr>
    <tabColor rgb="FF92D050"/>
    <pageSetUpPr fitToPage="1"/>
  </sheetPr>
  <dimension ref="A1:U59"/>
  <sheetViews>
    <sheetView showGridLines="0" tabSelected="1" view="pageBreakPreview" topLeftCell="A20" zoomScale="60" zoomScaleNormal="70" workbookViewId="0">
      <selection activeCell="B1" sqref="B1"/>
    </sheetView>
  </sheetViews>
  <sheetFormatPr defaultRowHeight="14.5" x14ac:dyDescent="0.35"/>
  <cols>
    <col min="1" max="1" width="30.26953125" style="1" customWidth="1"/>
    <col min="2" max="2" width="21.1796875" style="1" customWidth="1"/>
    <col min="3" max="3" width="31.1796875" style="67" customWidth="1"/>
    <col min="4" max="4" width="11.54296875" style="1" customWidth="1"/>
    <col min="5" max="5" width="11.54296875" style="67" customWidth="1"/>
    <col min="6" max="6" width="11.54296875" style="1" customWidth="1"/>
    <col min="7" max="7" width="11.54296875" style="67" customWidth="1"/>
    <col min="8" max="8" width="11.54296875" style="1" customWidth="1"/>
    <col min="9" max="9" width="11.54296875" style="67" customWidth="1"/>
    <col min="10" max="13" width="11.54296875" style="1" customWidth="1"/>
    <col min="14" max="21" width="11.54296875" customWidth="1"/>
  </cols>
  <sheetData>
    <row r="1" spans="1:15" ht="59.75" customHeight="1" thickBot="1" x14ac:dyDescent="0.4">
      <c r="A1" s="341" t="s">
        <v>148</v>
      </c>
      <c r="B1" s="341"/>
      <c r="C1" s="341"/>
      <c r="D1" s="171"/>
      <c r="E1" s="171"/>
      <c r="F1" s="171"/>
      <c r="G1" s="171"/>
      <c r="H1" s="171"/>
      <c r="I1" s="171"/>
      <c r="J1" s="171"/>
      <c r="K1" s="171"/>
      <c r="L1" s="171"/>
      <c r="M1" s="171"/>
      <c r="N1" s="42"/>
      <c r="O1" s="42"/>
    </row>
    <row r="2" spans="1:15" ht="43.25" customHeight="1" thickTop="1" x14ac:dyDescent="0.35">
      <c r="A2" s="368" t="s">
        <v>81</v>
      </c>
      <c r="B2" s="373" t="s">
        <v>135</v>
      </c>
      <c r="C2" s="374"/>
      <c r="D2"/>
      <c r="E2"/>
      <c r="F2"/>
      <c r="G2"/>
      <c r="H2"/>
      <c r="I2"/>
      <c r="J2"/>
      <c r="K2"/>
      <c r="L2"/>
      <c r="M2"/>
    </row>
    <row r="3" spans="1:15" ht="93.5" customHeight="1" thickBot="1" x14ac:dyDescent="0.4">
      <c r="A3" s="340"/>
      <c r="B3" s="240" t="s">
        <v>95</v>
      </c>
      <c r="C3" s="241" t="s">
        <v>111</v>
      </c>
      <c r="D3"/>
      <c r="E3"/>
      <c r="F3"/>
      <c r="G3"/>
      <c r="H3"/>
      <c r="I3"/>
      <c r="J3"/>
      <c r="K3"/>
      <c r="L3"/>
      <c r="M3"/>
    </row>
    <row r="4" spans="1:15" s="80" customFormat="1" ht="25" customHeight="1" thickTop="1" x14ac:dyDescent="0.35">
      <c r="A4" s="239" t="s">
        <v>4</v>
      </c>
      <c r="B4" s="239">
        <v>21463</v>
      </c>
      <c r="C4" s="239">
        <v>108</v>
      </c>
    </row>
    <row r="5" spans="1:15" x14ac:dyDescent="0.35">
      <c r="A5" s="2" t="s">
        <v>5</v>
      </c>
      <c r="B5" s="2">
        <v>274</v>
      </c>
      <c r="C5" s="2">
        <v>116</v>
      </c>
      <c r="D5"/>
      <c r="E5"/>
      <c r="F5"/>
      <c r="G5"/>
      <c r="H5"/>
      <c r="I5"/>
      <c r="J5"/>
      <c r="K5"/>
      <c r="L5"/>
      <c r="M5"/>
    </row>
    <row r="6" spans="1:15" x14ac:dyDescent="0.35">
      <c r="A6" s="2" t="s">
        <v>6</v>
      </c>
      <c r="B6" s="2">
        <v>31472</v>
      </c>
      <c r="C6" s="2">
        <v>115</v>
      </c>
      <c r="D6"/>
      <c r="E6"/>
      <c r="F6"/>
      <c r="G6"/>
      <c r="H6"/>
      <c r="I6"/>
      <c r="J6"/>
      <c r="K6"/>
      <c r="L6"/>
      <c r="M6"/>
    </row>
    <row r="7" spans="1:15" x14ac:dyDescent="0.35">
      <c r="A7" s="2" t="s">
        <v>73</v>
      </c>
      <c r="B7" s="2">
        <v>1797</v>
      </c>
      <c r="C7" s="2">
        <v>144</v>
      </c>
      <c r="D7"/>
      <c r="E7"/>
      <c r="F7"/>
      <c r="G7"/>
      <c r="H7"/>
      <c r="I7"/>
      <c r="J7"/>
      <c r="K7"/>
      <c r="L7"/>
      <c r="M7"/>
    </row>
    <row r="8" spans="1:15" x14ac:dyDescent="0.35">
      <c r="A8" s="2" t="s">
        <v>74</v>
      </c>
      <c r="B8" s="2">
        <v>165</v>
      </c>
      <c r="C8" s="2">
        <v>134</v>
      </c>
      <c r="D8"/>
      <c r="E8"/>
      <c r="F8"/>
      <c r="G8"/>
      <c r="H8"/>
      <c r="I8"/>
      <c r="J8"/>
      <c r="K8"/>
      <c r="L8"/>
      <c r="M8"/>
    </row>
    <row r="9" spans="1:15" x14ac:dyDescent="0.35">
      <c r="A9" s="2" t="s">
        <v>7</v>
      </c>
      <c r="B9" s="2">
        <v>8901</v>
      </c>
      <c r="C9" s="2">
        <v>116</v>
      </c>
      <c r="D9"/>
      <c r="E9"/>
      <c r="F9"/>
      <c r="G9"/>
      <c r="H9"/>
      <c r="I9"/>
      <c r="J9"/>
      <c r="K9"/>
      <c r="L9"/>
      <c r="M9"/>
    </row>
    <row r="10" spans="1:15" x14ac:dyDescent="0.35">
      <c r="A10" s="2" t="s">
        <v>63</v>
      </c>
      <c r="B10" s="2">
        <v>2318</v>
      </c>
      <c r="C10" s="2">
        <v>111</v>
      </c>
      <c r="D10"/>
      <c r="E10"/>
      <c r="F10"/>
      <c r="G10"/>
      <c r="H10"/>
      <c r="I10"/>
      <c r="J10"/>
      <c r="K10"/>
      <c r="L10"/>
      <c r="M10"/>
    </row>
    <row r="11" spans="1:15" x14ac:dyDescent="0.35">
      <c r="A11" s="2" t="s">
        <v>8</v>
      </c>
      <c r="B11" s="2">
        <v>6597</v>
      </c>
      <c r="C11" s="2">
        <v>106</v>
      </c>
      <c r="D11"/>
      <c r="E11"/>
      <c r="F11"/>
      <c r="G11"/>
      <c r="H11"/>
      <c r="I11"/>
      <c r="J11"/>
      <c r="K11"/>
      <c r="L11"/>
      <c r="M11"/>
    </row>
    <row r="12" spans="1:15" x14ac:dyDescent="0.35">
      <c r="A12" s="2" t="s">
        <v>9</v>
      </c>
      <c r="B12" s="2">
        <v>11802</v>
      </c>
      <c r="C12" s="2">
        <v>119</v>
      </c>
      <c r="D12"/>
      <c r="E12"/>
      <c r="F12"/>
      <c r="G12"/>
      <c r="H12"/>
      <c r="I12"/>
      <c r="J12"/>
      <c r="K12"/>
      <c r="L12"/>
      <c r="M12"/>
    </row>
    <row r="13" spans="1:15" x14ac:dyDescent="0.35">
      <c r="A13" s="2" t="s">
        <v>10</v>
      </c>
      <c r="B13" s="2">
        <v>11131</v>
      </c>
      <c r="C13" s="2">
        <v>109</v>
      </c>
      <c r="D13"/>
      <c r="E13"/>
      <c r="F13"/>
      <c r="G13"/>
      <c r="H13"/>
      <c r="I13"/>
      <c r="J13"/>
      <c r="K13"/>
      <c r="L13"/>
      <c r="M13"/>
    </row>
    <row r="14" spans="1:15" x14ac:dyDescent="0.35">
      <c r="A14" s="2" t="s">
        <v>11</v>
      </c>
      <c r="B14" s="2">
        <v>3942</v>
      </c>
      <c r="C14" s="2">
        <v>109</v>
      </c>
      <c r="D14"/>
      <c r="E14"/>
      <c r="F14"/>
      <c r="G14"/>
      <c r="H14"/>
      <c r="I14"/>
      <c r="J14"/>
      <c r="K14"/>
      <c r="L14"/>
      <c r="M14"/>
    </row>
    <row r="15" spans="1:15" x14ac:dyDescent="0.35">
      <c r="A15" s="2" t="s">
        <v>12</v>
      </c>
      <c r="B15" s="2">
        <v>4875</v>
      </c>
      <c r="C15" s="2">
        <v>119</v>
      </c>
      <c r="D15"/>
      <c r="E15"/>
      <c r="F15"/>
      <c r="G15"/>
      <c r="H15"/>
      <c r="I15"/>
      <c r="J15"/>
      <c r="K15"/>
      <c r="L15"/>
      <c r="M15"/>
    </row>
    <row r="16" spans="1:15" x14ac:dyDescent="0.35">
      <c r="A16" s="2" t="s">
        <v>13</v>
      </c>
      <c r="B16" s="2">
        <v>44139</v>
      </c>
      <c r="C16" s="2">
        <v>102</v>
      </c>
      <c r="D16"/>
      <c r="E16"/>
      <c r="F16"/>
      <c r="G16"/>
      <c r="H16"/>
      <c r="I16"/>
      <c r="J16"/>
      <c r="K16"/>
      <c r="L16"/>
      <c r="M16"/>
    </row>
    <row r="17" spans="1:21" x14ac:dyDescent="0.35">
      <c r="A17" s="2" t="s">
        <v>14</v>
      </c>
      <c r="B17" s="2">
        <v>8482</v>
      </c>
      <c r="C17" s="2">
        <v>106</v>
      </c>
      <c r="D17"/>
      <c r="E17"/>
      <c r="F17"/>
      <c r="G17"/>
      <c r="H17"/>
      <c r="I17"/>
      <c r="J17"/>
      <c r="K17"/>
      <c r="L17"/>
      <c r="M17"/>
    </row>
    <row r="18" spans="1:21" x14ac:dyDescent="0.35">
      <c r="A18" s="2" t="s">
        <v>15</v>
      </c>
      <c r="B18" s="2">
        <v>2347</v>
      </c>
      <c r="C18" s="2">
        <v>99</v>
      </c>
      <c r="D18"/>
      <c r="E18"/>
      <c r="F18"/>
      <c r="G18"/>
      <c r="H18"/>
      <c r="I18"/>
      <c r="J18"/>
      <c r="K18"/>
      <c r="L18"/>
      <c r="M18"/>
    </row>
    <row r="19" spans="1:21" x14ac:dyDescent="0.35">
      <c r="A19" s="2" t="s">
        <v>16</v>
      </c>
      <c r="B19" s="2">
        <v>156467</v>
      </c>
      <c r="C19" s="2">
        <v>100</v>
      </c>
      <c r="D19"/>
      <c r="E19"/>
      <c r="F19"/>
      <c r="G19"/>
      <c r="H19"/>
      <c r="I19"/>
      <c r="J19"/>
      <c r="K19"/>
      <c r="L19"/>
      <c r="M19"/>
    </row>
    <row r="20" spans="1:21" x14ac:dyDescent="0.35">
      <c r="A20" s="2" t="s">
        <v>17</v>
      </c>
      <c r="B20" s="2">
        <v>56222</v>
      </c>
      <c r="C20" s="2">
        <v>101</v>
      </c>
      <c r="D20"/>
      <c r="E20"/>
      <c r="F20"/>
      <c r="G20"/>
      <c r="H20"/>
      <c r="I20"/>
      <c r="J20"/>
      <c r="K20"/>
      <c r="L20"/>
      <c r="M20"/>
    </row>
    <row r="21" spans="1:21" x14ac:dyDescent="0.35">
      <c r="A21" s="2" t="s">
        <v>18</v>
      </c>
      <c r="B21" s="2">
        <v>4035</v>
      </c>
      <c r="C21" s="2">
        <v>99</v>
      </c>
      <c r="D21"/>
      <c r="E21"/>
      <c r="F21"/>
      <c r="G21"/>
      <c r="H21"/>
      <c r="I21"/>
      <c r="J21"/>
      <c r="K21"/>
      <c r="L21"/>
      <c r="M21"/>
    </row>
    <row r="22" spans="1:21" x14ac:dyDescent="0.35">
      <c r="A22" s="2" t="s">
        <v>19</v>
      </c>
      <c r="B22" s="2">
        <v>41472</v>
      </c>
      <c r="C22" s="2">
        <v>107</v>
      </c>
      <c r="D22"/>
      <c r="E22"/>
      <c r="F22"/>
      <c r="G22"/>
      <c r="H22"/>
      <c r="I22"/>
      <c r="J22"/>
      <c r="K22"/>
      <c r="L22"/>
      <c r="M22"/>
    </row>
    <row r="23" spans="1:21" x14ac:dyDescent="0.35">
      <c r="A23" s="2" t="s">
        <v>20</v>
      </c>
      <c r="B23" s="2">
        <v>133925</v>
      </c>
      <c r="C23" s="2">
        <v>101</v>
      </c>
      <c r="D23"/>
      <c r="E23"/>
      <c r="F23"/>
      <c r="G23"/>
      <c r="H23"/>
      <c r="I23"/>
      <c r="J23"/>
      <c r="K23"/>
      <c r="L23"/>
      <c r="M23"/>
    </row>
    <row r="24" spans="1:21" x14ac:dyDescent="0.35">
      <c r="A24" s="2" t="s">
        <v>21</v>
      </c>
      <c r="B24" s="2">
        <v>15039</v>
      </c>
      <c r="C24" s="2">
        <v>100</v>
      </c>
      <c r="D24"/>
      <c r="E24"/>
      <c r="F24"/>
      <c r="G24"/>
      <c r="H24"/>
      <c r="I24"/>
      <c r="J24"/>
      <c r="K24"/>
      <c r="L24"/>
      <c r="M24"/>
    </row>
    <row r="25" spans="1:21" ht="25.25" customHeight="1" thickBot="1" x14ac:dyDescent="0.4">
      <c r="A25" s="17" t="s">
        <v>33</v>
      </c>
      <c r="B25" s="17">
        <v>566865</v>
      </c>
      <c r="C25" s="17">
        <v>104</v>
      </c>
      <c r="D25"/>
      <c r="E25"/>
      <c r="F25"/>
      <c r="G25"/>
      <c r="H25"/>
      <c r="I25"/>
      <c r="J25"/>
      <c r="K25"/>
      <c r="L25"/>
      <c r="M25"/>
    </row>
    <row r="26" spans="1:21" ht="25.25" customHeight="1" thickTop="1" x14ac:dyDescent="0.35">
      <c r="A26" s="13" t="s">
        <v>0</v>
      </c>
      <c r="B26" s="242">
        <v>84789</v>
      </c>
      <c r="C26" s="242">
        <v>114</v>
      </c>
      <c r="D26"/>
      <c r="E26"/>
      <c r="F26"/>
      <c r="G26"/>
      <c r="H26"/>
      <c r="I26"/>
      <c r="J26"/>
      <c r="K26"/>
      <c r="L26"/>
      <c r="M26"/>
    </row>
    <row r="27" spans="1:21" ht="25.25" customHeight="1" x14ac:dyDescent="0.35">
      <c r="A27" s="13" t="s">
        <v>1</v>
      </c>
      <c r="B27" s="242">
        <v>64087</v>
      </c>
      <c r="C27" s="242">
        <v>105</v>
      </c>
      <c r="D27"/>
      <c r="E27"/>
      <c r="F27"/>
      <c r="G27"/>
      <c r="H27"/>
      <c r="I27"/>
      <c r="J27"/>
      <c r="K27"/>
      <c r="L27"/>
      <c r="M27"/>
    </row>
    <row r="28" spans="1:21" ht="25.25" customHeight="1" thickBot="1" x14ac:dyDescent="0.4">
      <c r="A28" s="15" t="s">
        <v>2</v>
      </c>
      <c r="B28" s="243">
        <v>417989</v>
      </c>
      <c r="C28" s="243">
        <v>101</v>
      </c>
      <c r="D28"/>
      <c r="E28"/>
      <c r="F28"/>
      <c r="G28"/>
      <c r="H28"/>
      <c r="I28"/>
      <c r="J28"/>
      <c r="K28"/>
      <c r="L28"/>
      <c r="M28"/>
    </row>
    <row r="29" spans="1:21" ht="5" customHeight="1" thickTop="1" x14ac:dyDescent="0.35">
      <c r="A29" s="55"/>
      <c r="J29" s="24"/>
    </row>
    <row r="30" spans="1:21" ht="107.5" customHeight="1" x14ac:dyDescent="0.35">
      <c r="A30" s="367" t="s">
        <v>121</v>
      </c>
      <c r="B30" s="367"/>
      <c r="C30" s="367"/>
      <c r="D30" s="172"/>
      <c r="E30" s="172"/>
      <c r="F30" s="172"/>
      <c r="G30" s="172"/>
      <c r="H30" s="172"/>
      <c r="I30" s="172"/>
      <c r="J30" s="172"/>
      <c r="K30" s="172"/>
      <c r="L30" s="172"/>
      <c r="M30" s="172"/>
      <c r="N30" s="172"/>
      <c r="O30" s="172"/>
      <c r="P30" s="172"/>
      <c r="Q30" s="172"/>
      <c r="R30" s="172"/>
      <c r="S30" s="172"/>
      <c r="T30" s="172"/>
      <c r="U30" s="172"/>
    </row>
    <row r="31" spans="1:21" x14ac:dyDescent="0.35">
      <c r="A31" s="55" t="str">
        <f>+INDICE!B30</f>
        <v xml:space="preserve"> Lettura dati 1^ marzo 2023</v>
      </c>
      <c r="B31" s="104"/>
      <c r="C31" s="104"/>
      <c r="D31" s="104"/>
      <c r="E31" s="104"/>
      <c r="F31" s="104"/>
      <c r="G31" s="104"/>
      <c r="H31" s="104"/>
      <c r="I31" s="69"/>
      <c r="J31" s="3"/>
      <c r="K31" s="3"/>
      <c r="L31" s="3"/>
      <c r="M31" s="3"/>
    </row>
    <row r="32" spans="1:21" ht="15" x14ac:dyDescent="0.35">
      <c r="B32" s="7"/>
      <c r="C32" s="66"/>
    </row>
    <row r="36" spans="2:6" x14ac:dyDescent="0.35">
      <c r="F36" s="24"/>
    </row>
    <row r="39" spans="2:6" x14ac:dyDescent="0.35">
      <c r="B39" s="4"/>
    </row>
    <row r="40" spans="2:6" x14ac:dyDescent="0.35">
      <c r="B40" s="4"/>
    </row>
    <row r="41" spans="2:6" x14ac:dyDescent="0.35">
      <c r="B41" s="4"/>
    </row>
    <row r="42" spans="2:6" x14ac:dyDescent="0.35">
      <c r="B42" s="4"/>
      <c r="C42" s="66"/>
    </row>
    <row r="43" spans="2:6" x14ac:dyDescent="0.35">
      <c r="B43" s="4"/>
    </row>
    <row r="44" spans="2:6" x14ac:dyDescent="0.35">
      <c r="B44" s="4"/>
    </row>
    <row r="45" spans="2:6" x14ac:dyDescent="0.35">
      <c r="B45" s="4"/>
    </row>
    <row r="46" spans="2:6" x14ac:dyDescent="0.35">
      <c r="B46" s="4"/>
    </row>
    <row r="47" spans="2:6" x14ac:dyDescent="0.35">
      <c r="B47" s="4"/>
    </row>
    <row r="48" spans="2:6" x14ac:dyDescent="0.35">
      <c r="B48" s="4"/>
    </row>
    <row r="49" spans="2:2" x14ac:dyDescent="0.35">
      <c r="B49" s="4"/>
    </row>
    <row r="50" spans="2:2" x14ac:dyDescent="0.35">
      <c r="B50" s="4"/>
    </row>
    <row r="51" spans="2:2" x14ac:dyDescent="0.35">
      <c r="B51" s="4"/>
    </row>
    <row r="52" spans="2:2" x14ac:dyDescent="0.35">
      <c r="B52" s="4"/>
    </row>
    <row r="53" spans="2:2" x14ac:dyDescent="0.35">
      <c r="B53" s="4"/>
    </row>
    <row r="54" spans="2:2" x14ac:dyDescent="0.35">
      <c r="B54" s="4"/>
    </row>
    <row r="55" spans="2:2" x14ac:dyDescent="0.35">
      <c r="B55" s="4"/>
    </row>
    <row r="56" spans="2:2" x14ac:dyDescent="0.35">
      <c r="B56" s="4"/>
    </row>
    <row r="57" spans="2:2" x14ac:dyDescent="0.35">
      <c r="B57" s="4"/>
    </row>
    <row r="58" spans="2:2" x14ac:dyDescent="0.35">
      <c r="B58" s="4"/>
    </row>
    <row r="59" spans="2:2" x14ac:dyDescent="0.35">
      <c r="B59" s="4"/>
    </row>
  </sheetData>
  <mergeCells count="4">
    <mergeCell ref="A1:C1"/>
    <mergeCell ref="A30:C30"/>
    <mergeCell ref="A2:A3"/>
    <mergeCell ref="B2:C2"/>
  </mergeCells>
  <pageMargins left="0.70866141732283472" right="0.70866141732283472" top="0.74803149606299213" bottom="0.74803149606299213" header="0.31496062992125984" footer="0.31496062992125984"/>
  <pageSetup paperSize="9" scale="59"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8CDC06-F00D-42C6-A4D2-877180F7F4CC}">
  <sheetPr>
    <tabColor rgb="FF92D050"/>
    <pageSetUpPr fitToPage="1"/>
  </sheetPr>
  <dimension ref="A1:L56"/>
  <sheetViews>
    <sheetView showGridLines="0" tabSelected="1" topLeftCell="A15" zoomScale="75" zoomScaleNormal="75" workbookViewId="0">
      <selection activeCell="B1" sqref="B1"/>
    </sheetView>
  </sheetViews>
  <sheetFormatPr defaultColWidth="13.36328125" defaultRowHeight="10" x14ac:dyDescent="0.35"/>
  <cols>
    <col min="1" max="1" width="29" style="1" customWidth="1"/>
    <col min="2" max="2" width="16.6328125" style="1" customWidth="1"/>
    <col min="3" max="3" width="13.26953125" style="1" customWidth="1"/>
    <col min="4" max="4" width="18.6328125" style="67" customWidth="1"/>
    <col min="5" max="5" width="18" style="1" customWidth="1"/>
    <col min="6" max="6" width="13.36328125" style="1"/>
    <col min="7" max="7" width="13.36328125" style="271"/>
    <col min="8" max="8" width="11.6328125" style="271" customWidth="1"/>
    <col min="9" max="9" width="18.453125" style="271" customWidth="1"/>
    <col min="10" max="10" width="19.08984375" style="271" customWidth="1"/>
    <col min="11" max="12" width="13.36328125" style="271"/>
    <col min="13" max="16384" width="13.36328125" style="1"/>
  </cols>
  <sheetData>
    <row r="1" spans="1:11" ht="57" customHeight="1" thickBot="1" x14ac:dyDescent="0.4">
      <c r="A1" s="341" t="s">
        <v>150</v>
      </c>
      <c r="B1" s="341"/>
      <c r="C1" s="341"/>
      <c r="D1" s="341"/>
      <c r="E1" s="341"/>
      <c r="F1" s="341"/>
      <c r="G1" s="341"/>
      <c r="H1" s="341"/>
      <c r="I1" s="341"/>
      <c r="J1" s="341"/>
      <c r="K1" s="341"/>
    </row>
    <row r="2" spans="1:11" ht="44" customHeight="1" thickTop="1" x14ac:dyDescent="0.35">
      <c r="A2" s="375" t="s">
        <v>82</v>
      </c>
      <c r="B2" s="377" t="s">
        <v>128</v>
      </c>
      <c r="C2" s="377"/>
      <c r="D2" s="377"/>
      <c r="E2" s="377"/>
      <c r="F2" s="377"/>
      <c r="G2" s="378" t="s">
        <v>149</v>
      </c>
      <c r="H2" s="379"/>
      <c r="I2" s="379"/>
      <c r="J2" s="379"/>
      <c r="K2" s="379"/>
    </row>
    <row r="3" spans="1:11" ht="71.400000000000006" customHeight="1" thickBot="1" x14ac:dyDescent="0.4">
      <c r="A3" s="376"/>
      <c r="B3" s="30" t="s">
        <v>96</v>
      </c>
      <c r="C3" s="30" t="s">
        <v>97</v>
      </c>
      <c r="D3" s="30" t="s">
        <v>112</v>
      </c>
      <c r="E3" s="30" t="s">
        <v>113</v>
      </c>
      <c r="F3" s="30" t="s">
        <v>93</v>
      </c>
      <c r="G3" s="272" t="s">
        <v>96</v>
      </c>
      <c r="H3" s="240" t="s">
        <v>97</v>
      </c>
      <c r="I3" s="240" t="s">
        <v>112</v>
      </c>
      <c r="J3" s="240" t="s">
        <v>113</v>
      </c>
      <c r="K3" s="240" t="s">
        <v>93</v>
      </c>
    </row>
    <row r="4" spans="1:11" ht="25.25" customHeight="1" thickTop="1" x14ac:dyDescent="0.35">
      <c r="A4" s="2" t="s">
        <v>4</v>
      </c>
      <c r="B4" s="2">
        <v>20423</v>
      </c>
      <c r="C4" s="2">
        <v>35461</v>
      </c>
      <c r="D4" s="2">
        <v>178</v>
      </c>
      <c r="E4" s="2">
        <v>105</v>
      </c>
      <c r="F4" s="51">
        <v>6.8</v>
      </c>
      <c r="G4" s="273">
        <v>12761</v>
      </c>
      <c r="H4" s="2">
        <v>21463</v>
      </c>
      <c r="I4" s="2">
        <v>182</v>
      </c>
      <c r="J4" s="2">
        <v>108</v>
      </c>
      <c r="K4" s="51">
        <v>1</v>
      </c>
    </row>
    <row r="5" spans="1:11" ht="21.75" customHeight="1" x14ac:dyDescent="0.35">
      <c r="A5" s="2" t="s">
        <v>5</v>
      </c>
      <c r="B5" s="2">
        <v>270</v>
      </c>
      <c r="C5" s="2">
        <v>497</v>
      </c>
      <c r="D5" s="2">
        <v>221</v>
      </c>
      <c r="E5" s="2">
        <v>123</v>
      </c>
      <c r="F5" s="51">
        <v>6.3</v>
      </c>
      <c r="G5" s="273">
        <v>149</v>
      </c>
      <c r="H5" s="2">
        <v>274</v>
      </c>
      <c r="I5" s="2">
        <v>212</v>
      </c>
      <c r="J5" s="2">
        <v>116</v>
      </c>
      <c r="K5" s="51">
        <v>1</v>
      </c>
    </row>
    <row r="6" spans="1:11" ht="21.75" customHeight="1" x14ac:dyDescent="0.35">
      <c r="A6" s="2" t="s">
        <v>6</v>
      </c>
      <c r="B6" s="2">
        <v>31943</v>
      </c>
      <c r="C6" s="2">
        <v>57751</v>
      </c>
      <c r="D6" s="2">
        <v>201</v>
      </c>
      <c r="E6" s="2">
        <v>114</v>
      </c>
      <c r="F6" s="51">
        <v>6.6</v>
      </c>
      <c r="G6" s="273">
        <v>17993</v>
      </c>
      <c r="H6" s="2">
        <v>31472</v>
      </c>
      <c r="I6" s="2">
        <v>202</v>
      </c>
      <c r="J6" s="2">
        <v>115</v>
      </c>
      <c r="K6" s="51">
        <v>1</v>
      </c>
    </row>
    <row r="7" spans="1:11" ht="21.75" customHeight="1" x14ac:dyDescent="0.35">
      <c r="A7" s="2" t="s">
        <v>73</v>
      </c>
      <c r="B7" s="2">
        <v>1483</v>
      </c>
      <c r="C7" s="2">
        <v>3016</v>
      </c>
      <c r="D7" s="2">
        <v>281</v>
      </c>
      <c r="E7" s="2">
        <v>139</v>
      </c>
      <c r="F7" s="51">
        <v>6.8</v>
      </c>
      <c r="G7" s="273">
        <v>912</v>
      </c>
      <c r="H7" s="2">
        <v>1797</v>
      </c>
      <c r="I7" s="2">
        <v>284</v>
      </c>
      <c r="J7" s="2">
        <v>144</v>
      </c>
      <c r="K7" s="51">
        <v>1</v>
      </c>
    </row>
    <row r="8" spans="1:11" ht="21.75" customHeight="1" x14ac:dyDescent="0.35">
      <c r="A8" s="2" t="s">
        <v>74</v>
      </c>
      <c r="B8" s="2">
        <v>164</v>
      </c>
      <c r="C8" s="2">
        <v>369</v>
      </c>
      <c r="D8" s="2">
        <v>280</v>
      </c>
      <c r="E8" s="2">
        <v>126</v>
      </c>
      <c r="F8" s="51">
        <v>5.6</v>
      </c>
      <c r="G8" s="273">
        <v>76</v>
      </c>
      <c r="H8" s="2">
        <v>165</v>
      </c>
      <c r="I8" s="2">
        <v>290</v>
      </c>
      <c r="J8" s="2">
        <v>134</v>
      </c>
      <c r="K8" s="51">
        <v>1</v>
      </c>
    </row>
    <row r="9" spans="1:11" ht="21.75" customHeight="1" x14ac:dyDescent="0.35">
      <c r="A9" s="2" t="s">
        <v>7</v>
      </c>
      <c r="B9" s="2">
        <v>9064</v>
      </c>
      <c r="C9" s="2">
        <v>16323</v>
      </c>
      <c r="D9" s="2">
        <v>201</v>
      </c>
      <c r="E9" s="2">
        <v>114</v>
      </c>
      <c r="F9" s="51">
        <v>6.5</v>
      </c>
      <c r="G9" s="273">
        <v>5118</v>
      </c>
      <c r="H9" s="2">
        <v>8901</v>
      </c>
      <c r="I9" s="2">
        <v>202</v>
      </c>
      <c r="J9" s="2">
        <v>116</v>
      </c>
      <c r="K9" s="51">
        <v>1</v>
      </c>
    </row>
    <row r="10" spans="1:11" ht="21.75" customHeight="1" x14ac:dyDescent="0.35">
      <c r="A10" s="2" t="s">
        <v>63</v>
      </c>
      <c r="B10" s="2">
        <v>2518</v>
      </c>
      <c r="C10" s="2">
        <v>4325</v>
      </c>
      <c r="D10" s="2">
        <v>184</v>
      </c>
      <c r="E10" s="2">
        <v>111</v>
      </c>
      <c r="F10" s="51">
        <v>6.5</v>
      </c>
      <c r="G10" s="273">
        <v>1401</v>
      </c>
      <c r="H10" s="2">
        <v>2318</v>
      </c>
      <c r="I10" s="2">
        <v>184</v>
      </c>
      <c r="J10" s="2">
        <v>111</v>
      </c>
      <c r="K10" s="51">
        <v>1</v>
      </c>
    </row>
    <row r="11" spans="1:11" ht="21.75" customHeight="1" x14ac:dyDescent="0.35">
      <c r="A11" s="2" t="s">
        <v>8</v>
      </c>
      <c r="B11" s="2">
        <v>6831</v>
      </c>
      <c r="C11" s="2">
        <v>11409</v>
      </c>
      <c r="D11" s="2">
        <v>171</v>
      </c>
      <c r="E11" s="2">
        <v>105</v>
      </c>
      <c r="F11" s="51">
        <v>6.7</v>
      </c>
      <c r="G11" s="273">
        <v>4069</v>
      </c>
      <c r="H11" s="2">
        <v>6597</v>
      </c>
      <c r="I11" s="2">
        <v>173</v>
      </c>
      <c r="J11" s="2">
        <v>106</v>
      </c>
      <c r="K11" s="51">
        <v>1</v>
      </c>
    </row>
    <row r="12" spans="1:11" ht="21.75" customHeight="1" x14ac:dyDescent="0.35">
      <c r="A12" s="2" t="s">
        <v>9</v>
      </c>
      <c r="B12" s="2">
        <v>12092</v>
      </c>
      <c r="C12" s="2">
        <v>21454</v>
      </c>
      <c r="D12" s="2">
        <v>201</v>
      </c>
      <c r="E12" s="2">
        <v>117</v>
      </c>
      <c r="F12" s="51">
        <v>6.5</v>
      </c>
      <c r="G12" s="273">
        <v>6895</v>
      </c>
      <c r="H12" s="2">
        <v>11802</v>
      </c>
      <c r="I12" s="2">
        <v>203</v>
      </c>
      <c r="J12" s="2">
        <v>119</v>
      </c>
      <c r="K12" s="51">
        <v>1</v>
      </c>
    </row>
    <row r="13" spans="1:11" ht="21.75" customHeight="1" x14ac:dyDescent="0.35">
      <c r="A13" s="2" t="s">
        <v>10</v>
      </c>
      <c r="B13" s="2">
        <v>12178</v>
      </c>
      <c r="C13" s="2">
        <v>20569</v>
      </c>
      <c r="D13" s="2">
        <v>177</v>
      </c>
      <c r="E13" s="2">
        <v>108</v>
      </c>
      <c r="F13" s="51">
        <v>6.5</v>
      </c>
      <c r="G13" s="273">
        <v>6864</v>
      </c>
      <c r="H13" s="2">
        <v>11131</v>
      </c>
      <c r="I13" s="2">
        <v>176</v>
      </c>
      <c r="J13" s="2">
        <v>109</v>
      </c>
      <c r="K13" s="51">
        <v>1</v>
      </c>
    </row>
    <row r="14" spans="1:11" ht="21.75" customHeight="1" x14ac:dyDescent="0.35">
      <c r="A14" s="2" t="s">
        <v>11</v>
      </c>
      <c r="B14" s="2">
        <v>3844</v>
      </c>
      <c r="C14" s="2">
        <v>6440</v>
      </c>
      <c r="D14" s="2">
        <v>176</v>
      </c>
      <c r="E14" s="2">
        <v>107</v>
      </c>
      <c r="F14" s="51">
        <v>6.7</v>
      </c>
      <c r="G14" s="273">
        <v>2390</v>
      </c>
      <c r="H14" s="2">
        <v>3942</v>
      </c>
      <c r="I14" s="2">
        <v>180</v>
      </c>
      <c r="J14" s="2">
        <v>109</v>
      </c>
      <c r="K14" s="51">
        <v>1</v>
      </c>
    </row>
    <row r="15" spans="1:11" ht="21.75" customHeight="1" x14ac:dyDescent="0.35">
      <c r="A15" s="2" t="s">
        <v>12</v>
      </c>
      <c r="B15" s="2">
        <v>4844</v>
      </c>
      <c r="C15" s="2">
        <v>8418</v>
      </c>
      <c r="D15" s="2">
        <v>197</v>
      </c>
      <c r="E15" s="2">
        <v>117</v>
      </c>
      <c r="F15" s="51">
        <v>6.6</v>
      </c>
      <c r="G15" s="273">
        <v>2891</v>
      </c>
      <c r="H15" s="2">
        <v>4875</v>
      </c>
      <c r="I15" s="2">
        <v>201</v>
      </c>
      <c r="J15" s="2">
        <v>119</v>
      </c>
      <c r="K15" s="51">
        <v>1</v>
      </c>
    </row>
    <row r="16" spans="1:11" ht="21.75" customHeight="1" x14ac:dyDescent="0.35">
      <c r="A16" s="2" t="s">
        <v>13</v>
      </c>
      <c r="B16" s="2">
        <v>44575</v>
      </c>
      <c r="C16" s="2">
        <v>72996</v>
      </c>
      <c r="D16" s="2">
        <v>158</v>
      </c>
      <c r="E16" s="2">
        <v>99</v>
      </c>
      <c r="F16" s="51">
        <v>6.9</v>
      </c>
      <c r="G16" s="273">
        <v>27533</v>
      </c>
      <c r="H16" s="2">
        <v>44139</v>
      </c>
      <c r="I16" s="2">
        <v>164</v>
      </c>
      <c r="J16" s="2">
        <v>102</v>
      </c>
      <c r="K16" s="51">
        <v>1</v>
      </c>
    </row>
    <row r="17" spans="1:12" ht="21.75" customHeight="1" x14ac:dyDescent="0.35">
      <c r="A17" s="2" t="s">
        <v>14</v>
      </c>
      <c r="B17" s="2">
        <v>7947</v>
      </c>
      <c r="C17" s="2">
        <v>13427</v>
      </c>
      <c r="D17" s="2">
        <v>167</v>
      </c>
      <c r="E17" s="2">
        <v>102</v>
      </c>
      <c r="F17" s="51">
        <v>7</v>
      </c>
      <c r="G17" s="273">
        <v>5157</v>
      </c>
      <c r="H17" s="2">
        <v>8482</v>
      </c>
      <c r="I17" s="2">
        <v>174</v>
      </c>
      <c r="J17" s="2">
        <v>106</v>
      </c>
      <c r="K17" s="51">
        <v>1</v>
      </c>
    </row>
    <row r="18" spans="1:12" ht="21.75" customHeight="1" x14ac:dyDescent="0.35">
      <c r="A18" s="2" t="s">
        <v>15</v>
      </c>
      <c r="B18" s="2">
        <v>2154</v>
      </c>
      <c r="C18" s="2">
        <v>3550</v>
      </c>
      <c r="D18" s="2">
        <v>152</v>
      </c>
      <c r="E18" s="2">
        <v>96</v>
      </c>
      <c r="F18" s="51">
        <v>7.2</v>
      </c>
      <c r="G18" s="273">
        <v>1466</v>
      </c>
      <c r="H18" s="2">
        <v>2347</v>
      </c>
      <c r="I18" s="2">
        <v>158</v>
      </c>
      <c r="J18" s="2">
        <v>99</v>
      </c>
      <c r="K18" s="51">
        <v>1</v>
      </c>
    </row>
    <row r="19" spans="1:12" ht="21.75" customHeight="1" x14ac:dyDescent="0.35">
      <c r="A19" s="2" t="s">
        <v>16</v>
      </c>
      <c r="B19" s="2">
        <v>128303</v>
      </c>
      <c r="C19" s="2">
        <v>218008</v>
      </c>
      <c r="D19" s="2">
        <v>161</v>
      </c>
      <c r="E19" s="2">
        <v>97</v>
      </c>
      <c r="F19" s="51">
        <v>7.5</v>
      </c>
      <c r="G19" s="273">
        <v>93137</v>
      </c>
      <c r="H19" s="2">
        <v>156467</v>
      </c>
      <c r="I19" s="2">
        <v>168</v>
      </c>
      <c r="J19" s="2">
        <v>100</v>
      </c>
      <c r="K19" s="51">
        <v>1</v>
      </c>
    </row>
    <row r="20" spans="1:12" ht="21.75" customHeight="1" x14ac:dyDescent="0.35">
      <c r="A20" s="2" t="s">
        <v>17</v>
      </c>
      <c r="B20" s="2">
        <v>49960</v>
      </c>
      <c r="C20" s="2">
        <v>81992</v>
      </c>
      <c r="D20" s="2">
        <v>156</v>
      </c>
      <c r="E20" s="2">
        <v>98</v>
      </c>
      <c r="F20" s="51">
        <v>7.3</v>
      </c>
      <c r="G20" s="273">
        <v>34772</v>
      </c>
      <c r="H20" s="2">
        <v>56222</v>
      </c>
      <c r="I20" s="2">
        <v>164</v>
      </c>
      <c r="J20" s="2">
        <v>101</v>
      </c>
      <c r="K20" s="51">
        <v>1</v>
      </c>
    </row>
    <row r="21" spans="1:12" ht="21.75" customHeight="1" x14ac:dyDescent="0.35">
      <c r="A21" s="2" t="s">
        <v>18</v>
      </c>
      <c r="B21" s="2">
        <v>3585</v>
      </c>
      <c r="C21" s="2">
        <v>5834</v>
      </c>
      <c r="D21" s="2">
        <v>153</v>
      </c>
      <c r="E21" s="2">
        <v>97</v>
      </c>
      <c r="F21" s="51">
        <v>7.2</v>
      </c>
      <c r="G21" s="273">
        <v>2544</v>
      </c>
      <c r="H21" s="2">
        <v>4035</v>
      </c>
      <c r="I21" s="2">
        <v>157</v>
      </c>
      <c r="J21" s="2">
        <v>99</v>
      </c>
      <c r="K21" s="51">
        <v>1</v>
      </c>
    </row>
    <row r="22" spans="1:12" ht="21.75" customHeight="1" x14ac:dyDescent="0.35">
      <c r="A22" s="2" t="s">
        <v>19</v>
      </c>
      <c r="B22" s="2">
        <v>34211</v>
      </c>
      <c r="C22" s="2">
        <v>57440</v>
      </c>
      <c r="D22" s="2">
        <v>169</v>
      </c>
      <c r="E22" s="2">
        <v>103</v>
      </c>
      <c r="F22" s="51">
        <v>7.5</v>
      </c>
      <c r="G22" s="273">
        <v>24994</v>
      </c>
      <c r="H22" s="2">
        <v>41472</v>
      </c>
      <c r="I22" s="2">
        <v>177</v>
      </c>
      <c r="J22" s="2">
        <v>107</v>
      </c>
      <c r="K22" s="51">
        <v>1</v>
      </c>
    </row>
    <row r="23" spans="1:12" ht="21.75" customHeight="1" x14ac:dyDescent="0.35">
      <c r="A23" s="2" t="s">
        <v>20</v>
      </c>
      <c r="B23" s="2">
        <v>107748</v>
      </c>
      <c r="C23" s="2">
        <v>184315</v>
      </c>
      <c r="D23" s="2">
        <v>161</v>
      </c>
      <c r="E23" s="2">
        <v>97</v>
      </c>
      <c r="F23" s="51">
        <v>7.5</v>
      </c>
      <c r="G23" s="273">
        <v>79583</v>
      </c>
      <c r="H23" s="2">
        <v>133925</v>
      </c>
      <c r="I23" s="2">
        <v>170</v>
      </c>
      <c r="J23" s="2">
        <v>101</v>
      </c>
      <c r="K23" s="51">
        <v>1</v>
      </c>
    </row>
    <row r="24" spans="1:12" ht="21.75" customHeight="1" x14ac:dyDescent="0.35">
      <c r="A24" s="2" t="s">
        <v>21</v>
      </c>
      <c r="B24" s="2">
        <v>14843</v>
      </c>
      <c r="C24" s="2">
        <v>23305</v>
      </c>
      <c r="D24" s="2">
        <v>145</v>
      </c>
      <c r="E24" s="2">
        <v>96</v>
      </c>
      <c r="F24" s="51">
        <v>7</v>
      </c>
      <c r="G24" s="273">
        <v>9819</v>
      </c>
      <c r="H24" s="2">
        <v>15039</v>
      </c>
      <c r="I24" s="2">
        <v>152</v>
      </c>
      <c r="J24" s="2">
        <v>100</v>
      </c>
      <c r="K24" s="51">
        <v>1</v>
      </c>
    </row>
    <row r="25" spans="1:12" ht="21.75" customHeight="1" thickBot="1" x14ac:dyDescent="0.4">
      <c r="A25" s="17" t="s">
        <v>33</v>
      </c>
      <c r="B25" s="17">
        <v>498980</v>
      </c>
      <c r="C25" s="17">
        <v>846899</v>
      </c>
      <c r="D25" s="17">
        <v>166</v>
      </c>
      <c r="E25" s="17">
        <v>101</v>
      </c>
      <c r="F25" s="77">
        <v>7.2</v>
      </c>
      <c r="G25" s="274">
        <v>340524</v>
      </c>
      <c r="H25" s="17">
        <v>566865</v>
      </c>
      <c r="I25" s="17">
        <v>173</v>
      </c>
      <c r="J25" s="17">
        <v>104</v>
      </c>
      <c r="K25" s="77">
        <v>1</v>
      </c>
    </row>
    <row r="26" spans="1:12" ht="12" customHeight="1" thickTop="1" x14ac:dyDescent="0.35"/>
    <row r="27" spans="1:12" ht="53.75" customHeight="1" x14ac:dyDescent="0.35">
      <c r="A27" s="380" t="s">
        <v>121</v>
      </c>
      <c r="B27" s="380"/>
      <c r="C27" s="380"/>
      <c r="D27" s="380"/>
      <c r="E27" s="380"/>
      <c r="F27" s="380"/>
      <c r="G27" s="380"/>
      <c r="H27" s="380"/>
      <c r="I27" s="380"/>
      <c r="J27" s="380"/>
      <c r="K27" s="380"/>
    </row>
    <row r="28" spans="1:12" s="3" customFormat="1" ht="24" customHeight="1" x14ac:dyDescent="0.3">
      <c r="A28" s="55" t="str">
        <f>+INDICE!B30</f>
        <v xml:space="preserve"> Lettura dati 1^ marzo 2023</v>
      </c>
      <c r="B28" s="104"/>
      <c r="C28" s="104"/>
      <c r="D28" s="104"/>
      <c r="E28" s="104"/>
      <c r="G28" s="275"/>
      <c r="H28" s="275"/>
      <c r="I28" s="275"/>
      <c r="J28" s="275"/>
      <c r="K28" s="275"/>
      <c r="L28" s="275"/>
    </row>
    <row r="29" spans="1:12" ht="15" x14ac:dyDescent="0.35">
      <c r="B29" s="7"/>
      <c r="C29" s="7"/>
      <c r="D29" s="66"/>
    </row>
    <row r="36" spans="2:12" x14ac:dyDescent="0.35">
      <c r="B36" s="4"/>
      <c r="C36" s="4"/>
    </row>
    <row r="37" spans="2:12" x14ac:dyDescent="0.35">
      <c r="B37" s="4"/>
      <c r="C37" s="4"/>
    </row>
    <row r="38" spans="2:12" x14ac:dyDescent="0.35">
      <c r="B38" s="4"/>
      <c r="C38" s="4"/>
    </row>
    <row r="39" spans="2:12" ht="13.5" x14ac:dyDescent="0.35">
      <c r="B39" s="4"/>
      <c r="C39" s="4"/>
      <c r="D39" s="66"/>
    </row>
    <row r="40" spans="2:12" x14ac:dyDescent="0.35">
      <c r="B40" s="4"/>
      <c r="C40" s="4"/>
    </row>
    <row r="41" spans="2:12" x14ac:dyDescent="0.35">
      <c r="B41" s="4"/>
      <c r="C41" s="4"/>
    </row>
    <row r="42" spans="2:12" x14ac:dyDescent="0.35">
      <c r="B42" s="4"/>
      <c r="C42" s="4"/>
    </row>
    <row r="43" spans="2:12" x14ac:dyDescent="0.35">
      <c r="B43" s="4"/>
      <c r="C43" s="4"/>
    </row>
    <row r="44" spans="2:12" x14ac:dyDescent="0.35">
      <c r="B44" s="4"/>
      <c r="C44" s="4"/>
    </row>
    <row r="45" spans="2:12" s="67" customFormat="1" x14ac:dyDescent="0.35">
      <c r="B45" s="4"/>
      <c r="C45" s="4"/>
      <c r="G45" s="276"/>
      <c r="H45" s="276"/>
      <c r="I45" s="276"/>
      <c r="J45" s="276"/>
      <c r="K45" s="276"/>
      <c r="L45" s="276"/>
    </row>
    <row r="46" spans="2:12" s="67" customFormat="1" x14ac:dyDescent="0.35">
      <c r="B46" s="4"/>
      <c r="C46" s="4"/>
      <c r="G46" s="276"/>
      <c r="H46" s="276"/>
      <c r="I46" s="276"/>
      <c r="J46" s="276"/>
      <c r="K46" s="276"/>
      <c r="L46" s="276"/>
    </row>
    <row r="47" spans="2:12" s="67" customFormat="1" x14ac:dyDescent="0.35">
      <c r="B47" s="4"/>
      <c r="C47" s="4"/>
      <c r="G47" s="276"/>
      <c r="H47" s="276"/>
      <c r="I47" s="276"/>
      <c r="J47" s="276"/>
      <c r="K47" s="276"/>
      <c r="L47" s="276"/>
    </row>
    <row r="48" spans="2:12" s="67" customFormat="1" x14ac:dyDescent="0.35">
      <c r="B48" s="4"/>
      <c r="C48" s="4"/>
      <c r="G48" s="276"/>
      <c r="H48" s="276"/>
      <c r="I48" s="276"/>
      <c r="J48" s="276"/>
      <c r="K48" s="276"/>
      <c r="L48" s="276"/>
    </row>
    <row r="49" spans="2:12" s="67" customFormat="1" x14ac:dyDescent="0.35">
      <c r="B49" s="4"/>
      <c r="C49" s="4"/>
      <c r="G49" s="276"/>
      <c r="H49" s="276"/>
      <c r="I49" s="276"/>
      <c r="J49" s="276"/>
      <c r="K49" s="276"/>
      <c r="L49" s="276"/>
    </row>
    <row r="50" spans="2:12" s="67" customFormat="1" x14ac:dyDescent="0.35">
      <c r="B50" s="4"/>
      <c r="C50" s="4"/>
      <c r="G50" s="276"/>
      <c r="H50" s="276"/>
      <c r="I50" s="276"/>
      <c r="J50" s="276"/>
      <c r="K50" s="276"/>
      <c r="L50" s="276"/>
    </row>
    <row r="51" spans="2:12" s="67" customFormat="1" x14ac:dyDescent="0.35">
      <c r="B51" s="4"/>
      <c r="C51" s="4"/>
      <c r="G51" s="276"/>
      <c r="H51" s="276"/>
      <c r="I51" s="276"/>
      <c r="J51" s="276"/>
      <c r="K51" s="276"/>
      <c r="L51" s="276"/>
    </row>
    <row r="52" spans="2:12" s="67" customFormat="1" x14ac:dyDescent="0.35">
      <c r="B52" s="4"/>
      <c r="C52" s="4"/>
      <c r="G52" s="276"/>
      <c r="H52" s="276"/>
      <c r="I52" s="276"/>
      <c r="J52" s="276"/>
      <c r="K52" s="276"/>
      <c r="L52" s="276"/>
    </row>
    <row r="53" spans="2:12" s="67" customFormat="1" x14ac:dyDescent="0.35">
      <c r="B53" s="4"/>
      <c r="C53" s="4"/>
      <c r="G53" s="276"/>
      <c r="H53" s="276"/>
      <c r="I53" s="276"/>
      <c r="J53" s="276"/>
      <c r="K53" s="276"/>
      <c r="L53" s="276"/>
    </row>
    <row r="54" spans="2:12" s="67" customFormat="1" x14ac:dyDescent="0.35">
      <c r="B54" s="4"/>
      <c r="C54" s="4"/>
      <c r="G54" s="276"/>
      <c r="H54" s="276"/>
      <c r="I54" s="276"/>
      <c r="J54" s="276"/>
      <c r="K54" s="276"/>
      <c r="L54" s="276"/>
    </row>
    <row r="55" spans="2:12" s="67" customFormat="1" x14ac:dyDescent="0.35">
      <c r="B55" s="4"/>
      <c r="C55" s="4"/>
      <c r="G55" s="276"/>
      <c r="H55" s="276"/>
      <c r="I55" s="276"/>
      <c r="J55" s="276"/>
      <c r="K55" s="276"/>
      <c r="L55" s="276"/>
    </row>
    <row r="56" spans="2:12" s="67" customFormat="1" x14ac:dyDescent="0.35">
      <c r="B56" s="4"/>
      <c r="C56" s="4"/>
      <c r="G56" s="276"/>
      <c r="H56" s="276"/>
      <c r="I56" s="276"/>
      <c r="J56" s="276"/>
      <c r="K56" s="276"/>
      <c r="L56" s="276"/>
    </row>
  </sheetData>
  <mergeCells count="5">
    <mergeCell ref="A2:A3"/>
    <mergeCell ref="B2:F2"/>
    <mergeCell ref="G2:K2"/>
    <mergeCell ref="A1:K1"/>
    <mergeCell ref="A27:K27"/>
  </mergeCells>
  <pageMargins left="0.70866141732283472" right="0.70866141732283472" top="0.74803149606299213" bottom="0.74803149606299213" header="0.31496062992125984" footer="0.31496062992125984"/>
  <pageSetup paperSize="9" scale="47"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E1CA47-3367-4ECF-B6DE-11CC11D047D0}">
  <sheetPr>
    <pageSetUpPr fitToPage="1"/>
  </sheetPr>
  <dimension ref="B1:I19"/>
  <sheetViews>
    <sheetView tabSelected="1" topLeftCell="A6" workbookViewId="0">
      <selection activeCell="B1" sqref="B1"/>
    </sheetView>
  </sheetViews>
  <sheetFormatPr defaultRowHeight="14.5" x14ac:dyDescent="0.35"/>
  <cols>
    <col min="1" max="1" width="4" customWidth="1"/>
    <col min="4" max="4" width="10.08984375" customWidth="1"/>
    <col min="9" max="9" width="9.81640625" customWidth="1"/>
  </cols>
  <sheetData>
    <row r="1" spans="2:9" x14ac:dyDescent="0.35">
      <c r="B1" t="s">
        <v>87</v>
      </c>
    </row>
    <row r="12" spans="2:9" ht="18.5" x14ac:dyDescent="0.35">
      <c r="B12" s="129" t="str">
        <f>+INDICE!B35</f>
        <v>Sezione III - Assegno Unico Universale - Complesso dei beneficiari</v>
      </c>
    </row>
    <row r="15" spans="2:9" ht="14.5" customHeight="1" x14ac:dyDescent="0.35">
      <c r="B15" s="306" t="s">
        <v>204</v>
      </c>
      <c r="C15" s="306"/>
      <c r="D15" s="306"/>
      <c r="E15" s="306"/>
      <c r="F15" s="306"/>
      <c r="G15" s="306"/>
      <c r="H15" s="306"/>
      <c r="I15" s="306"/>
    </row>
    <row r="16" spans="2:9" x14ac:dyDescent="0.35">
      <c r="B16" s="306"/>
      <c r="C16" s="306"/>
      <c r="D16" s="306"/>
      <c r="E16" s="306"/>
      <c r="F16" s="306"/>
      <c r="G16" s="306"/>
      <c r="H16" s="306"/>
      <c r="I16" s="306"/>
    </row>
    <row r="17" spans="2:9" ht="25.5" customHeight="1" x14ac:dyDescent="0.35">
      <c r="B17" s="306"/>
      <c r="C17" s="306"/>
      <c r="D17" s="306"/>
      <c r="E17" s="306"/>
      <c r="F17" s="306"/>
      <c r="G17" s="306"/>
      <c r="H17" s="306"/>
      <c r="I17" s="306"/>
    </row>
    <row r="18" spans="2:9" ht="28" customHeight="1" x14ac:dyDescent="0.35">
      <c r="B18" s="306"/>
      <c r="C18" s="306"/>
      <c r="D18" s="306"/>
      <c r="E18" s="306"/>
      <c r="F18" s="306"/>
      <c r="G18" s="306"/>
      <c r="H18" s="306"/>
      <c r="I18" s="306"/>
    </row>
    <row r="19" spans="2:9" x14ac:dyDescent="0.35">
      <c r="B19" s="306"/>
      <c r="C19" s="306"/>
      <c r="D19" s="306"/>
      <c r="E19" s="306"/>
      <c r="F19" s="306"/>
      <c r="G19" s="306"/>
      <c r="H19" s="306"/>
      <c r="I19" s="306"/>
    </row>
  </sheetData>
  <mergeCells count="1">
    <mergeCell ref="B15:I19"/>
  </mergeCells>
  <pageMargins left="0.70866141732283472" right="0.70866141732283472" top="0.94488188976377963" bottom="0.74803149606299213" header="0.31496062992125984" footer="0.31496062992125984"/>
  <pageSetup paperSize="9" orientation="portrait" r:id="rId1"/>
  <headerFooter>
    <oddHeader>&amp;COSSERVATORIO ASSEGNO UNICO UNIVERSALE</oddHeader>
    <oddFooter>&amp;CINPS - COORDINAMENTO GENERALE STATISTICO ATTUARIALE</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C6F302-697D-4700-A15A-34A000508012}">
  <sheetPr>
    <tabColor rgb="FF92D050"/>
    <pageSetUpPr fitToPage="1"/>
  </sheetPr>
  <dimension ref="A1:M37"/>
  <sheetViews>
    <sheetView showGridLines="0" tabSelected="1" topLeftCell="A13" zoomScale="56" zoomScaleNormal="56" zoomScaleSheetLayoutView="62" workbookViewId="0">
      <selection activeCell="B1" sqref="B1"/>
    </sheetView>
  </sheetViews>
  <sheetFormatPr defaultColWidth="13.26953125" defaultRowHeight="10" x14ac:dyDescent="0.35"/>
  <cols>
    <col min="1" max="1" width="38.90625" style="1" customWidth="1"/>
    <col min="2" max="2" width="24.36328125" style="1" customWidth="1"/>
    <col min="3" max="3" width="41.36328125" style="1" customWidth="1"/>
    <col min="4" max="4" width="25.7265625" style="1" customWidth="1"/>
    <col min="5" max="5" width="15.7265625" style="1" customWidth="1"/>
    <col min="6" max="7" width="11.453125" style="1" customWidth="1"/>
    <col min="8" max="16384" width="13.26953125" style="1"/>
  </cols>
  <sheetData>
    <row r="1" spans="1:13" ht="57.5" customHeight="1" thickBot="1" x14ac:dyDescent="0.4">
      <c r="A1" s="89" t="s">
        <v>206</v>
      </c>
      <c r="B1" s="89"/>
      <c r="C1" s="89"/>
    </row>
    <row r="2" spans="1:13" ht="75" customHeight="1" thickTop="1" thickBot="1" x14ac:dyDescent="0.4">
      <c r="A2" s="56" t="s">
        <v>36</v>
      </c>
      <c r="B2" s="57" t="s">
        <v>202</v>
      </c>
      <c r="C2" s="57" t="s">
        <v>39</v>
      </c>
      <c r="D2" s="58"/>
    </row>
    <row r="3" spans="1:13" ht="35" customHeight="1" thickTop="1" x14ac:dyDescent="0.3">
      <c r="A3" s="225"/>
      <c r="B3" s="321" t="s">
        <v>180</v>
      </c>
      <c r="C3" s="321"/>
      <c r="D3" s="58"/>
    </row>
    <row r="4" spans="1:13" ht="32.5" customHeight="1" x14ac:dyDescent="0.35">
      <c r="A4" s="94" t="s">
        <v>183</v>
      </c>
      <c r="B4" s="59">
        <f>+'Tavola 2.1'!B4+'Tavola 1.3'!B4</f>
        <v>5661466</v>
      </c>
      <c r="C4" s="100">
        <f>+'Tavola 2.1'!D4+'Tavola 1.3'!D4</f>
        <v>1275.2</v>
      </c>
      <c r="D4" s="178"/>
      <c r="E4" s="24"/>
      <c r="F4" s="24"/>
      <c r="G4" s="8"/>
      <c r="K4" s="24"/>
      <c r="L4" s="24"/>
      <c r="M4" s="24"/>
    </row>
    <row r="5" spans="1:13" ht="30.5" customHeight="1" x14ac:dyDescent="0.35">
      <c r="A5" s="94" t="s">
        <v>184</v>
      </c>
      <c r="B5" s="59">
        <f>+'Tavola 2.1'!B5+'Tavola 1.3'!B5</f>
        <v>5660188</v>
      </c>
      <c r="C5" s="100">
        <f>+'Tavola 2.1'!D5+'Tavola 1.3'!D5</f>
        <v>1279.5999999999999</v>
      </c>
      <c r="D5" s="178"/>
      <c r="E5" s="24"/>
      <c r="F5" s="24"/>
      <c r="G5" s="8"/>
      <c r="K5" s="24"/>
      <c r="L5" s="24"/>
      <c r="M5" s="24"/>
    </row>
    <row r="6" spans="1:13" ht="25.5" customHeight="1" x14ac:dyDescent="0.35">
      <c r="A6" s="94" t="s">
        <v>185</v>
      </c>
      <c r="B6" s="59">
        <f>+'Tavola 2.1'!B6+'Tavola 1.3'!B6</f>
        <v>5608714</v>
      </c>
      <c r="C6" s="100">
        <f>+'Tavola 2.1'!D6+'Tavola 1.3'!D6</f>
        <v>1294.7</v>
      </c>
      <c r="D6" s="178"/>
      <c r="E6" s="24"/>
      <c r="F6" s="24"/>
      <c r="G6" s="8"/>
      <c r="K6" s="24"/>
      <c r="L6" s="24"/>
      <c r="M6" s="24"/>
    </row>
    <row r="7" spans="1:13" ht="32.5" customHeight="1" x14ac:dyDescent="0.35">
      <c r="A7" s="94" t="s">
        <v>186</v>
      </c>
      <c r="B7" s="59">
        <f>+'Tavola 2.1'!B7+'Tavola 1.3'!B7</f>
        <v>5617879</v>
      </c>
      <c r="C7" s="100">
        <f>+'Tavola 2.1'!D7+'Tavola 1.3'!D7</f>
        <v>1292.3</v>
      </c>
      <c r="D7" s="178"/>
      <c r="E7" s="24"/>
      <c r="F7" s="24"/>
      <c r="G7" s="8"/>
    </row>
    <row r="8" spans="1:13" ht="32.5" customHeight="1" x14ac:dyDescent="0.35">
      <c r="A8" s="94" t="s">
        <v>187</v>
      </c>
      <c r="B8" s="59">
        <f>+'Tavola 2.1'!B8+'Tavola 1.3'!B8</f>
        <v>5606454</v>
      </c>
      <c r="C8" s="100">
        <f>+'Tavola 2.1'!D8+'Tavola 1.3'!D8</f>
        <v>1288</v>
      </c>
      <c r="D8" s="178"/>
      <c r="E8" s="24"/>
      <c r="F8" s="24"/>
      <c r="G8" s="8"/>
    </row>
    <row r="9" spans="1:13" ht="32.5" customHeight="1" x14ac:dyDescent="0.35">
      <c r="A9" s="94" t="s">
        <v>188</v>
      </c>
      <c r="B9" s="59">
        <f>+'Tavola 2.1'!B9+'Tavola 1.3'!B9</f>
        <v>5655078</v>
      </c>
      <c r="C9" s="100">
        <f>+'Tavola 2.1'!D9+'Tavola 1.3'!D9</f>
        <v>1298.9000000000001</v>
      </c>
      <c r="D9" s="178"/>
      <c r="E9" s="24"/>
      <c r="F9" s="24"/>
      <c r="G9" s="8"/>
    </row>
    <row r="10" spans="1:13" ht="32.5" customHeight="1" x14ac:dyDescent="0.35">
      <c r="A10" s="94" t="s">
        <v>189</v>
      </c>
      <c r="B10" s="59">
        <f>+'Tavola 2.1'!B10+'Tavola 1.3'!B10</f>
        <v>5671894</v>
      </c>
      <c r="C10" s="100">
        <f>+'Tavola 2.1'!D10+'Tavola 1.3'!D10</f>
        <v>1305.4000000000001</v>
      </c>
      <c r="D10" s="178"/>
      <c r="E10" s="24"/>
      <c r="F10" s="24"/>
      <c r="G10" s="8"/>
    </row>
    <row r="11" spans="1:13" ht="32.5" customHeight="1" x14ac:dyDescent="0.35">
      <c r="A11" s="94" t="s">
        <v>190</v>
      </c>
      <c r="B11" s="59">
        <f>+'Tavola 2.1'!B11+'Tavola 1.3'!B11</f>
        <v>5715447</v>
      </c>
      <c r="C11" s="100">
        <f>+'Tavola 2.1'!D11+'Tavola 1.3'!D11</f>
        <v>1312.3999999999999</v>
      </c>
      <c r="D11" s="178"/>
      <c r="E11" s="24"/>
      <c r="F11" s="24"/>
      <c r="G11" s="8"/>
    </row>
    <row r="12" spans="1:13" ht="32.5" customHeight="1" x14ac:dyDescent="0.35">
      <c r="A12" s="94" t="s">
        <v>191</v>
      </c>
      <c r="B12" s="59">
        <f>+'Tavola 2.1'!B12+'Tavola 1.3'!B12</f>
        <v>5740522</v>
      </c>
      <c r="C12" s="100">
        <f>+'Tavola 2.1'!D12+'Tavola 1.3'!D12</f>
        <v>1317</v>
      </c>
      <c r="D12" s="178"/>
      <c r="E12" s="24"/>
      <c r="F12" s="24"/>
      <c r="G12" s="8"/>
    </row>
    <row r="13" spans="1:13" ht="32.5" customHeight="1" thickBot="1" x14ac:dyDescent="0.4">
      <c r="A13" s="179" t="s">
        <v>192</v>
      </c>
      <c r="B13" s="180">
        <f>+'Tavola 2.1'!B13+'Tavola 1.3'!B13</f>
        <v>5737014</v>
      </c>
      <c r="C13" s="181">
        <f>+'Tavola 2.1'!D13+'Tavola 1.3'!D13</f>
        <v>1316</v>
      </c>
      <c r="D13" s="178"/>
      <c r="E13" s="24"/>
      <c r="F13" s="24"/>
      <c r="G13" s="8"/>
    </row>
    <row r="14" spans="1:13" ht="26.5" customHeight="1" thickTop="1" x14ac:dyDescent="0.35">
      <c r="A14" s="229" t="s">
        <v>169</v>
      </c>
      <c r="B14" s="230"/>
      <c r="C14" s="231">
        <f>SUM(C4:C13)</f>
        <v>12979.5</v>
      </c>
      <c r="D14" s="178"/>
      <c r="E14" s="278"/>
      <c r="F14" s="24"/>
      <c r="G14" s="8"/>
    </row>
    <row r="15" spans="1:13" s="156" customFormat="1" ht="26.5" customHeight="1" x14ac:dyDescent="0.3">
      <c r="A15" s="288" t="s">
        <v>170</v>
      </c>
      <c r="B15" s="289">
        <f>AVERAGE(B4:B13)</f>
        <v>5667465.5999999996</v>
      </c>
      <c r="C15" s="290"/>
      <c r="D15" s="182"/>
      <c r="E15" s="280"/>
      <c r="F15" s="183"/>
      <c r="G15" s="184"/>
    </row>
    <row r="16" spans="1:13" ht="9" customHeight="1" thickBot="1" x14ac:dyDescent="0.4">
      <c r="A16" s="284"/>
      <c r="B16" s="285"/>
      <c r="C16" s="286"/>
      <c r="D16" s="178"/>
      <c r="E16" s="279"/>
      <c r="F16" s="24"/>
      <c r="G16" s="8"/>
    </row>
    <row r="17" spans="1:7" ht="38" customHeight="1" thickTop="1" x14ac:dyDescent="0.3">
      <c r="A17" s="287"/>
      <c r="B17" s="381" t="s">
        <v>181</v>
      </c>
      <c r="C17" s="381"/>
      <c r="D17" s="178"/>
      <c r="E17" s="279"/>
      <c r="F17" s="24"/>
      <c r="G17" s="8"/>
    </row>
    <row r="18" spans="1:7" s="156" customFormat="1" ht="32.5" customHeight="1" thickBot="1" x14ac:dyDescent="0.35">
      <c r="A18" s="179" t="s">
        <v>193</v>
      </c>
      <c r="B18" s="180">
        <f>+'Tavola 2.1'!B18+'Tavola 1.3'!B18</f>
        <v>5715793</v>
      </c>
      <c r="C18" s="181">
        <f>+'Tavola 2.1'!D18+'Tavola 1.3'!D18</f>
        <v>1344.8</v>
      </c>
      <c r="D18" s="182"/>
      <c r="E18" s="280"/>
      <c r="F18" s="183"/>
      <c r="G18" s="184"/>
    </row>
    <row r="19" spans="1:7" ht="26.5" customHeight="1" thickTop="1" x14ac:dyDescent="0.35">
      <c r="A19" s="229" t="s">
        <v>166</v>
      </c>
      <c r="B19" s="230"/>
      <c r="C19" s="231">
        <f>+C18</f>
        <v>1344.8</v>
      </c>
      <c r="D19" s="178"/>
      <c r="E19" s="278"/>
      <c r="F19" s="24"/>
      <c r="G19" s="8"/>
    </row>
    <row r="20" spans="1:7" ht="26.5" customHeight="1" x14ac:dyDescent="0.35">
      <c r="A20" s="229" t="s">
        <v>167</v>
      </c>
      <c r="B20" s="230">
        <f>+B18</f>
        <v>5715793</v>
      </c>
      <c r="C20" s="231"/>
      <c r="D20" s="178"/>
      <c r="E20" s="279"/>
      <c r="F20" s="24"/>
      <c r="G20" s="8"/>
    </row>
    <row r="21" spans="1:7" ht="26" customHeight="1" x14ac:dyDescent="0.3">
      <c r="A21" s="140"/>
      <c r="B21" s="6"/>
    </row>
    <row r="22" spans="1:7" x14ac:dyDescent="0.35">
      <c r="B22" s="4"/>
    </row>
    <row r="23" spans="1:7" x14ac:dyDescent="0.35">
      <c r="B23" s="4"/>
    </row>
    <row r="24" spans="1:7" x14ac:dyDescent="0.35">
      <c r="B24" s="4"/>
    </row>
    <row r="25" spans="1:7" x14ac:dyDescent="0.35">
      <c r="B25" s="4"/>
    </row>
    <row r="26" spans="1:7" x14ac:dyDescent="0.35">
      <c r="B26" s="4"/>
    </row>
    <row r="27" spans="1:7" x14ac:dyDescent="0.35">
      <c r="B27" s="4"/>
    </row>
    <row r="28" spans="1:7" x14ac:dyDescent="0.35">
      <c r="B28" s="4"/>
    </row>
    <row r="29" spans="1:7" x14ac:dyDescent="0.35">
      <c r="B29" s="4"/>
    </row>
    <row r="30" spans="1:7" x14ac:dyDescent="0.35">
      <c r="B30" s="4"/>
    </row>
    <row r="31" spans="1:7" x14ac:dyDescent="0.35">
      <c r="B31" s="4"/>
    </row>
    <row r="32" spans="1:7" x14ac:dyDescent="0.35">
      <c r="B32" s="4"/>
    </row>
    <row r="33" spans="2:2" x14ac:dyDescent="0.35">
      <c r="B33" s="4"/>
    </row>
    <row r="34" spans="2:2" x14ac:dyDescent="0.35">
      <c r="B34" s="4"/>
    </row>
    <row r="35" spans="2:2" x14ac:dyDescent="0.35">
      <c r="B35" s="4"/>
    </row>
    <row r="36" spans="2:2" x14ac:dyDescent="0.35">
      <c r="B36" s="4"/>
    </row>
    <row r="37" spans="2:2" x14ac:dyDescent="0.35">
      <c r="B37" s="4"/>
    </row>
  </sheetData>
  <mergeCells count="2">
    <mergeCell ref="B3:C3"/>
    <mergeCell ref="B17:C17"/>
  </mergeCells>
  <pageMargins left="0.70866141732283472" right="0.70866141732283472" top="0.94488188976377963" bottom="0.74803149606299213" header="0.31496062992125984" footer="0.31496062992125984"/>
  <pageSetup paperSize="9" scale="66" orientation="portrait" r:id="rId1"/>
  <headerFooter>
    <oddHeader>&amp;COSSERVATORIO ASSEGNO UNICO UNIVERSALE</oddHeader>
    <oddFooter>&amp;CINPS - COORDINAMENTO GENERALE STATISTICO ATTUARIALE</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0A7C77-AA8C-4D60-AED1-3ABD59298563}">
  <sheetPr>
    <tabColor rgb="FF92D050"/>
    <pageSetUpPr fitToPage="1"/>
  </sheetPr>
  <dimension ref="A1:D53"/>
  <sheetViews>
    <sheetView showGridLines="0" tabSelected="1" zoomScale="75" zoomScaleNormal="75" workbookViewId="0">
      <selection activeCell="B1" sqref="B1"/>
    </sheetView>
  </sheetViews>
  <sheetFormatPr defaultColWidth="13.36328125" defaultRowHeight="10" x14ac:dyDescent="0.35"/>
  <cols>
    <col min="1" max="1" width="33" style="1" customWidth="1"/>
    <col min="2" max="3" width="23.453125" style="1" customWidth="1"/>
    <col min="4" max="4" width="22.36328125" style="67" customWidth="1"/>
    <col min="5" max="16384" width="13.36328125" style="1"/>
  </cols>
  <sheetData>
    <row r="1" spans="1:4" ht="57" customHeight="1" thickBot="1" x14ac:dyDescent="0.4">
      <c r="A1" s="341" t="s">
        <v>207</v>
      </c>
      <c r="B1" s="341"/>
      <c r="C1" s="341"/>
      <c r="D1" s="341"/>
    </row>
    <row r="2" spans="1:4" ht="44" customHeight="1" thickTop="1" x14ac:dyDescent="0.35">
      <c r="A2" s="375" t="s">
        <v>82</v>
      </c>
      <c r="B2" s="377" t="s">
        <v>128</v>
      </c>
      <c r="C2" s="377"/>
      <c r="D2" s="377"/>
    </row>
    <row r="3" spans="1:4" ht="71.400000000000006" customHeight="1" thickBot="1" x14ac:dyDescent="0.4">
      <c r="A3" s="376"/>
      <c r="B3" s="30" t="s">
        <v>201</v>
      </c>
      <c r="C3" s="30" t="s">
        <v>208</v>
      </c>
      <c r="D3" s="65" t="s">
        <v>203</v>
      </c>
    </row>
    <row r="4" spans="1:4" ht="25.25" customHeight="1" thickTop="1" x14ac:dyDescent="0.35">
      <c r="A4" s="2" t="s">
        <v>4</v>
      </c>
      <c r="B4" s="2">
        <f>+'Tavola 2.3'!B4+'Tavola 1.11'!B4</f>
        <v>404478</v>
      </c>
      <c r="C4" s="2">
        <v>632820</v>
      </c>
      <c r="D4" s="51">
        <v>1.6</v>
      </c>
    </row>
    <row r="5" spans="1:4" ht="21.75" customHeight="1" x14ac:dyDescent="0.35">
      <c r="A5" s="2" t="s">
        <v>5</v>
      </c>
      <c r="B5" s="2">
        <f>+'Tavola 2.3'!B5+'Tavola 1.11'!B5</f>
        <v>11758</v>
      </c>
      <c r="C5" s="2">
        <v>19054</v>
      </c>
      <c r="D5" s="51">
        <v>1.6</v>
      </c>
    </row>
    <row r="6" spans="1:4" ht="21.75" customHeight="1" x14ac:dyDescent="0.35">
      <c r="A6" s="2" t="s">
        <v>6</v>
      </c>
      <c r="B6" s="2">
        <f>+'Tavola 2.3'!B6+'Tavola 1.11'!B6</f>
        <v>998904</v>
      </c>
      <c r="C6" s="2">
        <v>1608364</v>
      </c>
      <c r="D6" s="51">
        <v>1.6</v>
      </c>
    </row>
    <row r="7" spans="1:4" ht="21.75" customHeight="1" x14ac:dyDescent="0.35">
      <c r="A7" s="2" t="s">
        <v>73</v>
      </c>
      <c r="B7" s="2">
        <f>+'Tavola 2.3'!B7+'Tavola 1.11'!B7</f>
        <v>56428</v>
      </c>
      <c r="C7" s="2">
        <v>95918</v>
      </c>
      <c r="D7" s="51">
        <v>1.7</v>
      </c>
    </row>
    <row r="8" spans="1:4" ht="21.75" customHeight="1" x14ac:dyDescent="0.35">
      <c r="A8" s="2" t="s">
        <v>74</v>
      </c>
      <c r="B8" s="2">
        <f>+'Tavola 2.3'!B8+'Tavola 1.11'!B8</f>
        <v>54980</v>
      </c>
      <c r="C8" s="2">
        <v>98807</v>
      </c>
      <c r="D8" s="51">
        <v>1.8</v>
      </c>
    </row>
    <row r="9" spans="1:4" ht="21.75" customHeight="1" x14ac:dyDescent="0.35">
      <c r="A9" s="2" t="s">
        <v>7</v>
      </c>
      <c r="B9" s="2">
        <f>+'Tavola 2.3'!B9+'Tavola 1.11'!B9</f>
        <v>475297</v>
      </c>
      <c r="C9" s="2">
        <v>765657</v>
      </c>
      <c r="D9" s="51">
        <v>1.6</v>
      </c>
    </row>
    <row r="10" spans="1:4" ht="21.75" customHeight="1" x14ac:dyDescent="0.35">
      <c r="A10" s="2" t="s">
        <v>63</v>
      </c>
      <c r="B10" s="2">
        <f>+'Tavola 2.3'!B10+'Tavola 1.11'!B10</f>
        <v>111246</v>
      </c>
      <c r="C10" s="2">
        <v>175349</v>
      </c>
      <c r="D10" s="51">
        <v>1.6</v>
      </c>
    </row>
    <row r="11" spans="1:4" ht="21.75" customHeight="1" x14ac:dyDescent="0.35">
      <c r="A11" s="2" t="s">
        <v>8</v>
      </c>
      <c r="B11" s="2">
        <f>+'Tavola 2.3'!B11+'Tavola 1.11'!B11</f>
        <v>132517</v>
      </c>
      <c r="C11" s="2">
        <v>200009</v>
      </c>
      <c r="D11" s="51">
        <v>1.5</v>
      </c>
    </row>
    <row r="12" spans="1:4" ht="21.75" customHeight="1" x14ac:dyDescent="0.35">
      <c r="A12" s="2" t="s">
        <v>9</v>
      </c>
      <c r="B12" s="2">
        <f>+'Tavola 2.3'!B12+'Tavola 1.11'!B12</f>
        <v>443231</v>
      </c>
      <c r="C12" s="2">
        <v>698954</v>
      </c>
      <c r="D12" s="51">
        <v>1.6</v>
      </c>
    </row>
    <row r="13" spans="1:4" ht="21.75" customHeight="1" x14ac:dyDescent="0.35">
      <c r="A13" s="2" t="s">
        <v>10</v>
      </c>
      <c r="B13" s="2">
        <f>+'Tavola 2.3'!B13+'Tavola 1.11'!B13</f>
        <v>353331</v>
      </c>
      <c r="C13" s="2">
        <v>536190</v>
      </c>
      <c r="D13" s="51">
        <v>1.5</v>
      </c>
    </row>
    <row r="14" spans="1:4" ht="21.75" customHeight="1" x14ac:dyDescent="0.35">
      <c r="A14" s="2" t="s">
        <v>11</v>
      </c>
      <c r="B14" s="2">
        <f>+'Tavola 2.3'!B14+'Tavola 1.11'!B14</f>
        <v>86686</v>
      </c>
      <c r="C14" s="2">
        <v>132939</v>
      </c>
      <c r="D14" s="51">
        <v>1.5</v>
      </c>
    </row>
    <row r="15" spans="1:4" ht="21.75" customHeight="1" x14ac:dyDescent="0.35">
      <c r="A15" s="2" t="s">
        <v>12</v>
      </c>
      <c r="B15" s="2">
        <f>+'Tavola 2.3'!B15+'Tavola 1.11'!B15</f>
        <v>150195</v>
      </c>
      <c r="C15" s="2">
        <v>234338</v>
      </c>
      <c r="D15" s="51">
        <v>1.6</v>
      </c>
    </row>
    <row r="16" spans="1:4" ht="21.75" customHeight="1" x14ac:dyDescent="0.35">
      <c r="A16" s="2" t="s">
        <v>13</v>
      </c>
      <c r="B16" s="2">
        <f>+'Tavola 2.3'!B16+'Tavola 1.11'!B16</f>
        <v>598287</v>
      </c>
      <c r="C16" s="2">
        <v>909339</v>
      </c>
      <c r="D16" s="51">
        <v>1.5</v>
      </c>
    </row>
    <row r="17" spans="1:4" ht="21.75" customHeight="1" x14ac:dyDescent="0.35">
      <c r="A17" s="2" t="s">
        <v>14</v>
      </c>
      <c r="B17" s="2">
        <f>+'Tavola 2.3'!B17+'Tavola 1.11'!B17</f>
        <v>129980</v>
      </c>
      <c r="C17" s="2">
        <v>202743</v>
      </c>
      <c r="D17" s="51">
        <v>1.6</v>
      </c>
    </row>
    <row r="18" spans="1:4" ht="21.75" customHeight="1" x14ac:dyDescent="0.35">
      <c r="A18" s="2" t="s">
        <v>15</v>
      </c>
      <c r="B18" s="2">
        <f>+'Tavola 2.3'!B18+'Tavola 1.11'!B18</f>
        <v>28261</v>
      </c>
      <c r="C18" s="2">
        <v>43893</v>
      </c>
      <c r="D18" s="51">
        <v>1.6</v>
      </c>
    </row>
    <row r="19" spans="1:4" ht="21.75" customHeight="1" x14ac:dyDescent="0.35">
      <c r="A19" s="2" t="s">
        <v>16</v>
      </c>
      <c r="B19" s="2">
        <f>+'Tavola 2.3'!B19+'Tavola 1.11'!B19</f>
        <v>697115</v>
      </c>
      <c r="C19" s="2">
        <v>1063521</v>
      </c>
      <c r="D19" s="51">
        <v>1.5</v>
      </c>
    </row>
    <row r="20" spans="1:4" ht="21.75" customHeight="1" x14ac:dyDescent="0.35">
      <c r="A20" s="2" t="s">
        <v>17</v>
      </c>
      <c r="B20" s="2">
        <f>+'Tavola 2.3'!B20+'Tavola 1.11'!B20</f>
        <v>447046</v>
      </c>
      <c r="C20" s="2">
        <v>680448</v>
      </c>
      <c r="D20" s="51">
        <v>1.5</v>
      </c>
    </row>
    <row r="21" spans="1:4" ht="21.75" customHeight="1" x14ac:dyDescent="0.35">
      <c r="A21" s="2" t="s">
        <v>18</v>
      </c>
      <c r="B21" s="2">
        <f>+'Tavola 2.3'!B21+'Tavola 1.11'!B21</f>
        <v>55353</v>
      </c>
      <c r="C21" s="2">
        <v>87602</v>
      </c>
      <c r="D21" s="51">
        <v>1.6</v>
      </c>
    </row>
    <row r="22" spans="1:4" ht="21.75" customHeight="1" x14ac:dyDescent="0.35">
      <c r="A22" s="2" t="s">
        <v>19</v>
      </c>
      <c r="B22" s="2">
        <f>+'Tavola 2.3'!B22+'Tavola 1.11'!B22</f>
        <v>214782</v>
      </c>
      <c r="C22" s="2">
        <v>331039</v>
      </c>
      <c r="D22" s="51">
        <v>1.5</v>
      </c>
    </row>
    <row r="23" spans="1:4" ht="21.75" customHeight="1" x14ac:dyDescent="0.35">
      <c r="A23" s="2" t="s">
        <v>20</v>
      </c>
      <c r="B23" s="2">
        <f>+'Tavola 2.3'!B23+'Tavola 1.11'!B23</f>
        <v>588872</v>
      </c>
      <c r="C23" s="2">
        <v>887733</v>
      </c>
      <c r="D23" s="51">
        <v>1.5</v>
      </c>
    </row>
    <row r="24" spans="1:4" ht="21.75" customHeight="1" x14ac:dyDescent="0.35">
      <c r="A24" s="2" t="s">
        <v>21</v>
      </c>
      <c r="B24" s="2">
        <f>+'Tavola 2.3'!B24+'Tavola 1.11'!B24</f>
        <v>155980</v>
      </c>
      <c r="C24" s="2">
        <v>226488</v>
      </c>
      <c r="D24" s="51">
        <v>1.5</v>
      </c>
    </row>
    <row r="25" spans="1:4" ht="21.75" customHeight="1" thickBot="1" x14ac:dyDescent="0.4">
      <c r="A25" s="17" t="s">
        <v>33</v>
      </c>
      <c r="B25" s="17">
        <f>SUM(B4:B24)</f>
        <v>6194727</v>
      </c>
      <c r="C25" s="17">
        <v>9631205</v>
      </c>
      <c r="D25" s="77">
        <v>1.6</v>
      </c>
    </row>
    <row r="26" spans="1:4" ht="51.5" customHeight="1" thickTop="1" x14ac:dyDescent="0.35">
      <c r="A26" s="382" t="s">
        <v>209</v>
      </c>
      <c r="B26" s="382"/>
      <c r="C26" s="382"/>
      <c r="D26" s="382"/>
    </row>
    <row r="27" spans="1:4" ht="39.5" customHeight="1" x14ac:dyDescent="0.35">
      <c r="A27" s="383"/>
      <c r="B27" s="383"/>
      <c r="C27" s="383"/>
      <c r="D27" s="383"/>
    </row>
    <row r="28" spans="1:4" s="3" customFormat="1" ht="24" customHeight="1" x14ac:dyDescent="0.35">
      <c r="A28" s="383"/>
      <c r="B28" s="383"/>
      <c r="C28" s="383"/>
      <c r="D28" s="383"/>
    </row>
    <row r="29" spans="1:4" ht="15" x14ac:dyDescent="0.35">
      <c r="B29" s="7"/>
      <c r="C29" s="7"/>
      <c r="D29" s="66"/>
    </row>
    <row r="33" spans="2:4" x14ac:dyDescent="0.35">
      <c r="B33" s="4"/>
      <c r="C33" s="4"/>
    </row>
    <row r="34" spans="2:4" x14ac:dyDescent="0.35">
      <c r="B34" s="4"/>
      <c r="C34" s="4"/>
    </row>
    <row r="35" spans="2:4" x14ac:dyDescent="0.35">
      <c r="B35" s="4"/>
      <c r="C35" s="4"/>
    </row>
    <row r="36" spans="2:4" ht="13.5" x14ac:dyDescent="0.35">
      <c r="B36" s="4"/>
      <c r="C36" s="4"/>
      <c r="D36" s="66"/>
    </row>
    <row r="37" spans="2:4" x14ac:dyDescent="0.35">
      <c r="B37" s="4"/>
      <c r="C37" s="4"/>
    </row>
    <row r="38" spans="2:4" x14ac:dyDescent="0.35">
      <c r="B38" s="4"/>
      <c r="C38" s="4"/>
    </row>
    <row r="39" spans="2:4" x14ac:dyDescent="0.35">
      <c r="B39" s="4"/>
      <c r="C39" s="4"/>
    </row>
    <row r="40" spans="2:4" x14ac:dyDescent="0.35">
      <c r="B40" s="4"/>
      <c r="C40" s="4"/>
    </row>
    <row r="41" spans="2:4" x14ac:dyDescent="0.35">
      <c r="B41" s="4"/>
      <c r="C41" s="4"/>
    </row>
    <row r="42" spans="2:4" s="67" customFormat="1" x14ac:dyDescent="0.35">
      <c r="B42" s="4"/>
      <c r="C42" s="4"/>
    </row>
    <row r="43" spans="2:4" s="67" customFormat="1" x14ac:dyDescent="0.35">
      <c r="B43" s="4"/>
      <c r="C43" s="4"/>
    </row>
    <row r="44" spans="2:4" s="67" customFormat="1" x14ac:dyDescent="0.35">
      <c r="B44" s="4"/>
      <c r="C44" s="4"/>
    </row>
    <row r="45" spans="2:4" s="67" customFormat="1" x14ac:dyDescent="0.35">
      <c r="B45" s="4"/>
      <c r="C45" s="4"/>
    </row>
    <row r="46" spans="2:4" s="67" customFormat="1" x14ac:dyDescent="0.35">
      <c r="B46" s="4"/>
      <c r="C46" s="4"/>
    </row>
    <row r="47" spans="2:4" s="67" customFormat="1" x14ac:dyDescent="0.35">
      <c r="B47" s="4"/>
      <c r="C47" s="4"/>
    </row>
    <row r="48" spans="2:4" s="67" customFormat="1" x14ac:dyDescent="0.35">
      <c r="B48" s="4"/>
      <c r="C48" s="4"/>
    </row>
    <row r="49" spans="2:3" s="67" customFormat="1" x14ac:dyDescent="0.35">
      <c r="B49" s="4"/>
      <c r="C49" s="4"/>
    </row>
    <row r="50" spans="2:3" s="67" customFormat="1" x14ac:dyDescent="0.35">
      <c r="B50" s="4"/>
      <c r="C50" s="4"/>
    </row>
    <row r="51" spans="2:3" s="67" customFormat="1" x14ac:dyDescent="0.35">
      <c r="B51" s="4"/>
      <c r="C51" s="4"/>
    </row>
    <row r="52" spans="2:3" s="67" customFormat="1" x14ac:dyDescent="0.35">
      <c r="B52" s="4"/>
      <c r="C52" s="4"/>
    </row>
    <row r="53" spans="2:3" s="67" customFormat="1" x14ac:dyDescent="0.35">
      <c r="B53" s="4"/>
      <c r="C53" s="4"/>
    </row>
  </sheetData>
  <mergeCells count="4">
    <mergeCell ref="A26:D28"/>
    <mergeCell ref="A1:D1"/>
    <mergeCell ref="A2:A3"/>
    <mergeCell ref="B2:D2"/>
  </mergeCells>
  <pageMargins left="0.70866141732283472" right="0.70866141732283472" top="0.74803149606299213" bottom="0.74803149606299213" header="0.31496062992125984" footer="0.31496062992125984"/>
  <pageSetup paperSize="9" scale="75"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B6DD5A-2E8E-47AE-99D5-C479FC6F8737}">
  <sheetPr>
    <pageSetUpPr fitToPage="1"/>
  </sheetPr>
  <dimension ref="A1"/>
  <sheetViews>
    <sheetView showGridLines="0" tabSelected="1" workbookViewId="0">
      <selection activeCell="B1" sqref="B1"/>
    </sheetView>
  </sheetViews>
  <sheetFormatPr defaultColWidth="8.81640625" defaultRowHeight="15" x14ac:dyDescent="0.3"/>
  <cols>
    <col min="1" max="16384" width="8.81640625" style="131"/>
  </cols>
  <sheetData>
    <row r="1" spans="1:1" x14ac:dyDescent="0.3">
      <c r="A1" s="130" t="s">
        <v>77</v>
      </c>
    </row>
  </sheetData>
  <pageMargins left="0.70866141732283472" right="0.70866141732283472" top="0.94488188976377963" bottom="0.74803149606299213" header="0.31496062992125984" footer="0.31496062992125984"/>
  <pageSetup paperSize="9" scale="99" orientation="portrait" r:id="rId1"/>
  <headerFooter>
    <oddHeader>&amp;COSSERVATORIO ASSEGNO UNICO UNIVERSALE</oddHeader>
    <oddFooter>&amp;CINPS - COORDINAMENTO GENERALE STATISTICO ATTUARIALE</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1F1E03-03A0-44E0-AB3C-D6E11A46A0B5}">
  <sheetPr>
    <tabColor rgb="FF92D050"/>
    <pageSetUpPr fitToPage="1"/>
  </sheetPr>
  <dimension ref="B1:I25"/>
  <sheetViews>
    <sheetView tabSelected="1" topLeftCell="A5" workbookViewId="0">
      <selection activeCell="B1" sqref="B1"/>
    </sheetView>
  </sheetViews>
  <sheetFormatPr defaultRowHeight="14.5" x14ac:dyDescent="0.35"/>
  <sheetData>
    <row r="1" spans="2:9" x14ac:dyDescent="0.35">
      <c r="B1" t="s">
        <v>87</v>
      </c>
    </row>
    <row r="12" spans="2:9" ht="18.5" x14ac:dyDescent="0.35">
      <c r="B12" s="99" t="str">
        <f>+INDICE!B9</f>
        <v xml:space="preserve">Sezione I - Assegno Unico Universale </v>
      </c>
    </row>
    <row r="13" spans="2:9" x14ac:dyDescent="0.35">
      <c r="B13" s="114"/>
    </row>
    <row r="15" spans="2:9" ht="14.5" customHeight="1" x14ac:dyDescent="0.35">
      <c r="B15" s="306" t="s">
        <v>102</v>
      </c>
      <c r="C15" s="306"/>
      <c r="D15" s="306"/>
      <c r="E15" s="306"/>
      <c r="F15" s="306"/>
      <c r="G15" s="306"/>
      <c r="H15" s="306"/>
      <c r="I15" s="306"/>
    </row>
    <row r="16" spans="2:9" x14ac:dyDescent="0.35">
      <c r="B16" s="306"/>
      <c r="C16" s="306"/>
      <c r="D16" s="306"/>
      <c r="E16" s="306"/>
      <c r="F16" s="306"/>
      <c r="G16" s="306"/>
      <c r="H16" s="306"/>
      <c r="I16" s="306"/>
    </row>
    <row r="17" spans="2:9" x14ac:dyDescent="0.35">
      <c r="B17" s="306"/>
      <c r="C17" s="306"/>
      <c r="D17" s="306"/>
      <c r="E17" s="306"/>
      <c r="F17" s="306"/>
      <c r="G17" s="306"/>
      <c r="H17" s="306"/>
      <c r="I17" s="306"/>
    </row>
    <row r="18" spans="2:9" x14ac:dyDescent="0.35">
      <c r="B18" s="306"/>
      <c r="C18" s="306"/>
      <c r="D18" s="306"/>
      <c r="E18" s="306"/>
      <c r="F18" s="306"/>
      <c r="G18" s="306"/>
      <c r="H18" s="306"/>
      <c r="I18" s="306"/>
    </row>
    <row r="19" spans="2:9" x14ac:dyDescent="0.35">
      <c r="B19" s="306"/>
      <c r="C19" s="306"/>
      <c r="D19" s="306"/>
      <c r="E19" s="306"/>
      <c r="F19" s="306"/>
      <c r="G19" s="306"/>
      <c r="H19" s="306"/>
      <c r="I19" s="306"/>
    </row>
    <row r="20" spans="2:9" x14ac:dyDescent="0.35">
      <c r="B20" s="306"/>
      <c r="C20" s="306"/>
      <c r="D20" s="306"/>
      <c r="E20" s="306"/>
      <c r="F20" s="306"/>
      <c r="G20" s="306"/>
      <c r="H20" s="306"/>
      <c r="I20" s="306"/>
    </row>
    <row r="21" spans="2:9" x14ac:dyDescent="0.35">
      <c r="B21" s="306"/>
      <c r="C21" s="306"/>
      <c r="D21" s="306"/>
      <c r="E21" s="306"/>
      <c r="F21" s="306"/>
      <c r="G21" s="306"/>
      <c r="H21" s="306"/>
      <c r="I21" s="306"/>
    </row>
    <row r="22" spans="2:9" x14ac:dyDescent="0.35">
      <c r="B22" s="306"/>
      <c r="C22" s="306"/>
      <c r="D22" s="306"/>
      <c r="E22" s="306"/>
      <c r="F22" s="306"/>
      <c r="G22" s="306"/>
      <c r="H22" s="306"/>
      <c r="I22" s="306"/>
    </row>
    <row r="23" spans="2:9" x14ac:dyDescent="0.35">
      <c r="B23" s="306"/>
      <c r="C23" s="306"/>
      <c r="D23" s="306"/>
      <c r="E23" s="306"/>
      <c r="F23" s="306"/>
      <c r="G23" s="306"/>
      <c r="H23" s="306"/>
      <c r="I23" s="306"/>
    </row>
    <row r="24" spans="2:9" x14ac:dyDescent="0.35">
      <c r="B24" s="306"/>
      <c r="C24" s="306"/>
      <c r="D24" s="306"/>
      <c r="E24" s="306"/>
      <c r="F24" s="306"/>
      <c r="G24" s="306"/>
      <c r="H24" s="306"/>
      <c r="I24" s="306"/>
    </row>
    <row r="25" spans="2:9" x14ac:dyDescent="0.35">
      <c r="B25" s="306"/>
      <c r="C25" s="306"/>
      <c r="D25" s="306"/>
      <c r="E25" s="306"/>
      <c r="F25" s="306"/>
      <c r="G25" s="306"/>
      <c r="H25" s="306"/>
      <c r="I25" s="306"/>
    </row>
  </sheetData>
  <mergeCells count="1">
    <mergeCell ref="B15:I25"/>
  </mergeCells>
  <pageMargins left="0.70866141732283472" right="0.70866141732283472" top="0.94488188976377963" bottom="0.74803149606299213" header="0.31496062992125984" footer="0.31496062992125984"/>
  <pageSetup paperSize="9" orientation="portrait" r:id="rId1"/>
  <headerFooter>
    <oddHeader>&amp;COSSERVATORIO ASSEGNO UNICO UNIVERSALE</oddHeader>
    <oddFooter>&amp;CINPS - COORDINAMENTO GENERALE STATISTICO ATTUARIALE</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8F1873-B3A6-4A34-87F4-23EBD5070864}">
  <sheetPr>
    <tabColor rgb="FF92D050"/>
    <pageSetUpPr fitToPage="1"/>
  </sheetPr>
  <dimension ref="B1:G22"/>
  <sheetViews>
    <sheetView showGridLines="0" tabSelected="1" topLeftCell="A8" zoomScale="60" zoomScaleNormal="60" workbookViewId="0">
      <selection activeCell="B1" sqref="B1"/>
    </sheetView>
  </sheetViews>
  <sheetFormatPr defaultRowHeight="14.5" x14ac:dyDescent="0.35"/>
  <cols>
    <col min="1" max="1" width="2.7265625" customWidth="1"/>
    <col min="2" max="2" width="19.54296875" customWidth="1"/>
    <col min="3" max="4" width="19.36328125" customWidth="1"/>
    <col min="5" max="5" width="23.90625" customWidth="1"/>
    <col min="6" max="7" width="19.36328125" customWidth="1"/>
  </cols>
  <sheetData>
    <row r="1" spans="2:7" ht="67" customHeight="1" thickBot="1" x14ac:dyDescent="0.4">
      <c r="B1" s="36" t="s">
        <v>199</v>
      </c>
      <c r="C1" s="9"/>
      <c r="D1" s="18"/>
      <c r="E1" s="18"/>
      <c r="F1" s="18"/>
      <c r="G1" s="9"/>
    </row>
    <row r="2" spans="2:7" ht="45" customHeight="1" thickTop="1" x14ac:dyDescent="0.35">
      <c r="B2" s="84"/>
      <c r="C2" s="307" t="s">
        <v>35</v>
      </c>
      <c r="D2" s="307"/>
      <c r="E2" s="307"/>
      <c r="F2" s="307"/>
      <c r="G2" s="307"/>
    </row>
    <row r="3" spans="2:7" ht="52" customHeight="1" thickBot="1" x14ac:dyDescent="0.4">
      <c r="B3" s="85" t="s">
        <v>34</v>
      </c>
      <c r="C3" s="26" t="s">
        <v>57</v>
      </c>
      <c r="D3" s="26" t="s">
        <v>58</v>
      </c>
      <c r="E3" s="26" t="s">
        <v>59</v>
      </c>
      <c r="F3" s="26" t="s">
        <v>60</v>
      </c>
      <c r="G3" s="27" t="s">
        <v>33</v>
      </c>
    </row>
    <row r="4" spans="2:7" ht="31" customHeight="1" thickTop="1" x14ac:dyDescent="0.35">
      <c r="B4" s="244"/>
      <c r="C4" s="309" t="s">
        <v>180</v>
      </c>
      <c r="D4" s="309"/>
      <c r="E4" s="309"/>
      <c r="F4" s="309"/>
      <c r="G4" s="309"/>
    </row>
    <row r="5" spans="2:7" ht="24" customHeight="1" x14ac:dyDescent="0.35">
      <c r="B5" s="247" t="s">
        <v>193</v>
      </c>
      <c r="C5" s="176">
        <v>860932</v>
      </c>
      <c r="D5" s="176">
        <v>294549</v>
      </c>
      <c r="E5" s="176">
        <v>40606</v>
      </c>
      <c r="F5" s="176">
        <v>978</v>
      </c>
      <c r="G5" s="177">
        <v>1197065</v>
      </c>
    </row>
    <row r="6" spans="2:7" ht="24" customHeight="1" x14ac:dyDescent="0.35">
      <c r="B6" s="247" t="s">
        <v>195</v>
      </c>
      <c r="C6" s="176">
        <v>787801</v>
      </c>
      <c r="D6" s="176">
        <v>864185</v>
      </c>
      <c r="E6" s="176">
        <v>202807</v>
      </c>
      <c r="F6" s="176">
        <v>1319</v>
      </c>
      <c r="G6" s="177">
        <v>1856112</v>
      </c>
    </row>
    <row r="7" spans="2:7" ht="24" customHeight="1" x14ac:dyDescent="0.35">
      <c r="B7" s="247" t="s">
        <v>183</v>
      </c>
      <c r="C7" s="176">
        <v>459999</v>
      </c>
      <c r="D7" s="176">
        <v>563067</v>
      </c>
      <c r="E7" s="176">
        <v>183209</v>
      </c>
      <c r="F7" s="176">
        <v>685</v>
      </c>
      <c r="G7" s="177">
        <v>1206960</v>
      </c>
    </row>
    <row r="8" spans="2:7" ht="24" customHeight="1" x14ac:dyDescent="0.35">
      <c r="B8" s="247" t="s">
        <v>184</v>
      </c>
      <c r="C8" s="176">
        <v>193194</v>
      </c>
      <c r="D8" s="176">
        <v>240709</v>
      </c>
      <c r="E8" s="176">
        <v>65489</v>
      </c>
      <c r="F8" s="176">
        <v>417</v>
      </c>
      <c r="G8" s="177">
        <v>499809</v>
      </c>
    </row>
    <row r="9" spans="2:7" ht="24" customHeight="1" x14ac:dyDescent="0.35">
      <c r="B9" s="247" t="s">
        <v>185</v>
      </c>
      <c r="C9" s="176">
        <v>174859</v>
      </c>
      <c r="D9" s="176">
        <v>212280</v>
      </c>
      <c r="E9" s="176">
        <v>48613</v>
      </c>
      <c r="F9" s="176">
        <v>553</v>
      </c>
      <c r="G9" s="177">
        <v>436305</v>
      </c>
    </row>
    <row r="10" spans="2:7" ht="24" customHeight="1" x14ac:dyDescent="0.35">
      <c r="B10" s="247" t="s">
        <v>186</v>
      </c>
      <c r="C10" s="176">
        <v>230657</v>
      </c>
      <c r="D10" s="176">
        <v>246245</v>
      </c>
      <c r="E10" s="176">
        <v>54124</v>
      </c>
      <c r="F10" s="176">
        <v>779</v>
      </c>
      <c r="G10" s="177">
        <v>531805</v>
      </c>
    </row>
    <row r="11" spans="2:7" ht="24" customHeight="1" x14ac:dyDescent="0.35">
      <c r="B11" s="247" t="s">
        <v>187</v>
      </c>
      <c r="C11" s="176">
        <v>41217</v>
      </c>
      <c r="D11" s="176">
        <v>44898</v>
      </c>
      <c r="E11" s="176">
        <v>6673</v>
      </c>
      <c r="F11" s="176">
        <v>197</v>
      </c>
      <c r="G11" s="177">
        <v>92985</v>
      </c>
    </row>
    <row r="12" spans="2:7" ht="24" customHeight="1" x14ac:dyDescent="0.35">
      <c r="B12" s="247" t="s">
        <v>188</v>
      </c>
      <c r="C12" s="176">
        <v>29952</v>
      </c>
      <c r="D12" s="176">
        <v>29229</v>
      </c>
      <c r="E12" s="176">
        <v>4143</v>
      </c>
      <c r="F12" s="176">
        <v>232</v>
      </c>
      <c r="G12" s="177">
        <v>63556</v>
      </c>
    </row>
    <row r="13" spans="2:7" ht="24" customHeight="1" x14ac:dyDescent="0.35">
      <c r="B13" s="247" t="s">
        <v>189</v>
      </c>
      <c r="C13" s="176">
        <v>38729</v>
      </c>
      <c r="D13" s="176">
        <v>51351</v>
      </c>
      <c r="E13" s="176">
        <v>6502</v>
      </c>
      <c r="F13" s="176">
        <v>169</v>
      </c>
      <c r="G13" s="177">
        <v>96751</v>
      </c>
    </row>
    <row r="14" spans="2:7" ht="24" customHeight="1" x14ac:dyDescent="0.35">
      <c r="B14" s="247" t="s">
        <v>190</v>
      </c>
      <c r="C14" s="176">
        <v>32577</v>
      </c>
      <c r="D14" s="176">
        <v>41599</v>
      </c>
      <c r="E14" s="176">
        <v>5118</v>
      </c>
      <c r="F14" s="176">
        <v>143</v>
      </c>
      <c r="G14" s="177">
        <v>79437</v>
      </c>
    </row>
    <row r="15" spans="2:7" ht="24" customHeight="1" x14ac:dyDescent="0.35">
      <c r="B15" s="247" t="s">
        <v>191</v>
      </c>
      <c r="C15" s="176">
        <v>30586</v>
      </c>
      <c r="D15" s="176">
        <v>38177</v>
      </c>
      <c r="E15" s="176">
        <v>4609</v>
      </c>
      <c r="F15" s="176">
        <v>91</v>
      </c>
      <c r="G15" s="177">
        <v>73463</v>
      </c>
    </row>
    <row r="16" spans="2:7" ht="24" customHeight="1" x14ac:dyDescent="0.35">
      <c r="B16" s="247" t="s">
        <v>192</v>
      </c>
      <c r="C16" s="176">
        <v>22394</v>
      </c>
      <c r="D16" s="176">
        <v>26643</v>
      </c>
      <c r="E16" s="176">
        <v>2953</v>
      </c>
      <c r="F16" s="176">
        <v>167</v>
      </c>
      <c r="G16" s="177">
        <v>52157</v>
      </c>
    </row>
    <row r="17" spans="2:7" ht="24" customHeight="1" thickBot="1" x14ac:dyDescent="0.4">
      <c r="B17" s="174" t="s">
        <v>163</v>
      </c>
      <c r="C17" s="175">
        <v>2902897</v>
      </c>
      <c r="D17" s="175">
        <v>2652932</v>
      </c>
      <c r="E17" s="175">
        <v>624846</v>
      </c>
      <c r="F17" s="175">
        <v>5730</v>
      </c>
      <c r="G17" s="175">
        <v>6186405</v>
      </c>
    </row>
    <row r="18" spans="2:7" ht="52" customHeight="1" thickTop="1" x14ac:dyDescent="0.35">
      <c r="B18" s="244"/>
      <c r="C18" s="309" t="s">
        <v>181</v>
      </c>
      <c r="D18" s="309"/>
      <c r="E18" s="309"/>
      <c r="F18" s="309"/>
      <c r="G18" s="309"/>
    </row>
    <row r="19" spans="2:7" ht="32.5" customHeight="1" x14ac:dyDescent="0.35">
      <c r="B19" s="247" t="s">
        <v>193</v>
      </c>
      <c r="C19" s="176">
        <v>26826</v>
      </c>
      <c r="D19" s="176">
        <v>23651</v>
      </c>
      <c r="E19" s="176">
        <v>2252</v>
      </c>
      <c r="F19" s="176">
        <v>171</v>
      </c>
      <c r="G19" s="177">
        <f t="shared" ref="G19" si="0">SUM(C19:F19)</f>
        <v>52900</v>
      </c>
    </row>
    <row r="20" spans="2:7" ht="30" customHeight="1" thickBot="1" x14ac:dyDescent="0.4">
      <c r="B20" s="174" t="s">
        <v>164</v>
      </c>
      <c r="C20" s="175">
        <f>+C19</f>
        <v>26826</v>
      </c>
      <c r="D20" s="175">
        <f t="shared" ref="D20:G20" si="1">+D19</f>
        <v>23651</v>
      </c>
      <c r="E20" s="175">
        <f t="shared" si="1"/>
        <v>2252</v>
      </c>
      <c r="F20" s="175">
        <f t="shared" si="1"/>
        <v>171</v>
      </c>
      <c r="G20" s="175">
        <f t="shared" si="1"/>
        <v>52900</v>
      </c>
    </row>
    <row r="21" spans="2:7" ht="141" customHeight="1" thickTop="1" x14ac:dyDescent="0.35">
      <c r="B21" s="308" t="s">
        <v>165</v>
      </c>
      <c r="C21" s="308"/>
      <c r="D21" s="308"/>
      <c r="E21" s="308"/>
      <c r="F21" s="308"/>
      <c r="G21" s="308"/>
    </row>
    <row r="22" spans="2:7" ht="23" customHeight="1" x14ac:dyDescent="0.35">
      <c r="B22" s="140"/>
    </row>
  </sheetData>
  <mergeCells count="4">
    <mergeCell ref="C2:G2"/>
    <mergeCell ref="B21:G21"/>
    <mergeCell ref="C4:G4"/>
    <mergeCell ref="C18:G18"/>
  </mergeCells>
  <phoneticPr fontId="10" type="noConversion"/>
  <pageMargins left="0.70866141732283472" right="0.70866141732283472" top="0.94488188976377963" bottom="0.74803149606299213" header="0.31496062992125984" footer="0.31496062992125984"/>
  <pageSetup paperSize="9" scale="70" orientation="portrait" r:id="rId1"/>
  <headerFooter>
    <oddHeader>&amp;COSSERVATORIO ASSEGNO UNICO UNIVERSALE</oddHeader>
    <oddFooter>&amp;CINPS - COORDINAMENTO GENERALE STATISTICO ATTUARIALE</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D9F0A4-D231-4C47-B2EA-FCF7E77E4DAA}">
  <sheetPr>
    <tabColor rgb="FF92D050"/>
    <pageSetUpPr fitToPage="1"/>
  </sheetPr>
  <dimension ref="A1:I187"/>
  <sheetViews>
    <sheetView showGridLines="0" tabSelected="1" zoomScale="60" zoomScaleNormal="60" workbookViewId="0">
      <selection activeCell="B1" sqref="B1"/>
    </sheetView>
  </sheetViews>
  <sheetFormatPr defaultColWidth="32.54296875" defaultRowHeight="15" x14ac:dyDescent="0.3"/>
  <cols>
    <col min="1" max="1" width="30.90625" style="9" customWidth="1"/>
    <col min="2" max="9" width="19.453125" style="9" customWidth="1"/>
    <col min="10" max="10" width="9.1796875" style="9" customWidth="1"/>
    <col min="11" max="16384" width="32.54296875" style="9"/>
  </cols>
  <sheetData>
    <row r="1" spans="1:9" ht="63.5" customHeight="1" thickBot="1" x14ac:dyDescent="0.35">
      <c r="A1" s="89" t="s">
        <v>130</v>
      </c>
      <c r="B1" s="168"/>
      <c r="C1" s="168"/>
      <c r="D1" s="168"/>
      <c r="E1" s="168"/>
      <c r="F1" s="168"/>
      <c r="G1" s="168"/>
      <c r="H1" s="168"/>
      <c r="I1" s="168"/>
    </row>
    <row r="2" spans="1:9" ht="52.5" customHeight="1" thickTop="1" x14ac:dyDescent="0.3">
      <c r="A2" s="52"/>
      <c r="B2" s="307" t="s">
        <v>131</v>
      </c>
      <c r="C2" s="307"/>
      <c r="D2" s="315" t="s">
        <v>133</v>
      </c>
      <c r="E2" s="316"/>
      <c r="F2" s="307" t="s">
        <v>132</v>
      </c>
      <c r="G2" s="307"/>
      <c r="H2" s="307" t="s">
        <v>134</v>
      </c>
      <c r="I2" s="307"/>
    </row>
    <row r="3" spans="1:9" ht="9" customHeight="1" x14ac:dyDescent="0.3">
      <c r="A3" s="317" t="s">
        <v>79</v>
      </c>
      <c r="B3" s="310" t="s">
        <v>38</v>
      </c>
      <c r="C3" s="312" t="s">
        <v>37</v>
      </c>
      <c r="D3" s="310" t="s">
        <v>38</v>
      </c>
      <c r="E3" s="319" t="s">
        <v>37</v>
      </c>
      <c r="F3" s="310" t="s">
        <v>38</v>
      </c>
      <c r="G3" s="312" t="s">
        <v>37</v>
      </c>
      <c r="H3" s="310" t="s">
        <v>38</v>
      </c>
      <c r="I3" s="312" t="s">
        <v>37</v>
      </c>
    </row>
    <row r="4" spans="1:9" ht="35" customHeight="1" thickBot="1" x14ac:dyDescent="0.35">
      <c r="A4" s="318"/>
      <c r="B4" s="311"/>
      <c r="C4" s="313"/>
      <c r="D4" s="311"/>
      <c r="E4" s="320"/>
      <c r="F4" s="311"/>
      <c r="G4" s="313"/>
      <c r="H4" s="311"/>
      <c r="I4" s="313"/>
    </row>
    <row r="5" spans="1:9" ht="30" customHeight="1" thickTop="1" x14ac:dyDescent="0.3">
      <c r="A5" s="245" t="s">
        <v>4</v>
      </c>
      <c r="B5" s="12">
        <v>402231</v>
      </c>
      <c r="C5" s="19">
        <v>6.5018536613752245E-2</v>
      </c>
      <c r="D5" s="12">
        <v>626577</v>
      </c>
      <c r="E5" s="20">
        <v>6.6452270861168616E-2</v>
      </c>
      <c r="F5" s="12">
        <v>3059</v>
      </c>
      <c r="G5" s="19">
        <f>F5/F$27</f>
        <v>5.7826086956521743E-2</v>
      </c>
      <c r="H5" s="12">
        <v>6026</v>
      </c>
      <c r="I5" s="19">
        <f>+H5/H$27</f>
        <v>6.5542032390337276E-2</v>
      </c>
    </row>
    <row r="6" spans="1:9" ht="30" customHeight="1" x14ac:dyDescent="0.3">
      <c r="A6" s="245" t="s">
        <v>5</v>
      </c>
      <c r="B6" s="12">
        <v>11900</v>
      </c>
      <c r="C6" s="19">
        <v>1.9235727373167453E-3</v>
      </c>
      <c r="D6" s="12">
        <v>19060</v>
      </c>
      <c r="E6" s="20">
        <v>2.0214279850902187E-3</v>
      </c>
      <c r="F6" s="12">
        <v>76</v>
      </c>
      <c r="G6" s="19">
        <f t="shared" ref="G6:G26" si="0">F6/F$27</f>
        <v>1.4366729678638942E-3</v>
      </c>
      <c r="H6" s="12">
        <v>162</v>
      </c>
      <c r="I6" s="19">
        <f t="shared" ref="I6:I26" si="1">+H6/H$27</f>
        <v>1.7619995431853036E-3</v>
      </c>
    </row>
    <row r="7" spans="1:9" ht="30" customHeight="1" x14ac:dyDescent="0.3">
      <c r="A7" s="245" t="s">
        <v>6</v>
      </c>
      <c r="B7" s="12">
        <v>1012400</v>
      </c>
      <c r="C7" s="19">
        <v>0.16364916296298093</v>
      </c>
      <c r="D7" s="12">
        <v>1611578</v>
      </c>
      <c r="E7" s="20">
        <v>0.17091756922118176</v>
      </c>
      <c r="F7" s="12">
        <v>7543</v>
      </c>
      <c r="G7" s="19">
        <f t="shared" si="0"/>
        <v>0.14258979206049149</v>
      </c>
      <c r="H7" s="12">
        <v>15338</v>
      </c>
      <c r="I7" s="19">
        <f t="shared" si="1"/>
        <v>0.16682437650232215</v>
      </c>
    </row>
    <row r="8" spans="1:9" ht="30" customHeight="1" x14ac:dyDescent="0.3">
      <c r="A8" s="245" t="s">
        <v>73</v>
      </c>
      <c r="B8" s="12">
        <v>56589</v>
      </c>
      <c r="C8" s="19">
        <v>9.1473157673964117E-3</v>
      </c>
      <c r="D8" s="12">
        <v>95733</v>
      </c>
      <c r="E8" s="20">
        <v>1.0153062187651727E-2</v>
      </c>
      <c r="F8" s="12">
        <v>287</v>
      </c>
      <c r="G8" s="19">
        <f t="shared" si="0"/>
        <v>5.4253308128544425E-3</v>
      </c>
      <c r="H8" s="12">
        <v>688</v>
      </c>
      <c r="I8" s="19">
        <f t="shared" si="1"/>
        <v>7.4830597883425243E-3</v>
      </c>
    </row>
    <row r="9" spans="1:9" ht="30" customHeight="1" x14ac:dyDescent="0.3">
      <c r="A9" s="245" t="s">
        <v>74</v>
      </c>
      <c r="B9" s="12">
        <v>56324</v>
      </c>
      <c r="C9" s="19">
        <v>9.1044799039183503E-3</v>
      </c>
      <c r="D9" s="12">
        <v>99600</v>
      </c>
      <c r="E9" s="20">
        <v>1.0563180866473546E-2</v>
      </c>
      <c r="F9" s="12">
        <v>242</v>
      </c>
      <c r="G9" s="19">
        <f t="shared" si="0"/>
        <v>4.5746691871455577E-3</v>
      </c>
      <c r="H9" s="12">
        <v>597</v>
      </c>
      <c r="I9" s="19">
        <f t="shared" si="1"/>
        <v>6.4932946128495447E-3</v>
      </c>
    </row>
    <row r="10" spans="1:9" ht="30" customHeight="1" x14ac:dyDescent="0.3">
      <c r="A10" s="245" t="s">
        <v>7</v>
      </c>
      <c r="B10" s="12">
        <v>481986</v>
      </c>
      <c r="C10" s="19">
        <v>7.791051507297049E-2</v>
      </c>
      <c r="D10" s="12">
        <v>767163</v>
      </c>
      <c r="E10" s="20">
        <v>8.1362264287815705E-2</v>
      </c>
      <c r="F10" s="12">
        <v>2880</v>
      </c>
      <c r="G10" s="19">
        <f t="shared" si="0"/>
        <v>5.4442344045368622E-2</v>
      </c>
      <c r="H10" s="12">
        <v>6072</v>
      </c>
      <c r="I10" s="19">
        <f t="shared" si="1"/>
        <v>6.6042353248278785E-2</v>
      </c>
    </row>
    <row r="11" spans="1:9" ht="30" customHeight="1" x14ac:dyDescent="0.3">
      <c r="A11" s="245" t="s">
        <v>63</v>
      </c>
      <c r="B11" s="12">
        <v>113067</v>
      </c>
      <c r="C11" s="19">
        <v>1.827668896556239E-2</v>
      </c>
      <c r="D11" s="12">
        <v>175799</v>
      </c>
      <c r="E11" s="20">
        <v>1.8644544509489786E-2</v>
      </c>
      <c r="F11" s="12">
        <v>643</v>
      </c>
      <c r="G11" s="19">
        <f t="shared" si="0"/>
        <v>1.2155009451795842E-2</v>
      </c>
      <c r="H11" s="12">
        <v>1369</v>
      </c>
      <c r="I11" s="19">
        <f t="shared" si="1"/>
        <v>1.4889983793954819E-2</v>
      </c>
    </row>
    <row r="12" spans="1:9" ht="30" customHeight="1" x14ac:dyDescent="0.3">
      <c r="A12" s="245" t="s">
        <v>8</v>
      </c>
      <c r="B12" s="12">
        <v>132099</v>
      </c>
      <c r="C12" s="19">
        <v>2.135311218712645E-2</v>
      </c>
      <c r="D12" s="12">
        <v>198497</v>
      </c>
      <c r="E12" s="20">
        <v>2.1051804341891561E-2</v>
      </c>
      <c r="F12" s="12">
        <v>1067</v>
      </c>
      <c r="G12" s="19">
        <f t="shared" si="0"/>
        <v>2.0170132325141778E-2</v>
      </c>
      <c r="H12" s="12">
        <v>2053</v>
      </c>
      <c r="I12" s="19">
        <f t="shared" si="1"/>
        <v>2.2329537420737212E-2</v>
      </c>
    </row>
    <row r="13" spans="1:9" ht="30" customHeight="1" x14ac:dyDescent="0.3">
      <c r="A13" s="245" t="s">
        <v>9</v>
      </c>
      <c r="B13" s="12">
        <v>449604</v>
      </c>
      <c r="C13" s="19">
        <v>7.2676134200719153E-2</v>
      </c>
      <c r="D13" s="12">
        <v>701234</v>
      </c>
      <c r="E13" s="20">
        <v>7.4370096101613561E-2</v>
      </c>
      <c r="F13" s="12">
        <v>2929</v>
      </c>
      <c r="G13" s="19">
        <f t="shared" si="0"/>
        <v>5.5368620037807181E-2</v>
      </c>
      <c r="H13" s="12">
        <v>6099</v>
      </c>
      <c r="I13" s="19">
        <f t="shared" si="1"/>
        <v>6.6336019838809671E-2</v>
      </c>
    </row>
    <row r="14" spans="1:9" ht="30" customHeight="1" x14ac:dyDescent="0.3">
      <c r="A14" s="245" t="s">
        <v>10</v>
      </c>
      <c r="B14" s="12">
        <v>356226</v>
      </c>
      <c r="C14" s="19">
        <v>5.7582069069192852E-2</v>
      </c>
      <c r="D14" s="12">
        <v>537163</v>
      </c>
      <c r="E14" s="20">
        <v>5.6969376744754309E-2</v>
      </c>
      <c r="F14" s="12">
        <v>2515</v>
      </c>
      <c r="G14" s="19">
        <f t="shared" si="0"/>
        <v>4.7542533081285442E-2</v>
      </c>
      <c r="H14" s="12">
        <v>4942</v>
      </c>
      <c r="I14" s="19">
        <f t="shared" si="1"/>
        <v>5.3751862607541792E-2</v>
      </c>
    </row>
    <row r="15" spans="1:9" ht="30" customHeight="1" x14ac:dyDescent="0.3">
      <c r="A15" s="245" t="s">
        <v>11</v>
      </c>
      <c r="B15" s="12">
        <v>86350</v>
      </c>
      <c r="C15" s="19">
        <v>1.3958025703134534E-2</v>
      </c>
      <c r="D15" s="12">
        <v>131838</v>
      </c>
      <c r="E15" s="20">
        <v>1.3982215251748387E-2</v>
      </c>
      <c r="F15" s="12">
        <v>485</v>
      </c>
      <c r="G15" s="19">
        <f t="shared" si="0"/>
        <v>9.1682419659735344E-3</v>
      </c>
      <c r="H15" s="12">
        <v>945</v>
      </c>
      <c r="I15" s="19">
        <f t="shared" si="1"/>
        <v>1.0278330668580938E-2</v>
      </c>
    </row>
    <row r="16" spans="1:9" ht="30" customHeight="1" x14ac:dyDescent="0.3">
      <c r="A16" s="245" t="s">
        <v>12</v>
      </c>
      <c r="B16" s="12">
        <v>150904</v>
      </c>
      <c r="C16" s="19">
        <v>2.4392842046390431E-2</v>
      </c>
      <c r="D16" s="12">
        <v>234123</v>
      </c>
      <c r="E16" s="20">
        <v>2.4830156566278974E-2</v>
      </c>
      <c r="F16" s="12">
        <v>849</v>
      </c>
      <c r="G16" s="19">
        <f t="shared" si="0"/>
        <v>1.6049149338374293E-2</v>
      </c>
      <c r="H16" s="12">
        <v>1686</v>
      </c>
      <c r="I16" s="19">
        <f t="shared" si="1"/>
        <v>1.8337847097595197E-2</v>
      </c>
    </row>
    <row r="17" spans="1:9" ht="30" customHeight="1" x14ac:dyDescent="0.3">
      <c r="A17" s="245" t="s">
        <v>13</v>
      </c>
      <c r="B17" s="12">
        <v>585839</v>
      </c>
      <c r="C17" s="19">
        <v>9.4697809147639062E-2</v>
      </c>
      <c r="D17" s="12">
        <v>889587</v>
      </c>
      <c r="E17" s="20">
        <v>9.4346068046823314E-2</v>
      </c>
      <c r="F17" s="12">
        <v>4821</v>
      </c>
      <c r="G17" s="19">
        <f t="shared" si="0"/>
        <v>9.1134215500945179E-2</v>
      </c>
      <c r="H17" s="12">
        <v>8958</v>
      </c>
      <c r="I17" s="19">
        <f t="shared" si="1"/>
        <v>9.7432048813913277E-2</v>
      </c>
    </row>
    <row r="18" spans="1:9" ht="30" customHeight="1" x14ac:dyDescent="0.3">
      <c r="A18" s="245" t="s">
        <v>14</v>
      </c>
      <c r="B18" s="12">
        <v>127517</v>
      </c>
      <c r="C18" s="19">
        <v>2.0612455860875581E-2</v>
      </c>
      <c r="D18" s="12">
        <v>199351</v>
      </c>
      <c r="E18" s="20">
        <v>2.1142376193899276E-2</v>
      </c>
      <c r="F18" s="12">
        <v>943</v>
      </c>
      <c r="G18" s="19">
        <f t="shared" si="0"/>
        <v>1.7826086956521738E-2</v>
      </c>
      <c r="H18" s="12">
        <v>1814</v>
      </c>
      <c r="I18" s="19">
        <f t="shared" si="1"/>
        <v>1.9730044267519387E-2</v>
      </c>
    </row>
    <row r="19" spans="1:9" ht="30" customHeight="1" x14ac:dyDescent="0.3">
      <c r="A19" s="245" t="s">
        <v>15</v>
      </c>
      <c r="B19" s="12">
        <v>27309</v>
      </c>
      <c r="C19" s="19">
        <v>4.414356964990168E-3</v>
      </c>
      <c r="D19" s="12">
        <v>42735</v>
      </c>
      <c r="E19" s="20">
        <v>4.5323045615336044E-3</v>
      </c>
      <c r="F19" s="12">
        <v>196</v>
      </c>
      <c r="G19" s="19">
        <f t="shared" si="0"/>
        <v>3.7051039697542534E-3</v>
      </c>
      <c r="H19" s="12">
        <v>402</v>
      </c>
      <c r="I19" s="19">
        <f t="shared" si="1"/>
        <v>4.3723692367931607E-3</v>
      </c>
    </row>
    <row r="20" spans="1:9" ht="30" customHeight="1" x14ac:dyDescent="0.3">
      <c r="A20" s="245" t="s">
        <v>16</v>
      </c>
      <c r="B20" s="12">
        <v>616121</v>
      </c>
      <c r="C20" s="19">
        <v>9.959273600742273E-2</v>
      </c>
      <c r="D20" s="12">
        <v>981112</v>
      </c>
      <c r="E20" s="20">
        <v>0.10405284644846981</v>
      </c>
      <c r="F20" s="12">
        <v>6473</v>
      </c>
      <c r="G20" s="19">
        <f t="shared" si="0"/>
        <v>0.12236294896030246</v>
      </c>
      <c r="H20" s="12">
        <v>12388</v>
      </c>
      <c r="I20" s="19">
        <f t="shared" si="1"/>
        <v>0.13473858235172556</v>
      </c>
    </row>
    <row r="21" spans="1:9" ht="30" customHeight="1" x14ac:dyDescent="0.3">
      <c r="A21" s="245" t="s">
        <v>17</v>
      </c>
      <c r="B21" s="12">
        <v>419927</v>
      </c>
      <c r="C21" s="19">
        <v>6.7879002425479742E-2</v>
      </c>
      <c r="D21" s="12">
        <v>651875</v>
      </c>
      <c r="E21" s="20">
        <v>6.9135276378839788E-2</v>
      </c>
      <c r="F21" s="12">
        <v>3146</v>
      </c>
      <c r="G21" s="19">
        <f t="shared" si="0"/>
        <v>5.9470699432892252E-2</v>
      </c>
      <c r="H21" s="12">
        <v>6085</v>
      </c>
      <c r="I21" s="19">
        <f t="shared" si="1"/>
        <v>6.6183748273349219E-2</v>
      </c>
    </row>
    <row r="22" spans="1:9" ht="30" customHeight="1" x14ac:dyDescent="0.3">
      <c r="A22" s="245" t="s">
        <v>18</v>
      </c>
      <c r="B22" s="12">
        <v>53990</v>
      </c>
      <c r="C22" s="19">
        <v>8.7272010157757214E-3</v>
      </c>
      <c r="D22" s="12">
        <v>85737</v>
      </c>
      <c r="E22" s="20">
        <v>9.0929260838237182E-3</v>
      </c>
      <c r="F22" s="12">
        <v>312</v>
      </c>
      <c r="G22" s="19">
        <f t="shared" si="0"/>
        <v>5.8979206049149342E-3</v>
      </c>
      <c r="H22" s="12">
        <v>658</v>
      </c>
      <c r="I22" s="19">
        <f t="shared" si="1"/>
        <v>7.1567635766415418E-3</v>
      </c>
    </row>
    <row r="23" spans="1:9" ht="30" customHeight="1" x14ac:dyDescent="0.3">
      <c r="A23" s="245" t="s">
        <v>19</v>
      </c>
      <c r="B23" s="12">
        <v>193243</v>
      </c>
      <c r="C23" s="19">
        <v>3.1236719872042001E-2</v>
      </c>
      <c r="D23" s="12">
        <v>310229</v>
      </c>
      <c r="E23" s="20">
        <v>3.2901656998245196E-2</v>
      </c>
      <c r="F23" s="12">
        <v>1823</v>
      </c>
      <c r="G23" s="19">
        <f t="shared" si="0"/>
        <v>3.4461247637051037E-2</v>
      </c>
      <c r="H23" s="12">
        <v>3520</v>
      </c>
      <c r="I23" s="19">
        <f t="shared" si="1"/>
        <v>3.8285422172915237E-2</v>
      </c>
    </row>
    <row r="24" spans="1:9" ht="30" customHeight="1" x14ac:dyDescent="0.3">
      <c r="A24" s="245" t="s">
        <v>20</v>
      </c>
      <c r="B24" s="12">
        <v>517442</v>
      </c>
      <c r="C24" s="19">
        <v>8.3641791961567347E-2</v>
      </c>
      <c r="D24" s="12">
        <v>816378</v>
      </c>
      <c r="E24" s="20">
        <v>8.6581811941866871E-2</v>
      </c>
      <c r="F24" s="12">
        <v>5227</v>
      </c>
      <c r="G24" s="19">
        <f t="shared" si="0"/>
        <v>9.880907372400756E-2</v>
      </c>
      <c r="H24" s="12">
        <v>10078</v>
      </c>
      <c r="I24" s="19">
        <f t="shared" si="1"/>
        <v>0.10961377405074994</v>
      </c>
    </row>
    <row r="25" spans="1:9" ht="30" customHeight="1" x14ac:dyDescent="0.3">
      <c r="A25" s="245" t="s">
        <v>21</v>
      </c>
      <c r="B25" s="12">
        <v>149793</v>
      </c>
      <c r="C25" s="19">
        <v>2.4213254709318253E-2</v>
      </c>
      <c r="D25" s="12">
        <v>218416</v>
      </c>
      <c r="E25" s="20">
        <v>2.3164334459153474E-2</v>
      </c>
      <c r="F25" s="12">
        <v>1117</v>
      </c>
      <c r="G25" s="19">
        <f t="shared" si="0"/>
        <v>2.111531190926276E-2</v>
      </c>
      <c r="H25" s="12">
        <v>1987</v>
      </c>
      <c r="I25" s="19">
        <f t="shared" si="1"/>
        <v>2.1611685754995051E-2</v>
      </c>
    </row>
    <row r="26" spans="1:9" ht="30" customHeight="1" x14ac:dyDescent="0.3">
      <c r="A26" s="246" t="s">
        <v>61</v>
      </c>
      <c r="B26" s="92">
        <v>185544</v>
      </c>
      <c r="C26" s="19">
        <v>2.9992216804428418E-2</v>
      </c>
      <c r="D26" s="12">
        <v>35193</v>
      </c>
      <c r="E26" s="20">
        <v>3.7324299621867819E-3</v>
      </c>
      <c r="F26" s="92">
        <v>6267</v>
      </c>
      <c r="G26" s="19">
        <f t="shared" si="0"/>
        <v>0.11846880907372401</v>
      </c>
      <c r="H26" s="92">
        <v>74</v>
      </c>
      <c r="I26" s="19">
        <f t="shared" si="1"/>
        <v>8.0486398886242267E-4</v>
      </c>
    </row>
    <row r="27" spans="1:9" ht="30" customHeight="1" x14ac:dyDescent="0.3">
      <c r="A27" s="21" t="s">
        <v>33</v>
      </c>
      <c r="B27" s="22">
        <v>6186405</v>
      </c>
      <c r="C27" s="164">
        <v>1</v>
      </c>
      <c r="D27" s="22">
        <v>9428978</v>
      </c>
      <c r="E27" s="167">
        <v>1</v>
      </c>
      <c r="F27" s="22">
        <f>SUM(F5:F26)</f>
        <v>52900</v>
      </c>
      <c r="G27" s="164">
        <f t="shared" ref="G27:G30" si="2">F27/F$27</f>
        <v>1</v>
      </c>
      <c r="H27" s="22">
        <f>SUM(H5:H26)</f>
        <v>91941</v>
      </c>
      <c r="I27" s="164">
        <f t="shared" ref="I27:I30" si="3">+H27/H$27</f>
        <v>1</v>
      </c>
    </row>
    <row r="28" spans="1:9" s="58" customFormat="1" ht="30" customHeight="1" x14ac:dyDescent="0.35">
      <c r="A28" s="258" t="s">
        <v>0</v>
      </c>
      <c r="B28" s="93">
        <v>2716200</v>
      </c>
      <c r="C28" s="165">
        <v>0.43905951841174318</v>
      </c>
      <c r="D28" s="93">
        <v>4295241</v>
      </c>
      <c r="E28" s="20">
        <v>0.45553622036237651</v>
      </c>
      <c r="F28" s="93">
        <f>+F5+F6+F7+F8+F9+F10+F11+F12+F13</f>
        <v>18726</v>
      </c>
      <c r="G28" s="165">
        <f t="shared" si="2"/>
        <v>0.35398865784499056</v>
      </c>
      <c r="H28" s="93">
        <f>+H5+H6+H7+H8+H9+H10+H11+H12+H13</f>
        <v>38404</v>
      </c>
      <c r="I28" s="165">
        <f t="shared" si="3"/>
        <v>0.41770265713881727</v>
      </c>
    </row>
    <row r="29" spans="1:9" s="58" customFormat="1" ht="30" customHeight="1" x14ac:dyDescent="0.35">
      <c r="A29" s="258" t="s">
        <v>1</v>
      </c>
      <c r="B29" s="93">
        <v>1179319</v>
      </c>
      <c r="C29" s="19">
        <v>0.19063074596635687</v>
      </c>
      <c r="D29" s="93">
        <v>1792711</v>
      </c>
      <c r="E29" s="20">
        <v>0.19012781660960498</v>
      </c>
      <c r="F29" s="93">
        <f>+F14+F15+F16+F17</f>
        <v>8670</v>
      </c>
      <c r="G29" s="19">
        <f t="shared" si="2"/>
        <v>0.16389413988657844</v>
      </c>
      <c r="H29" s="93">
        <f>+H14+H15+H16+H17</f>
        <v>16531</v>
      </c>
      <c r="I29" s="19">
        <f t="shared" si="3"/>
        <v>0.17980008918763118</v>
      </c>
    </row>
    <row r="30" spans="1:9" s="58" customFormat="1" ht="30" customHeight="1" x14ac:dyDescent="0.35">
      <c r="A30" s="246" t="s">
        <v>2</v>
      </c>
      <c r="B30" s="255">
        <v>2105342</v>
      </c>
      <c r="C30" s="256">
        <v>0.34031751881747152</v>
      </c>
      <c r="D30" s="255">
        <v>3305833</v>
      </c>
      <c r="E30" s="257">
        <v>0.35060353306583175</v>
      </c>
      <c r="F30" s="255">
        <f>+F25+F24+F23+F22+F21+F20+F19+F18</f>
        <v>19237</v>
      </c>
      <c r="G30" s="256">
        <f t="shared" si="2"/>
        <v>0.36364839319470699</v>
      </c>
      <c r="H30" s="255">
        <f>+H25+H24+H23+H22+H21+H20+H19+H18</f>
        <v>36932</v>
      </c>
      <c r="I30" s="256">
        <f t="shared" si="3"/>
        <v>0.40169238968468912</v>
      </c>
    </row>
    <row r="31" spans="1:9" ht="18.75" customHeight="1" x14ac:dyDescent="0.3">
      <c r="A31" s="53"/>
      <c r="B31" s="11"/>
      <c r="C31" s="23"/>
      <c r="D31" s="11"/>
      <c r="E31" s="19"/>
      <c r="H31" s="166"/>
      <c r="I31" s="166"/>
    </row>
    <row r="32" spans="1:9" ht="68.5" customHeight="1" x14ac:dyDescent="0.3">
      <c r="A32" s="314" t="s">
        <v>50</v>
      </c>
      <c r="B32" s="314"/>
      <c r="C32" s="314"/>
      <c r="D32" s="314"/>
      <c r="E32" s="314"/>
      <c r="F32" s="314"/>
      <c r="G32" s="314"/>
      <c r="H32" s="314"/>
      <c r="I32" s="314"/>
    </row>
    <row r="33" spans="1:9" ht="18" customHeight="1" x14ac:dyDescent="0.3">
      <c r="A33" s="140"/>
      <c r="B33" s="49"/>
      <c r="C33" s="49"/>
      <c r="H33" s="166"/>
      <c r="I33" s="166"/>
    </row>
    <row r="34" spans="1:9" ht="44.5" customHeight="1" x14ac:dyDescent="0.3">
      <c r="H34" s="166"/>
      <c r="I34" s="166"/>
    </row>
    <row r="35" spans="1:9" ht="44.5" customHeight="1" x14ac:dyDescent="0.3">
      <c r="H35" s="166"/>
      <c r="I35" s="166"/>
    </row>
    <row r="36" spans="1:9" ht="44.5" customHeight="1" x14ac:dyDescent="0.3">
      <c r="H36" s="166"/>
      <c r="I36" s="166"/>
    </row>
    <row r="37" spans="1:9" x14ac:dyDescent="0.3">
      <c r="H37" s="166"/>
      <c r="I37" s="166"/>
    </row>
    <row r="38" spans="1:9" x14ac:dyDescent="0.3">
      <c r="H38" s="166"/>
      <c r="I38" s="166"/>
    </row>
    <row r="39" spans="1:9" x14ac:dyDescent="0.3">
      <c r="H39" s="166"/>
      <c r="I39" s="166"/>
    </row>
    <row r="40" spans="1:9" x14ac:dyDescent="0.3">
      <c r="H40" s="166"/>
      <c r="I40" s="166"/>
    </row>
    <row r="41" spans="1:9" x14ac:dyDescent="0.3">
      <c r="H41" s="166"/>
      <c r="I41" s="166"/>
    </row>
    <row r="42" spans="1:9" x14ac:dyDescent="0.3">
      <c r="H42" s="166"/>
      <c r="I42" s="166"/>
    </row>
    <row r="43" spans="1:9" x14ac:dyDescent="0.3">
      <c r="H43" s="166"/>
      <c r="I43" s="166"/>
    </row>
    <row r="44" spans="1:9" x14ac:dyDescent="0.3">
      <c r="H44" s="166"/>
      <c r="I44" s="166"/>
    </row>
    <row r="45" spans="1:9" x14ac:dyDescent="0.3">
      <c r="H45" s="166"/>
      <c r="I45" s="166"/>
    </row>
    <row r="46" spans="1:9" x14ac:dyDescent="0.3">
      <c r="H46" s="166"/>
      <c r="I46" s="166"/>
    </row>
    <row r="47" spans="1:9" x14ac:dyDescent="0.3">
      <c r="H47" s="166"/>
      <c r="I47" s="166"/>
    </row>
    <row r="48" spans="1:9" x14ac:dyDescent="0.3">
      <c r="H48" s="166"/>
      <c r="I48" s="166"/>
    </row>
    <row r="49" spans="8:9" x14ac:dyDescent="0.3">
      <c r="H49" s="166"/>
      <c r="I49" s="166"/>
    </row>
    <row r="50" spans="8:9" x14ac:dyDescent="0.3">
      <c r="H50" s="166"/>
      <c r="I50" s="166"/>
    </row>
    <row r="51" spans="8:9" x14ac:dyDescent="0.3">
      <c r="H51" s="166"/>
      <c r="I51" s="166"/>
    </row>
    <row r="52" spans="8:9" x14ac:dyDescent="0.3">
      <c r="H52" s="166"/>
      <c r="I52" s="166"/>
    </row>
    <row r="53" spans="8:9" x14ac:dyDescent="0.3">
      <c r="H53" s="166"/>
      <c r="I53" s="166"/>
    </row>
    <row r="54" spans="8:9" x14ac:dyDescent="0.3">
      <c r="H54" s="166"/>
      <c r="I54" s="166"/>
    </row>
    <row r="55" spans="8:9" x14ac:dyDescent="0.3">
      <c r="H55" s="166"/>
      <c r="I55" s="166"/>
    </row>
    <row r="56" spans="8:9" x14ac:dyDescent="0.3">
      <c r="H56" s="166"/>
      <c r="I56" s="166"/>
    </row>
    <row r="57" spans="8:9" x14ac:dyDescent="0.3">
      <c r="H57" s="166"/>
      <c r="I57" s="166"/>
    </row>
    <row r="58" spans="8:9" x14ac:dyDescent="0.3">
      <c r="H58" s="166"/>
      <c r="I58" s="166"/>
    </row>
    <row r="59" spans="8:9" x14ac:dyDescent="0.3">
      <c r="H59" s="166"/>
      <c r="I59" s="166"/>
    </row>
    <row r="60" spans="8:9" x14ac:dyDescent="0.3">
      <c r="H60" s="166"/>
      <c r="I60" s="166"/>
    </row>
    <row r="61" spans="8:9" x14ac:dyDescent="0.3">
      <c r="H61" s="166"/>
      <c r="I61" s="166"/>
    </row>
    <row r="62" spans="8:9" x14ac:dyDescent="0.3">
      <c r="H62" s="166"/>
      <c r="I62" s="166"/>
    </row>
    <row r="63" spans="8:9" x14ac:dyDescent="0.3">
      <c r="H63" s="166"/>
      <c r="I63" s="166"/>
    </row>
    <row r="64" spans="8:9" x14ac:dyDescent="0.3">
      <c r="H64" s="166"/>
      <c r="I64" s="166"/>
    </row>
    <row r="65" spans="8:9" x14ac:dyDescent="0.3">
      <c r="H65" s="166"/>
      <c r="I65" s="166"/>
    </row>
    <row r="66" spans="8:9" x14ac:dyDescent="0.3">
      <c r="H66" s="166"/>
      <c r="I66" s="166"/>
    </row>
    <row r="67" spans="8:9" x14ac:dyDescent="0.3">
      <c r="H67" s="166"/>
      <c r="I67" s="166"/>
    </row>
    <row r="68" spans="8:9" x14ac:dyDescent="0.3">
      <c r="H68" s="166"/>
      <c r="I68" s="166"/>
    </row>
    <row r="69" spans="8:9" x14ac:dyDescent="0.3">
      <c r="H69" s="166"/>
      <c r="I69" s="166"/>
    </row>
    <row r="70" spans="8:9" x14ac:dyDescent="0.3">
      <c r="H70" s="166"/>
      <c r="I70" s="166"/>
    </row>
    <row r="71" spans="8:9" x14ac:dyDescent="0.3">
      <c r="H71" s="166"/>
      <c r="I71" s="166"/>
    </row>
    <row r="72" spans="8:9" x14ac:dyDescent="0.3">
      <c r="H72" s="166"/>
      <c r="I72" s="166"/>
    </row>
    <row r="73" spans="8:9" x14ac:dyDescent="0.3">
      <c r="H73" s="166"/>
      <c r="I73" s="166"/>
    </row>
    <row r="74" spans="8:9" x14ac:dyDescent="0.3">
      <c r="H74" s="166"/>
      <c r="I74" s="166"/>
    </row>
    <row r="75" spans="8:9" x14ac:dyDescent="0.3">
      <c r="H75" s="166"/>
      <c r="I75" s="166"/>
    </row>
    <row r="76" spans="8:9" x14ac:dyDescent="0.3">
      <c r="H76" s="166"/>
      <c r="I76" s="166"/>
    </row>
    <row r="77" spans="8:9" x14ac:dyDescent="0.3">
      <c r="H77" s="166"/>
      <c r="I77" s="166"/>
    </row>
    <row r="78" spans="8:9" x14ac:dyDescent="0.3">
      <c r="H78" s="166"/>
      <c r="I78" s="166"/>
    </row>
    <row r="79" spans="8:9" x14ac:dyDescent="0.3">
      <c r="H79" s="166"/>
      <c r="I79" s="166"/>
    </row>
    <row r="80" spans="8:9" x14ac:dyDescent="0.3">
      <c r="H80" s="166"/>
      <c r="I80" s="166"/>
    </row>
    <row r="81" spans="8:9" x14ac:dyDescent="0.3">
      <c r="H81" s="166"/>
      <c r="I81" s="166"/>
    </row>
    <row r="82" spans="8:9" x14ac:dyDescent="0.3">
      <c r="H82" s="166"/>
      <c r="I82" s="166"/>
    </row>
    <row r="83" spans="8:9" x14ac:dyDescent="0.3">
      <c r="H83" s="166"/>
      <c r="I83" s="166"/>
    </row>
    <row r="84" spans="8:9" x14ac:dyDescent="0.3">
      <c r="H84" s="166"/>
      <c r="I84" s="166"/>
    </row>
    <row r="85" spans="8:9" x14ac:dyDescent="0.3">
      <c r="H85" s="166"/>
      <c r="I85" s="166"/>
    </row>
    <row r="86" spans="8:9" x14ac:dyDescent="0.3">
      <c r="H86" s="166"/>
      <c r="I86" s="166"/>
    </row>
    <row r="87" spans="8:9" x14ac:dyDescent="0.3">
      <c r="H87" s="166"/>
      <c r="I87" s="166"/>
    </row>
    <row r="88" spans="8:9" x14ac:dyDescent="0.3">
      <c r="H88" s="166"/>
      <c r="I88" s="166"/>
    </row>
    <row r="89" spans="8:9" x14ac:dyDescent="0.3">
      <c r="H89" s="166"/>
      <c r="I89" s="166"/>
    </row>
    <row r="90" spans="8:9" x14ac:dyDescent="0.3">
      <c r="H90" s="166"/>
      <c r="I90" s="166"/>
    </row>
    <row r="91" spans="8:9" x14ac:dyDescent="0.3">
      <c r="H91" s="166"/>
      <c r="I91" s="166"/>
    </row>
    <row r="92" spans="8:9" x14ac:dyDescent="0.3">
      <c r="H92" s="166"/>
      <c r="I92" s="166"/>
    </row>
    <row r="93" spans="8:9" x14ac:dyDescent="0.3">
      <c r="H93" s="166"/>
      <c r="I93" s="166"/>
    </row>
    <row r="94" spans="8:9" x14ac:dyDescent="0.3">
      <c r="H94" s="166"/>
      <c r="I94" s="166"/>
    </row>
    <row r="95" spans="8:9" x14ac:dyDescent="0.3">
      <c r="H95" s="166"/>
      <c r="I95" s="166"/>
    </row>
    <row r="96" spans="8:9" x14ac:dyDescent="0.3">
      <c r="H96" s="166"/>
      <c r="I96" s="166"/>
    </row>
    <row r="97" spans="8:9" x14ac:dyDescent="0.3">
      <c r="H97" s="166"/>
      <c r="I97" s="166"/>
    </row>
    <row r="98" spans="8:9" x14ac:dyDescent="0.3">
      <c r="H98" s="166"/>
      <c r="I98" s="166"/>
    </row>
    <row r="99" spans="8:9" x14ac:dyDescent="0.3">
      <c r="H99" s="166"/>
      <c r="I99" s="166"/>
    </row>
    <row r="100" spans="8:9" x14ac:dyDescent="0.3">
      <c r="H100" s="166"/>
      <c r="I100" s="166"/>
    </row>
    <row r="101" spans="8:9" x14ac:dyDescent="0.3">
      <c r="H101" s="166"/>
      <c r="I101" s="166"/>
    </row>
    <row r="102" spans="8:9" x14ac:dyDescent="0.3">
      <c r="H102" s="166"/>
      <c r="I102" s="166"/>
    </row>
    <row r="103" spans="8:9" x14ac:dyDescent="0.3">
      <c r="H103" s="166"/>
      <c r="I103" s="166"/>
    </row>
    <row r="104" spans="8:9" x14ac:dyDescent="0.3">
      <c r="H104" s="166"/>
      <c r="I104" s="166"/>
    </row>
    <row r="105" spans="8:9" x14ac:dyDescent="0.3">
      <c r="H105" s="166"/>
      <c r="I105" s="166"/>
    </row>
    <row r="106" spans="8:9" x14ac:dyDescent="0.3">
      <c r="H106" s="166"/>
      <c r="I106" s="166"/>
    </row>
    <row r="107" spans="8:9" x14ac:dyDescent="0.3">
      <c r="H107" s="166"/>
      <c r="I107" s="166"/>
    </row>
    <row r="108" spans="8:9" x14ac:dyDescent="0.3">
      <c r="H108" s="166"/>
      <c r="I108" s="166"/>
    </row>
    <row r="109" spans="8:9" x14ac:dyDescent="0.3">
      <c r="H109" s="166"/>
      <c r="I109" s="166"/>
    </row>
    <row r="110" spans="8:9" x14ac:dyDescent="0.3">
      <c r="H110" s="166"/>
      <c r="I110" s="166"/>
    </row>
    <row r="111" spans="8:9" x14ac:dyDescent="0.3">
      <c r="H111" s="166"/>
      <c r="I111" s="166"/>
    </row>
    <row r="112" spans="8:9" x14ac:dyDescent="0.3">
      <c r="H112" s="166"/>
      <c r="I112" s="166"/>
    </row>
    <row r="113" spans="8:9" x14ac:dyDescent="0.3">
      <c r="H113" s="166"/>
      <c r="I113" s="166"/>
    </row>
    <row r="114" spans="8:9" x14ac:dyDescent="0.3">
      <c r="H114" s="166"/>
      <c r="I114" s="166"/>
    </row>
    <row r="115" spans="8:9" x14ac:dyDescent="0.3">
      <c r="H115" s="166"/>
      <c r="I115" s="166"/>
    </row>
    <row r="116" spans="8:9" x14ac:dyDescent="0.3">
      <c r="H116" s="166"/>
      <c r="I116" s="166"/>
    </row>
    <row r="117" spans="8:9" x14ac:dyDescent="0.3">
      <c r="H117" s="166"/>
      <c r="I117" s="166"/>
    </row>
    <row r="118" spans="8:9" x14ac:dyDescent="0.3">
      <c r="H118" s="166"/>
      <c r="I118" s="166"/>
    </row>
    <row r="119" spans="8:9" x14ac:dyDescent="0.3">
      <c r="H119" s="166"/>
      <c r="I119" s="166"/>
    </row>
    <row r="120" spans="8:9" x14ac:dyDescent="0.3">
      <c r="H120" s="166"/>
      <c r="I120" s="166"/>
    </row>
    <row r="121" spans="8:9" x14ac:dyDescent="0.3">
      <c r="H121" s="166"/>
      <c r="I121" s="166"/>
    </row>
    <row r="122" spans="8:9" x14ac:dyDescent="0.3">
      <c r="H122" s="166"/>
      <c r="I122" s="166"/>
    </row>
    <row r="123" spans="8:9" x14ac:dyDescent="0.3">
      <c r="H123" s="166"/>
      <c r="I123" s="166"/>
    </row>
    <row r="124" spans="8:9" x14ac:dyDescent="0.3">
      <c r="H124" s="166"/>
      <c r="I124" s="166"/>
    </row>
    <row r="125" spans="8:9" x14ac:dyDescent="0.3">
      <c r="H125" s="166"/>
      <c r="I125" s="166"/>
    </row>
    <row r="126" spans="8:9" x14ac:dyDescent="0.3">
      <c r="H126" s="166"/>
      <c r="I126" s="166"/>
    </row>
    <row r="127" spans="8:9" x14ac:dyDescent="0.3">
      <c r="H127" s="166"/>
      <c r="I127" s="166"/>
    </row>
    <row r="128" spans="8:9" x14ac:dyDescent="0.3">
      <c r="H128" s="166"/>
      <c r="I128" s="166"/>
    </row>
    <row r="129" spans="8:9" x14ac:dyDescent="0.3">
      <c r="H129" s="166"/>
      <c r="I129" s="166"/>
    </row>
    <row r="130" spans="8:9" x14ac:dyDescent="0.3">
      <c r="H130" s="166"/>
      <c r="I130" s="166"/>
    </row>
    <row r="131" spans="8:9" x14ac:dyDescent="0.3">
      <c r="H131" s="166"/>
      <c r="I131" s="166"/>
    </row>
    <row r="132" spans="8:9" x14ac:dyDescent="0.3">
      <c r="H132" s="166"/>
      <c r="I132" s="166"/>
    </row>
    <row r="133" spans="8:9" x14ac:dyDescent="0.3">
      <c r="H133" s="166"/>
      <c r="I133" s="166"/>
    </row>
    <row r="134" spans="8:9" x14ac:dyDescent="0.3">
      <c r="H134" s="166"/>
      <c r="I134" s="166"/>
    </row>
    <row r="135" spans="8:9" x14ac:dyDescent="0.3">
      <c r="H135" s="166"/>
      <c r="I135" s="166"/>
    </row>
    <row r="136" spans="8:9" x14ac:dyDescent="0.3">
      <c r="H136" s="166"/>
      <c r="I136" s="166"/>
    </row>
    <row r="137" spans="8:9" x14ac:dyDescent="0.3">
      <c r="H137" s="166"/>
      <c r="I137" s="166"/>
    </row>
    <row r="138" spans="8:9" x14ac:dyDescent="0.3">
      <c r="H138" s="166"/>
      <c r="I138" s="166"/>
    </row>
    <row r="139" spans="8:9" x14ac:dyDescent="0.3">
      <c r="H139" s="166"/>
      <c r="I139" s="166"/>
    </row>
    <row r="140" spans="8:9" x14ac:dyDescent="0.3">
      <c r="H140" s="166"/>
      <c r="I140" s="166"/>
    </row>
    <row r="141" spans="8:9" x14ac:dyDescent="0.3">
      <c r="H141" s="166"/>
      <c r="I141" s="166"/>
    </row>
    <row r="142" spans="8:9" x14ac:dyDescent="0.3">
      <c r="H142" s="166"/>
      <c r="I142" s="166"/>
    </row>
    <row r="143" spans="8:9" x14ac:dyDescent="0.3">
      <c r="H143" s="166"/>
      <c r="I143" s="166"/>
    </row>
    <row r="144" spans="8:9" x14ac:dyDescent="0.3">
      <c r="H144" s="166"/>
      <c r="I144" s="166"/>
    </row>
    <row r="145" spans="8:9" x14ac:dyDescent="0.3">
      <c r="H145" s="166"/>
      <c r="I145" s="166"/>
    </row>
    <row r="146" spans="8:9" x14ac:dyDescent="0.3">
      <c r="H146" s="166"/>
      <c r="I146" s="166"/>
    </row>
    <row r="147" spans="8:9" x14ac:dyDescent="0.3">
      <c r="H147" s="166"/>
      <c r="I147" s="166"/>
    </row>
    <row r="148" spans="8:9" x14ac:dyDescent="0.3">
      <c r="H148" s="166"/>
      <c r="I148" s="166"/>
    </row>
    <row r="149" spans="8:9" x14ac:dyDescent="0.3">
      <c r="H149" s="166"/>
      <c r="I149" s="166"/>
    </row>
    <row r="150" spans="8:9" x14ac:dyDescent="0.3">
      <c r="H150" s="166"/>
      <c r="I150" s="166"/>
    </row>
    <row r="151" spans="8:9" x14ac:dyDescent="0.3">
      <c r="H151" s="166"/>
      <c r="I151" s="166"/>
    </row>
    <row r="152" spans="8:9" x14ac:dyDescent="0.3">
      <c r="H152" s="166"/>
      <c r="I152" s="166"/>
    </row>
    <row r="153" spans="8:9" x14ac:dyDescent="0.3">
      <c r="H153" s="166"/>
      <c r="I153" s="166"/>
    </row>
    <row r="154" spans="8:9" x14ac:dyDescent="0.3">
      <c r="H154" s="166"/>
      <c r="I154" s="166"/>
    </row>
    <row r="155" spans="8:9" x14ac:dyDescent="0.3">
      <c r="H155" s="166"/>
      <c r="I155" s="166"/>
    </row>
    <row r="156" spans="8:9" x14ac:dyDescent="0.3">
      <c r="H156" s="166"/>
      <c r="I156" s="166"/>
    </row>
    <row r="157" spans="8:9" x14ac:dyDescent="0.3">
      <c r="H157" s="166"/>
      <c r="I157" s="166"/>
    </row>
    <row r="158" spans="8:9" x14ac:dyDescent="0.3">
      <c r="H158" s="166"/>
      <c r="I158" s="166"/>
    </row>
    <row r="159" spans="8:9" x14ac:dyDescent="0.3">
      <c r="H159" s="166"/>
      <c r="I159" s="166"/>
    </row>
    <row r="160" spans="8:9" x14ac:dyDescent="0.3">
      <c r="H160" s="166"/>
      <c r="I160" s="166"/>
    </row>
    <row r="161" spans="8:9" x14ac:dyDescent="0.3">
      <c r="H161" s="166"/>
      <c r="I161" s="166"/>
    </row>
    <row r="162" spans="8:9" x14ac:dyDescent="0.3">
      <c r="H162" s="166"/>
      <c r="I162" s="166"/>
    </row>
    <row r="163" spans="8:9" x14ac:dyDescent="0.3">
      <c r="H163" s="166"/>
      <c r="I163" s="166"/>
    </row>
    <row r="164" spans="8:9" x14ac:dyDescent="0.3">
      <c r="H164" s="166"/>
      <c r="I164" s="166"/>
    </row>
    <row r="165" spans="8:9" x14ac:dyDescent="0.3">
      <c r="H165" s="166"/>
      <c r="I165" s="166"/>
    </row>
    <row r="166" spans="8:9" x14ac:dyDescent="0.3">
      <c r="H166" s="166"/>
      <c r="I166" s="166"/>
    </row>
    <row r="167" spans="8:9" x14ac:dyDescent="0.3">
      <c r="H167" s="166"/>
      <c r="I167" s="166"/>
    </row>
    <row r="168" spans="8:9" x14ac:dyDescent="0.3">
      <c r="H168" s="166"/>
      <c r="I168" s="166"/>
    </row>
    <row r="169" spans="8:9" x14ac:dyDescent="0.3">
      <c r="H169" s="166"/>
      <c r="I169" s="166"/>
    </row>
    <row r="170" spans="8:9" x14ac:dyDescent="0.3">
      <c r="H170" s="166"/>
      <c r="I170" s="166"/>
    </row>
    <row r="171" spans="8:9" x14ac:dyDescent="0.3">
      <c r="H171" s="166"/>
      <c r="I171" s="166"/>
    </row>
    <row r="172" spans="8:9" x14ac:dyDescent="0.3">
      <c r="H172" s="166"/>
      <c r="I172" s="166"/>
    </row>
    <row r="173" spans="8:9" x14ac:dyDescent="0.3">
      <c r="H173" s="166"/>
      <c r="I173" s="166"/>
    </row>
    <row r="174" spans="8:9" x14ac:dyDescent="0.3">
      <c r="H174" s="166"/>
      <c r="I174" s="166"/>
    </row>
    <row r="175" spans="8:9" x14ac:dyDescent="0.3">
      <c r="H175" s="166"/>
      <c r="I175" s="166"/>
    </row>
    <row r="176" spans="8:9" x14ac:dyDescent="0.3">
      <c r="H176" s="166"/>
      <c r="I176" s="166"/>
    </row>
    <row r="177" spans="8:9" x14ac:dyDescent="0.3">
      <c r="H177" s="166"/>
      <c r="I177" s="166"/>
    </row>
    <row r="178" spans="8:9" x14ac:dyDescent="0.3">
      <c r="H178" s="166"/>
      <c r="I178" s="166"/>
    </row>
    <row r="179" spans="8:9" x14ac:dyDescent="0.3">
      <c r="H179" s="166"/>
      <c r="I179" s="166"/>
    </row>
    <row r="180" spans="8:9" x14ac:dyDescent="0.3">
      <c r="H180" s="166"/>
      <c r="I180" s="166"/>
    </row>
    <row r="181" spans="8:9" x14ac:dyDescent="0.3">
      <c r="H181" s="166"/>
      <c r="I181" s="166"/>
    </row>
    <row r="182" spans="8:9" x14ac:dyDescent="0.3">
      <c r="H182" s="166"/>
      <c r="I182" s="166"/>
    </row>
    <row r="183" spans="8:9" x14ac:dyDescent="0.3">
      <c r="H183" s="166"/>
      <c r="I183" s="166"/>
    </row>
    <row r="184" spans="8:9" x14ac:dyDescent="0.3">
      <c r="H184" s="166"/>
      <c r="I184" s="166"/>
    </row>
    <row r="185" spans="8:9" x14ac:dyDescent="0.3">
      <c r="H185" s="166"/>
      <c r="I185" s="166"/>
    </row>
    <row r="186" spans="8:9" x14ac:dyDescent="0.3">
      <c r="H186" s="166"/>
      <c r="I186" s="166"/>
    </row>
    <row r="187" spans="8:9" x14ac:dyDescent="0.3">
      <c r="H187" s="166"/>
      <c r="I187" s="166"/>
    </row>
  </sheetData>
  <mergeCells count="14">
    <mergeCell ref="H2:I2"/>
    <mergeCell ref="H3:H4"/>
    <mergeCell ref="I3:I4"/>
    <mergeCell ref="A32:I32"/>
    <mergeCell ref="F3:F4"/>
    <mergeCell ref="G3:G4"/>
    <mergeCell ref="B2:C2"/>
    <mergeCell ref="D2:E2"/>
    <mergeCell ref="A3:A4"/>
    <mergeCell ref="B3:B4"/>
    <mergeCell ref="C3:C4"/>
    <mergeCell ref="D3:D4"/>
    <mergeCell ref="E3:E4"/>
    <mergeCell ref="F2:G2"/>
  </mergeCells>
  <pageMargins left="0.70866141732283472" right="0.70866141732283472" top="0.94488188976377963" bottom="0.74803149606299213" header="0.31496062992125984" footer="0.31496062992125984"/>
  <pageSetup paperSize="9" scale="46" orientation="portrait" r:id="rId1"/>
  <headerFooter>
    <oddHeader>&amp;COSSERVATORIO ASSEGNO UNICO UNIVERSALE</oddHeader>
    <oddFooter>&amp;CINPS - COORDINAMENTO GENERALE STATISTICO ATTUARIALE</oddFooter>
  </headerFooter>
  <ignoredErrors>
    <ignoredError sqref="E31:I31 F27:I30"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FAAEF5-8D40-4CCC-8556-4FD40EC0D577}">
  <sheetPr>
    <tabColor rgb="FF92D050"/>
    <pageSetUpPr fitToPage="1"/>
  </sheetPr>
  <dimension ref="A1:P39"/>
  <sheetViews>
    <sheetView showGridLines="0" tabSelected="1" topLeftCell="A8" zoomScale="65" zoomScaleNormal="65" zoomScaleSheetLayoutView="62" workbookViewId="0">
      <selection activeCell="B1" sqref="B1"/>
    </sheetView>
  </sheetViews>
  <sheetFormatPr defaultColWidth="13.26953125" defaultRowHeight="10" x14ac:dyDescent="0.35"/>
  <cols>
    <col min="1" max="1" width="38.90625" style="1" customWidth="1"/>
    <col min="2" max="2" width="18.36328125" style="1" customWidth="1"/>
    <col min="3" max="4" width="23.453125" style="1" customWidth="1"/>
    <col min="5" max="6" width="21.36328125" style="1" customWidth="1"/>
    <col min="7" max="7" width="18.6328125" style="1" customWidth="1"/>
    <col min="8" max="8" width="15.7265625" style="1" customWidth="1"/>
    <col min="9" max="10" width="11.453125" style="1" customWidth="1"/>
    <col min="11" max="16384" width="13.26953125" style="1"/>
  </cols>
  <sheetData>
    <row r="1" spans="1:16" ht="57.5" customHeight="1" thickBot="1" x14ac:dyDescent="0.4">
      <c r="A1" s="89" t="s">
        <v>172</v>
      </c>
      <c r="B1" s="89"/>
      <c r="C1" s="89"/>
      <c r="D1" s="89"/>
      <c r="E1" s="89"/>
      <c r="F1" s="89"/>
    </row>
    <row r="2" spans="1:16" ht="75" customHeight="1" thickTop="1" thickBot="1" x14ac:dyDescent="0.4">
      <c r="A2" s="56" t="s">
        <v>36</v>
      </c>
      <c r="B2" s="57" t="s">
        <v>116</v>
      </c>
      <c r="C2" s="57" t="s">
        <v>95</v>
      </c>
      <c r="D2" s="57" t="s">
        <v>39</v>
      </c>
      <c r="E2" s="57" t="s">
        <v>98</v>
      </c>
      <c r="F2" s="57" t="s">
        <v>173</v>
      </c>
      <c r="G2" s="58"/>
    </row>
    <row r="3" spans="1:16" ht="35" customHeight="1" thickTop="1" x14ac:dyDescent="0.3">
      <c r="A3" s="225"/>
      <c r="B3" s="321" t="s">
        <v>180</v>
      </c>
      <c r="C3" s="321"/>
      <c r="D3" s="321"/>
      <c r="E3" s="321"/>
      <c r="F3" s="321"/>
      <c r="G3" s="58"/>
    </row>
    <row r="4" spans="1:16" ht="32.5" customHeight="1" x14ac:dyDescent="0.35">
      <c r="A4" s="94" t="s">
        <v>183</v>
      </c>
      <c r="B4" s="59">
        <v>5247321</v>
      </c>
      <c r="C4" s="59">
        <v>8414604</v>
      </c>
      <c r="D4" s="100">
        <v>1221.8</v>
      </c>
      <c r="E4" s="59">
        <v>233</v>
      </c>
      <c r="F4" s="59">
        <v>145</v>
      </c>
      <c r="G4" s="178"/>
      <c r="H4" s="24"/>
      <c r="I4" s="24"/>
      <c r="J4" s="8"/>
      <c r="N4" s="24"/>
      <c r="O4" s="24"/>
      <c r="P4" s="24"/>
    </row>
    <row r="5" spans="1:16" ht="30.5" customHeight="1" x14ac:dyDescent="0.35">
      <c r="A5" s="94" t="s">
        <v>184</v>
      </c>
      <c r="B5" s="59">
        <v>5239058</v>
      </c>
      <c r="C5" s="59">
        <v>8397270</v>
      </c>
      <c r="D5" s="100">
        <v>1218.5</v>
      </c>
      <c r="E5" s="59">
        <v>233</v>
      </c>
      <c r="F5" s="59">
        <v>145</v>
      </c>
      <c r="G5" s="178"/>
      <c r="H5" s="24"/>
      <c r="I5" s="24"/>
      <c r="J5" s="8"/>
      <c r="N5" s="24"/>
      <c r="O5" s="24"/>
      <c r="P5" s="24"/>
    </row>
    <row r="6" spans="1:16" ht="25.5" customHeight="1" x14ac:dyDescent="0.35">
      <c r="A6" s="94" t="s">
        <v>185</v>
      </c>
      <c r="B6" s="59">
        <v>5285840</v>
      </c>
      <c r="C6" s="59">
        <v>8482037</v>
      </c>
      <c r="D6" s="100">
        <v>1235.3</v>
      </c>
      <c r="E6" s="59">
        <v>234</v>
      </c>
      <c r="F6" s="59">
        <v>146</v>
      </c>
      <c r="G6" s="178"/>
      <c r="H6" s="24"/>
      <c r="I6" s="24"/>
      <c r="J6" s="8"/>
      <c r="N6" s="24"/>
      <c r="O6" s="24"/>
      <c r="P6" s="24"/>
    </row>
    <row r="7" spans="1:16" ht="32.5" customHeight="1" x14ac:dyDescent="0.35">
      <c r="A7" s="94" t="s">
        <v>186</v>
      </c>
      <c r="B7" s="59">
        <v>5280556</v>
      </c>
      <c r="C7" s="59">
        <v>8470057</v>
      </c>
      <c r="D7" s="100">
        <v>1231.7</v>
      </c>
      <c r="E7" s="59">
        <v>233</v>
      </c>
      <c r="F7" s="59">
        <v>145</v>
      </c>
      <c r="G7" s="178"/>
      <c r="H7" s="24"/>
      <c r="I7" s="24"/>
      <c r="J7" s="8"/>
    </row>
    <row r="8" spans="1:16" ht="32.5" customHeight="1" x14ac:dyDescent="0.35">
      <c r="A8" s="94" t="s">
        <v>187</v>
      </c>
      <c r="B8" s="59">
        <v>5250387</v>
      </c>
      <c r="C8" s="59">
        <v>8409387</v>
      </c>
      <c r="D8" s="100">
        <v>1223.7</v>
      </c>
      <c r="E8" s="59">
        <v>233</v>
      </c>
      <c r="F8" s="59">
        <v>146</v>
      </c>
      <c r="G8" s="178"/>
      <c r="H8" s="24"/>
      <c r="I8" s="24"/>
      <c r="J8" s="8"/>
    </row>
    <row r="9" spans="1:16" ht="32.5" customHeight="1" x14ac:dyDescent="0.35">
      <c r="A9" s="94" t="s">
        <v>188</v>
      </c>
      <c r="B9" s="59">
        <v>5303175</v>
      </c>
      <c r="C9" s="59">
        <v>8484997</v>
      </c>
      <c r="D9" s="100">
        <v>1236.2</v>
      </c>
      <c r="E9" s="59">
        <v>233</v>
      </c>
      <c r="F9" s="59">
        <v>146</v>
      </c>
      <c r="G9" s="178"/>
      <c r="H9" s="24"/>
      <c r="I9" s="24"/>
      <c r="J9" s="8"/>
    </row>
    <row r="10" spans="1:16" ht="32.5" customHeight="1" x14ac:dyDescent="0.35">
      <c r="A10" s="94" t="s">
        <v>189</v>
      </c>
      <c r="B10" s="59">
        <v>5325729</v>
      </c>
      <c r="C10" s="59">
        <v>8514299</v>
      </c>
      <c r="D10" s="100">
        <v>1246.9000000000001</v>
      </c>
      <c r="E10" s="59">
        <v>234</v>
      </c>
      <c r="F10" s="59">
        <v>146</v>
      </c>
      <c r="G10" s="178"/>
      <c r="H10" s="24"/>
      <c r="I10" s="24"/>
      <c r="J10" s="8"/>
    </row>
    <row r="11" spans="1:16" ht="32.5" customHeight="1" x14ac:dyDescent="0.35">
      <c r="A11" s="94" t="s">
        <v>190</v>
      </c>
      <c r="B11" s="59">
        <v>5357864</v>
      </c>
      <c r="C11" s="59">
        <v>8554896</v>
      </c>
      <c r="D11" s="100">
        <v>1251.5999999999999</v>
      </c>
      <c r="E11" s="59">
        <v>234</v>
      </c>
      <c r="F11" s="59">
        <v>146</v>
      </c>
      <c r="G11" s="178"/>
      <c r="H11" s="24"/>
      <c r="I11" s="24"/>
      <c r="J11" s="8"/>
    </row>
    <row r="12" spans="1:16" ht="32.5" customHeight="1" x14ac:dyDescent="0.35">
      <c r="A12" s="94" t="s">
        <v>191</v>
      </c>
      <c r="B12" s="59">
        <v>5383299</v>
      </c>
      <c r="C12" s="59">
        <v>8586963</v>
      </c>
      <c r="D12" s="100">
        <v>1256.9000000000001</v>
      </c>
      <c r="E12" s="59">
        <v>233</v>
      </c>
      <c r="F12" s="59">
        <v>146</v>
      </c>
      <c r="G12" s="178"/>
      <c r="H12" s="24"/>
      <c r="I12" s="24"/>
      <c r="J12" s="8"/>
    </row>
    <row r="13" spans="1:16" ht="32.5" customHeight="1" thickBot="1" x14ac:dyDescent="0.4">
      <c r="A13" s="179" t="s">
        <v>192</v>
      </c>
      <c r="B13" s="180">
        <v>5387558</v>
      </c>
      <c r="C13" s="180">
        <v>8586459</v>
      </c>
      <c r="D13" s="181">
        <v>1257</v>
      </c>
      <c r="E13" s="180">
        <v>233</v>
      </c>
      <c r="F13" s="180">
        <v>146</v>
      </c>
      <c r="G13" s="178"/>
      <c r="H13" s="24"/>
      <c r="I13" s="24"/>
      <c r="J13" s="8"/>
    </row>
    <row r="14" spans="1:16" ht="26.5" customHeight="1" thickTop="1" x14ac:dyDescent="0.35">
      <c r="A14" s="229" t="s">
        <v>169</v>
      </c>
      <c r="B14" s="230"/>
      <c r="C14" s="230"/>
      <c r="D14" s="231">
        <v>12379.6</v>
      </c>
      <c r="E14" s="232"/>
      <c r="F14" s="232"/>
      <c r="G14" s="178"/>
      <c r="H14" s="278"/>
      <c r="I14" s="24"/>
      <c r="J14" s="8"/>
    </row>
    <row r="15" spans="1:16" ht="26.5" customHeight="1" x14ac:dyDescent="0.35">
      <c r="A15" s="229" t="s">
        <v>170</v>
      </c>
      <c r="B15" s="230">
        <v>5306078.7</v>
      </c>
      <c r="C15" s="230">
        <v>8490096.9000000004</v>
      </c>
      <c r="D15" s="231"/>
      <c r="E15" s="232"/>
      <c r="F15" s="232"/>
      <c r="G15" s="178"/>
      <c r="H15" s="279"/>
      <c r="I15" s="24"/>
      <c r="J15" s="8"/>
    </row>
    <row r="16" spans="1:16" ht="26.5" customHeight="1" thickBot="1" x14ac:dyDescent="0.4">
      <c r="A16" s="235" t="s">
        <v>171</v>
      </c>
      <c r="B16" s="236"/>
      <c r="C16" s="237"/>
      <c r="D16" s="238"/>
      <c r="E16" s="236">
        <v>233</v>
      </c>
      <c r="F16" s="236">
        <v>146</v>
      </c>
      <c r="G16" s="178"/>
      <c r="H16" s="279"/>
      <c r="I16" s="24"/>
      <c r="J16" s="8"/>
    </row>
    <row r="17" spans="1:10" ht="38" customHeight="1" thickTop="1" x14ac:dyDescent="0.3">
      <c r="A17" s="228"/>
      <c r="B17" s="321" t="s">
        <v>181</v>
      </c>
      <c r="C17" s="321"/>
      <c r="D17" s="321"/>
      <c r="E17" s="321"/>
      <c r="F17" s="321"/>
      <c r="G17" s="178"/>
      <c r="H17" s="279"/>
      <c r="I17" s="24"/>
      <c r="J17" s="8"/>
    </row>
    <row r="18" spans="1:10" s="156" customFormat="1" ht="32.5" customHeight="1" thickBot="1" x14ac:dyDescent="0.35">
      <c r="A18" s="179" t="s">
        <v>193</v>
      </c>
      <c r="B18" s="180">
        <v>5375269</v>
      </c>
      <c r="C18" s="180">
        <v>8553582</v>
      </c>
      <c r="D18" s="181">
        <v>1286.0999999999999</v>
      </c>
      <c r="E18" s="180">
        <v>239</v>
      </c>
      <c r="F18" s="180">
        <v>150</v>
      </c>
      <c r="G18" s="182"/>
      <c r="H18" s="280"/>
      <c r="I18" s="183"/>
      <c r="J18" s="184"/>
    </row>
    <row r="19" spans="1:10" ht="26.5" customHeight="1" thickTop="1" x14ac:dyDescent="0.35">
      <c r="A19" s="229" t="s">
        <v>166</v>
      </c>
      <c r="B19" s="230"/>
      <c r="C19" s="230"/>
      <c r="D19" s="231">
        <v>1286.0999999999999</v>
      </c>
      <c r="E19" s="232"/>
      <c r="F19" s="232"/>
      <c r="G19" s="178"/>
      <c r="H19" s="278"/>
      <c r="I19" s="24"/>
      <c r="J19" s="8"/>
    </row>
    <row r="20" spans="1:10" ht="26.5" customHeight="1" x14ac:dyDescent="0.35">
      <c r="A20" s="229" t="s">
        <v>167</v>
      </c>
      <c r="B20" s="230">
        <v>5375269</v>
      </c>
      <c r="C20" s="230">
        <v>8553582</v>
      </c>
      <c r="D20" s="231"/>
      <c r="E20" s="232"/>
      <c r="F20" s="232"/>
      <c r="G20" s="178"/>
      <c r="H20" s="279"/>
      <c r="I20" s="24"/>
      <c r="J20" s="8"/>
    </row>
    <row r="21" spans="1:10" ht="26.5" customHeight="1" thickBot="1" x14ac:dyDescent="0.4">
      <c r="A21" s="235" t="s">
        <v>168</v>
      </c>
      <c r="B21" s="236"/>
      <c r="C21" s="237"/>
      <c r="D21" s="238"/>
      <c r="E21" s="236">
        <v>239</v>
      </c>
      <c r="F21" s="236">
        <v>150</v>
      </c>
      <c r="G21" s="178"/>
      <c r="H21" s="279"/>
      <c r="I21" s="24"/>
      <c r="J21" s="8"/>
    </row>
    <row r="22" spans="1:10" ht="95.5" customHeight="1" thickTop="1" x14ac:dyDescent="0.35">
      <c r="A22" s="314" t="s">
        <v>174</v>
      </c>
      <c r="B22" s="314"/>
      <c r="C22" s="314"/>
      <c r="D22" s="314"/>
      <c r="E22" s="314"/>
      <c r="F22" s="314"/>
      <c r="H22" s="281"/>
    </row>
    <row r="23" spans="1:10" ht="26" customHeight="1" x14ac:dyDescent="0.3">
      <c r="A23" s="140" t="str">
        <f>+INDICE!B10</f>
        <v xml:space="preserve"> Lettura dati 20 febbraio 2023</v>
      </c>
      <c r="B23" s="6"/>
      <c r="E23" s="54"/>
    </row>
    <row r="24" spans="1:10" x14ac:dyDescent="0.35">
      <c r="B24" s="4"/>
      <c r="C24" s="25"/>
    </row>
    <row r="25" spans="1:10" x14ac:dyDescent="0.35">
      <c r="B25" s="4"/>
    </row>
    <row r="26" spans="1:10" x14ac:dyDescent="0.35">
      <c r="B26" s="4"/>
    </row>
    <row r="27" spans="1:10" x14ac:dyDescent="0.35">
      <c r="B27" s="4"/>
    </row>
    <row r="28" spans="1:10" x14ac:dyDescent="0.35">
      <c r="B28" s="4"/>
    </row>
    <row r="29" spans="1:10" x14ac:dyDescent="0.35">
      <c r="B29" s="4"/>
    </row>
    <row r="30" spans="1:10" x14ac:dyDescent="0.35">
      <c r="B30" s="4"/>
    </row>
    <row r="31" spans="1:10" x14ac:dyDescent="0.35">
      <c r="B31" s="4"/>
    </row>
    <row r="32" spans="1:10" x14ac:dyDescent="0.35">
      <c r="B32" s="4"/>
    </row>
    <row r="33" spans="2:2" x14ac:dyDescent="0.35">
      <c r="B33" s="4"/>
    </row>
    <row r="34" spans="2:2" x14ac:dyDescent="0.35">
      <c r="B34" s="4"/>
    </row>
    <row r="35" spans="2:2" x14ac:dyDescent="0.35">
      <c r="B35" s="4"/>
    </row>
    <row r="36" spans="2:2" x14ac:dyDescent="0.35">
      <c r="B36" s="4"/>
    </row>
    <row r="37" spans="2:2" x14ac:dyDescent="0.35">
      <c r="B37" s="4"/>
    </row>
    <row r="38" spans="2:2" x14ac:dyDescent="0.35">
      <c r="B38" s="4"/>
    </row>
    <row r="39" spans="2:2" x14ac:dyDescent="0.35">
      <c r="B39" s="4"/>
    </row>
  </sheetData>
  <mergeCells count="3">
    <mergeCell ref="A22:F22"/>
    <mergeCell ref="B17:F17"/>
    <mergeCell ref="B3:F3"/>
  </mergeCells>
  <phoneticPr fontId="10" type="noConversion"/>
  <pageMargins left="0.70866141732283472" right="0.70866141732283472" top="0.94488188976377963" bottom="0.74803149606299213" header="0.31496062992125984" footer="0.31496062992125984"/>
  <pageSetup paperSize="9" scale="59" orientation="portrait" r:id="rId1"/>
  <headerFooter>
    <oddHeader>&amp;COSSERVATORIO ASSEGNO UNICO UNIVERSALE</oddHeader>
    <oddFooter>&amp;CINPS - COORDINAMENTO GENERALE STATISTICO ATTUARIALE</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6EE3DF-CA53-425C-AA15-7C6E68EE0ACE}">
  <sheetPr>
    <tabColor rgb="FF92D050"/>
    <pageSetUpPr fitToPage="1"/>
  </sheetPr>
  <dimension ref="A1:S42"/>
  <sheetViews>
    <sheetView showGridLines="0" tabSelected="1" view="pageBreakPreview" zoomScale="62" zoomScaleNormal="58" zoomScaleSheetLayoutView="62" workbookViewId="0">
      <selection activeCell="B1" sqref="B1"/>
    </sheetView>
  </sheetViews>
  <sheetFormatPr defaultColWidth="13.26953125" defaultRowHeight="10" x14ac:dyDescent="0.35"/>
  <cols>
    <col min="1" max="1" width="23.36328125" style="1" customWidth="1"/>
    <col min="2" max="11" width="17" style="1" customWidth="1"/>
    <col min="12" max="12" width="15.54296875" style="1" bestFit="1" customWidth="1"/>
    <col min="13" max="13" width="14.7265625" style="1" customWidth="1"/>
    <col min="14" max="14" width="15.54296875" style="1" bestFit="1" customWidth="1"/>
    <col min="15" max="15" width="13.26953125" style="1"/>
    <col min="16" max="16" width="17.08984375" style="1" customWidth="1"/>
    <col min="17" max="17" width="13.26953125" style="1"/>
    <col min="18" max="18" width="16.08984375" style="1" customWidth="1"/>
    <col min="19" max="16384" width="13.26953125" style="1"/>
  </cols>
  <sheetData>
    <row r="1" spans="1:19" ht="56.5" customHeight="1" thickBot="1" x14ac:dyDescent="0.4">
      <c r="A1" s="90" t="s">
        <v>137</v>
      </c>
      <c r="B1" s="90"/>
      <c r="C1" s="90"/>
      <c r="D1" s="90"/>
      <c r="E1" s="90"/>
      <c r="F1" s="90"/>
      <c r="G1" s="90"/>
      <c r="H1" s="90"/>
      <c r="I1" s="90"/>
      <c r="J1" s="50"/>
      <c r="K1" s="50"/>
      <c r="L1" s="97"/>
      <c r="M1" s="97"/>
      <c r="N1" s="97"/>
      <c r="O1" s="97"/>
      <c r="P1" s="97"/>
      <c r="Q1" s="97"/>
      <c r="R1" s="97"/>
      <c r="S1" s="97"/>
    </row>
    <row r="2" spans="1:19" ht="43.5" customHeight="1" thickTop="1" x14ac:dyDescent="0.35">
      <c r="A2" s="186"/>
      <c r="B2" s="327" t="s">
        <v>36</v>
      </c>
      <c r="C2" s="327"/>
      <c r="D2" s="327"/>
      <c r="E2" s="327"/>
      <c r="F2" s="327"/>
      <c r="G2" s="327"/>
      <c r="H2" s="327"/>
      <c r="I2" s="327"/>
      <c r="J2" s="327"/>
      <c r="K2" s="327"/>
      <c r="L2" s="150"/>
      <c r="M2" s="150"/>
      <c r="N2" s="150"/>
      <c r="O2" s="150"/>
      <c r="P2" s="150"/>
      <c r="Q2" s="150"/>
    </row>
    <row r="3" spans="1:19" ht="19.5" customHeight="1" x14ac:dyDescent="0.35">
      <c r="A3" s="325" t="s">
        <v>31</v>
      </c>
      <c r="B3" s="323" t="s">
        <v>3</v>
      </c>
      <c r="C3" s="324"/>
      <c r="D3" s="323" t="s">
        <v>22</v>
      </c>
      <c r="E3" s="324"/>
      <c r="F3" s="323" t="s">
        <v>23</v>
      </c>
      <c r="G3" s="324"/>
      <c r="H3" s="323" t="s">
        <v>70</v>
      </c>
      <c r="I3" s="324"/>
      <c r="J3" s="323" t="s">
        <v>88</v>
      </c>
      <c r="K3" s="324"/>
    </row>
    <row r="4" spans="1:19" ht="76.5" customHeight="1" thickBot="1" x14ac:dyDescent="0.4">
      <c r="A4" s="326"/>
      <c r="B4" s="60" t="s">
        <v>116</v>
      </c>
      <c r="C4" s="60" t="s">
        <v>98</v>
      </c>
      <c r="D4" s="60" t="s">
        <v>116</v>
      </c>
      <c r="E4" s="60" t="s">
        <v>98</v>
      </c>
      <c r="F4" s="60" t="s">
        <v>116</v>
      </c>
      <c r="G4" s="60" t="s">
        <v>98</v>
      </c>
      <c r="H4" s="60" t="s">
        <v>116</v>
      </c>
      <c r="I4" s="60" t="s">
        <v>98</v>
      </c>
      <c r="J4" s="60" t="s">
        <v>116</v>
      </c>
      <c r="K4" s="60" t="s">
        <v>98</v>
      </c>
    </row>
    <row r="5" spans="1:19" ht="21.5" customHeight="1" thickTop="1" x14ac:dyDescent="0.35">
      <c r="A5" s="116" t="s">
        <v>24</v>
      </c>
      <c r="B5" s="59">
        <v>2645696</v>
      </c>
      <c r="C5" s="59">
        <v>129</v>
      </c>
      <c r="D5" s="59">
        <v>2643676</v>
      </c>
      <c r="E5" s="59">
        <v>129</v>
      </c>
      <c r="F5" s="59">
        <v>2665178</v>
      </c>
      <c r="G5" s="59">
        <v>129</v>
      </c>
      <c r="H5" s="59">
        <v>2665674</v>
      </c>
      <c r="I5" s="59">
        <v>128</v>
      </c>
      <c r="J5" s="59">
        <v>2656701</v>
      </c>
      <c r="K5" s="59">
        <v>129</v>
      </c>
    </row>
    <row r="6" spans="1:19" ht="21.75" customHeight="1" x14ac:dyDescent="0.35">
      <c r="A6" s="116" t="s">
        <v>25</v>
      </c>
      <c r="B6" s="59">
        <v>2126380</v>
      </c>
      <c r="C6" s="59">
        <v>279</v>
      </c>
      <c r="D6" s="59">
        <v>2122057</v>
      </c>
      <c r="E6" s="59">
        <v>279</v>
      </c>
      <c r="F6" s="59">
        <v>2137772</v>
      </c>
      <c r="G6" s="59">
        <v>280</v>
      </c>
      <c r="H6" s="59">
        <v>2132863</v>
      </c>
      <c r="I6" s="59">
        <v>280</v>
      </c>
      <c r="J6" s="59">
        <v>2118891</v>
      </c>
      <c r="K6" s="59">
        <v>280</v>
      </c>
    </row>
    <row r="7" spans="1:19" ht="21.75" customHeight="1" x14ac:dyDescent="0.35">
      <c r="A7" s="116" t="s">
        <v>26</v>
      </c>
      <c r="B7" s="59">
        <v>402759</v>
      </c>
      <c r="C7" s="59">
        <v>536</v>
      </c>
      <c r="D7" s="59">
        <v>401464</v>
      </c>
      <c r="E7" s="59">
        <v>536</v>
      </c>
      <c r="F7" s="59">
        <v>408614</v>
      </c>
      <c r="G7" s="59">
        <v>538</v>
      </c>
      <c r="H7" s="59">
        <v>407822</v>
      </c>
      <c r="I7" s="59">
        <v>538</v>
      </c>
      <c r="J7" s="59">
        <v>402177</v>
      </c>
      <c r="K7" s="59">
        <v>538</v>
      </c>
    </row>
    <row r="8" spans="1:19" ht="21.75" customHeight="1" x14ac:dyDescent="0.35">
      <c r="A8" s="116" t="s">
        <v>27</v>
      </c>
      <c r="B8" s="59">
        <v>59293</v>
      </c>
      <c r="C8" s="59">
        <v>912</v>
      </c>
      <c r="D8" s="59">
        <v>58896</v>
      </c>
      <c r="E8" s="59">
        <v>913</v>
      </c>
      <c r="F8" s="59">
        <v>60721</v>
      </c>
      <c r="G8" s="59">
        <v>915</v>
      </c>
      <c r="H8" s="59">
        <v>60668</v>
      </c>
      <c r="I8" s="59">
        <v>914</v>
      </c>
      <c r="J8" s="59">
        <v>59410</v>
      </c>
      <c r="K8" s="59">
        <v>915</v>
      </c>
    </row>
    <row r="9" spans="1:19" ht="21.75" customHeight="1" x14ac:dyDescent="0.35">
      <c r="A9" s="116" t="s">
        <v>28</v>
      </c>
      <c r="B9" s="59">
        <v>10004</v>
      </c>
      <c r="C9" s="59">
        <v>1178</v>
      </c>
      <c r="D9" s="59">
        <v>9835</v>
      </c>
      <c r="E9" s="59">
        <v>1180</v>
      </c>
      <c r="F9" s="59">
        <v>10309</v>
      </c>
      <c r="G9" s="59">
        <v>1186</v>
      </c>
      <c r="H9" s="59">
        <v>10270</v>
      </c>
      <c r="I9" s="59">
        <v>1186</v>
      </c>
      <c r="J9" s="59">
        <v>10008</v>
      </c>
      <c r="K9" s="59">
        <v>1187</v>
      </c>
    </row>
    <row r="10" spans="1:19" ht="21.75" customHeight="1" x14ac:dyDescent="0.35">
      <c r="A10" s="116" t="s">
        <v>29</v>
      </c>
      <c r="B10" s="59">
        <v>3189</v>
      </c>
      <c r="C10" s="59">
        <v>1567</v>
      </c>
      <c r="D10" s="59">
        <v>3130</v>
      </c>
      <c r="E10" s="59">
        <v>1572</v>
      </c>
      <c r="F10" s="59">
        <v>3246</v>
      </c>
      <c r="G10" s="59">
        <v>1577</v>
      </c>
      <c r="H10" s="59">
        <v>3259</v>
      </c>
      <c r="I10" s="59">
        <v>1574</v>
      </c>
      <c r="J10" s="59">
        <v>3200</v>
      </c>
      <c r="K10" s="59">
        <v>1580</v>
      </c>
    </row>
    <row r="11" spans="1:19" ht="35" customHeight="1" thickBot="1" x14ac:dyDescent="0.4">
      <c r="A11" s="62" t="s">
        <v>54</v>
      </c>
      <c r="B11" s="117">
        <v>5247321</v>
      </c>
      <c r="C11" s="117">
        <v>233</v>
      </c>
      <c r="D11" s="117">
        <v>5239058</v>
      </c>
      <c r="E11" s="117">
        <v>233</v>
      </c>
      <c r="F11" s="117">
        <v>5285840</v>
      </c>
      <c r="G11" s="117">
        <v>234</v>
      </c>
      <c r="H11" s="117">
        <v>5280556</v>
      </c>
      <c r="I11" s="117">
        <v>233</v>
      </c>
      <c r="J11" s="117">
        <v>5250387</v>
      </c>
      <c r="K11" s="117">
        <v>233</v>
      </c>
      <c r="L11" s="97"/>
      <c r="M11" s="97"/>
      <c r="N11" s="97"/>
      <c r="O11" s="97"/>
      <c r="P11" s="97"/>
      <c r="Q11" s="97"/>
    </row>
    <row r="12" spans="1:19" ht="8.5" customHeight="1" thickTop="1" x14ac:dyDescent="0.35">
      <c r="B12" s="152"/>
      <c r="C12" s="152"/>
      <c r="D12" s="152"/>
      <c r="E12" s="152"/>
      <c r="F12" s="152"/>
      <c r="G12" s="152"/>
      <c r="H12" s="152"/>
      <c r="I12" s="152"/>
      <c r="J12" s="152"/>
      <c r="K12" s="152"/>
      <c r="L12" s="153"/>
      <c r="M12" s="153"/>
      <c r="N12" s="153"/>
      <c r="O12" s="153"/>
      <c r="P12" s="153"/>
      <c r="Q12" s="153"/>
    </row>
    <row r="13" spans="1:19" ht="9" customHeight="1" x14ac:dyDescent="0.35">
      <c r="B13" s="6"/>
      <c r="C13" s="6"/>
      <c r="D13" s="5"/>
      <c r="E13" s="5"/>
      <c r="F13" s="5"/>
    </row>
    <row r="14" spans="1:19" s="3" customFormat="1" x14ac:dyDescent="0.35">
      <c r="A14" s="1"/>
      <c r="B14" s="97"/>
      <c r="C14" s="157"/>
      <c r="D14" s="151"/>
      <c r="E14" s="151"/>
      <c r="F14" s="151"/>
      <c r="G14" s="151"/>
      <c r="H14" s="151"/>
      <c r="I14" s="151"/>
      <c r="J14" s="151"/>
      <c r="K14" s="151"/>
    </row>
    <row r="15" spans="1:19" s="156" customFormat="1" ht="37.5" customHeight="1" x14ac:dyDescent="0.25">
      <c r="A15" s="185"/>
      <c r="B15" s="328" t="s">
        <v>36</v>
      </c>
      <c r="C15" s="328"/>
      <c r="D15" s="328"/>
      <c r="E15" s="328"/>
      <c r="F15" s="328"/>
      <c r="G15" s="328"/>
      <c r="H15" s="328"/>
      <c r="I15" s="328"/>
      <c r="J15" s="328"/>
      <c r="K15" s="328"/>
      <c r="L15" s="155"/>
      <c r="M15" s="155"/>
      <c r="N15" s="155"/>
      <c r="O15" s="155"/>
      <c r="P15" s="155"/>
      <c r="Q15" s="155"/>
    </row>
    <row r="16" spans="1:19" ht="21.5" customHeight="1" x14ac:dyDescent="0.35">
      <c r="A16" s="325" t="s">
        <v>31</v>
      </c>
      <c r="B16" s="323" t="s">
        <v>90</v>
      </c>
      <c r="C16" s="324"/>
      <c r="D16" s="323" t="s">
        <v>118</v>
      </c>
      <c r="E16" s="324"/>
      <c r="F16" s="323" t="s">
        <v>122</v>
      </c>
      <c r="G16" s="324"/>
      <c r="H16" s="323" t="s">
        <v>123</v>
      </c>
      <c r="I16" s="324"/>
      <c r="J16" s="323" t="s">
        <v>126</v>
      </c>
      <c r="K16" s="324"/>
    </row>
    <row r="17" spans="1:13" ht="63" customHeight="1" thickBot="1" x14ac:dyDescent="0.4">
      <c r="A17" s="326"/>
      <c r="B17" s="60" t="s">
        <v>116</v>
      </c>
      <c r="C17" s="60" t="s">
        <v>98</v>
      </c>
      <c r="D17" s="60" t="s">
        <v>116</v>
      </c>
      <c r="E17" s="60" t="s">
        <v>98</v>
      </c>
      <c r="F17" s="60" t="s">
        <v>116</v>
      </c>
      <c r="G17" s="60" t="s">
        <v>98</v>
      </c>
      <c r="H17" s="60" t="s">
        <v>116</v>
      </c>
      <c r="I17" s="60" t="s">
        <v>98</v>
      </c>
      <c r="J17" s="60" t="s">
        <v>116</v>
      </c>
      <c r="K17" s="60" t="s">
        <v>98</v>
      </c>
    </row>
    <row r="18" spans="1:13" ht="21.5" customHeight="1" thickTop="1" x14ac:dyDescent="0.35">
      <c r="A18" s="116" t="s">
        <v>24</v>
      </c>
      <c r="B18" s="59">
        <v>2691704</v>
      </c>
      <c r="C18" s="59">
        <v>129</v>
      </c>
      <c r="D18" s="59">
        <v>2708805</v>
      </c>
      <c r="E18" s="59">
        <v>130</v>
      </c>
      <c r="F18" s="59">
        <v>2733502</v>
      </c>
      <c r="G18" s="59">
        <v>130</v>
      </c>
      <c r="H18" s="59">
        <v>2753638</v>
      </c>
      <c r="I18" s="59">
        <v>130</v>
      </c>
      <c r="J18" s="59">
        <v>2761703</v>
      </c>
      <c r="K18" s="59">
        <v>130</v>
      </c>
    </row>
    <row r="19" spans="1:13" ht="21.5" customHeight="1" x14ac:dyDescent="0.35">
      <c r="A19" s="116" t="s">
        <v>25</v>
      </c>
      <c r="B19" s="59">
        <v>2132794</v>
      </c>
      <c r="C19" s="59">
        <v>281</v>
      </c>
      <c r="D19" s="59">
        <v>2137407</v>
      </c>
      <c r="E19" s="59">
        <v>281</v>
      </c>
      <c r="F19" s="59">
        <v>2143994</v>
      </c>
      <c r="G19" s="59">
        <v>281</v>
      </c>
      <c r="H19" s="59">
        <v>2148344</v>
      </c>
      <c r="I19" s="59">
        <v>282</v>
      </c>
      <c r="J19" s="59">
        <v>2145504</v>
      </c>
      <c r="K19" s="59">
        <v>282</v>
      </c>
    </row>
    <row r="20" spans="1:13" ht="21.5" customHeight="1" x14ac:dyDescent="0.35">
      <c r="A20" s="116" t="s">
        <v>26</v>
      </c>
      <c r="B20" s="59">
        <v>405201</v>
      </c>
      <c r="C20" s="59">
        <v>539</v>
      </c>
      <c r="D20" s="59">
        <v>405755</v>
      </c>
      <c r="E20" s="59">
        <v>540</v>
      </c>
      <c r="F20" s="59">
        <v>406453</v>
      </c>
      <c r="G20" s="59">
        <v>540</v>
      </c>
      <c r="H20" s="59">
        <v>407109</v>
      </c>
      <c r="I20" s="59">
        <v>541</v>
      </c>
      <c r="J20" s="59">
        <v>406224</v>
      </c>
      <c r="K20" s="59">
        <v>541</v>
      </c>
    </row>
    <row r="21" spans="1:13" ht="21.5" customHeight="1" x14ac:dyDescent="0.35">
      <c r="A21" s="116" t="s">
        <v>27</v>
      </c>
      <c r="B21" s="59">
        <v>60065</v>
      </c>
      <c r="C21" s="59">
        <v>917</v>
      </c>
      <c r="D21" s="59">
        <v>60211</v>
      </c>
      <c r="E21" s="59">
        <v>919</v>
      </c>
      <c r="F21" s="59">
        <v>60364</v>
      </c>
      <c r="G21" s="59">
        <v>919</v>
      </c>
      <c r="H21" s="59">
        <v>60614</v>
      </c>
      <c r="I21" s="59">
        <v>920</v>
      </c>
      <c r="J21" s="59">
        <v>60580</v>
      </c>
      <c r="K21" s="59">
        <v>920</v>
      </c>
    </row>
    <row r="22" spans="1:13" ht="21.5" customHeight="1" x14ac:dyDescent="0.35">
      <c r="A22" s="116" t="s">
        <v>28</v>
      </c>
      <c r="B22" s="59">
        <v>10171</v>
      </c>
      <c r="C22" s="59">
        <v>1190</v>
      </c>
      <c r="D22" s="59">
        <v>10258</v>
      </c>
      <c r="E22" s="59">
        <v>1192</v>
      </c>
      <c r="F22" s="59">
        <v>10248</v>
      </c>
      <c r="G22" s="59">
        <v>1190</v>
      </c>
      <c r="H22" s="59">
        <v>10267</v>
      </c>
      <c r="I22" s="59">
        <v>1191</v>
      </c>
      <c r="J22" s="59">
        <v>10224</v>
      </c>
      <c r="K22" s="59">
        <v>1192</v>
      </c>
    </row>
    <row r="23" spans="1:13" ht="21.5" customHeight="1" x14ac:dyDescent="0.35">
      <c r="A23" s="116" t="s">
        <v>29</v>
      </c>
      <c r="B23" s="59">
        <v>3240</v>
      </c>
      <c r="C23" s="59">
        <v>1580</v>
      </c>
      <c r="D23" s="59">
        <v>3293</v>
      </c>
      <c r="E23" s="59">
        <v>1588</v>
      </c>
      <c r="F23" s="59">
        <v>3303</v>
      </c>
      <c r="G23" s="59">
        <v>1587</v>
      </c>
      <c r="H23" s="59">
        <v>3327</v>
      </c>
      <c r="I23" s="59">
        <v>1592</v>
      </c>
      <c r="J23" s="59">
        <v>3323</v>
      </c>
      <c r="K23" s="59">
        <v>1588</v>
      </c>
    </row>
    <row r="24" spans="1:13" ht="42" customHeight="1" thickBot="1" x14ac:dyDescent="0.4">
      <c r="A24" s="62" t="s">
        <v>54</v>
      </c>
      <c r="B24" s="117">
        <v>5303175</v>
      </c>
      <c r="C24" s="117">
        <v>233</v>
      </c>
      <c r="D24" s="117">
        <v>5325729</v>
      </c>
      <c r="E24" s="117">
        <v>234</v>
      </c>
      <c r="F24" s="117">
        <v>5357864</v>
      </c>
      <c r="G24" s="117">
        <v>234</v>
      </c>
      <c r="H24" s="117">
        <v>5383299</v>
      </c>
      <c r="I24" s="117">
        <v>233</v>
      </c>
      <c r="J24" s="117">
        <v>5387558</v>
      </c>
      <c r="K24" s="117">
        <v>233</v>
      </c>
    </row>
    <row r="25" spans="1:13" ht="63" customHeight="1" thickTop="1" x14ac:dyDescent="0.35">
      <c r="A25" s="322" t="s">
        <v>71</v>
      </c>
      <c r="B25" s="322"/>
      <c r="C25" s="322"/>
      <c r="D25" s="322"/>
      <c r="E25" s="322"/>
      <c r="F25" s="322"/>
      <c r="G25" s="322"/>
      <c r="H25" s="322"/>
      <c r="I25" s="322"/>
      <c r="J25" s="322"/>
      <c r="K25" s="322"/>
      <c r="L25" s="153"/>
      <c r="M25" s="153"/>
    </row>
    <row r="26" spans="1:13" ht="30" customHeight="1" x14ac:dyDescent="0.3">
      <c r="A26" s="55" t="str">
        <f>+INDICE!B10</f>
        <v xml:space="preserve"> Lettura dati 20 febbraio 2023</v>
      </c>
      <c r="B26" s="4"/>
    </row>
    <row r="27" spans="1:13" x14ac:dyDescent="0.35">
      <c r="B27" s="4"/>
    </row>
    <row r="28" spans="1:13" x14ac:dyDescent="0.35">
      <c r="B28" s="4"/>
    </row>
    <row r="29" spans="1:13" x14ac:dyDescent="0.35">
      <c r="B29" s="4"/>
    </row>
    <row r="30" spans="1:13" x14ac:dyDescent="0.35">
      <c r="B30" s="4"/>
    </row>
    <row r="31" spans="1:13" x14ac:dyDescent="0.35">
      <c r="B31" s="4"/>
    </row>
    <row r="32" spans="1:13" x14ac:dyDescent="0.35">
      <c r="B32" s="4"/>
    </row>
    <row r="33" spans="2:2" x14ac:dyDescent="0.35">
      <c r="B33" s="4"/>
    </row>
    <row r="34" spans="2:2" x14ac:dyDescent="0.35">
      <c r="B34" s="4"/>
    </row>
    <row r="35" spans="2:2" x14ac:dyDescent="0.35">
      <c r="B35" s="4"/>
    </row>
    <row r="36" spans="2:2" x14ac:dyDescent="0.35">
      <c r="B36" s="4"/>
    </row>
    <row r="37" spans="2:2" x14ac:dyDescent="0.35">
      <c r="B37" s="4"/>
    </row>
    <row r="38" spans="2:2" x14ac:dyDescent="0.35">
      <c r="B38" s="4"/>
    </row>
    <row r="39" spans="2:2" x14ac:dyDescent="0.35">
      <c r="B39" s="4"/>
    </row>
    <row r="40" spans="2:2" x14ac:dyDescent="0.35">
      <c r="B40" s="4"/>
    </row>
    <row r="41" spans="2:2" x14ac:dyDescent="0.35">
      <c r="B41" s="4"/>
    </row>
    <row r="42" spans="2:2" x14ac:dyDescent="0.35">
      <c r="B42" s="4"/>
    </row>
  </sheetData>
  <mergeCells count="15">
    <mergeCell ref="A25:K25"/>
    <mergeCell ref="H16:I16"/>
    <mergeCell ref="A16:A17"/>
    <mergeCell ref="B2:K2"/>
    <mergeCell ref="F16:G16"/>
    <mergeCell ref="D16:E16"/>
    <mergeCell ref="B16:C16"/>
    <mergeCell ref="J3:K3"/>
    <mergeCell ref="A3:A4"/>
    <mergeCell ref="B3:C3"/>
    <mergeCell ref="D3:E3"/>
    <mergeCell ref="F3:G3"/>
    <mergeCell ref="H3:I3"/>
    <mergeCell ref="J16:K16"/>
    <mergeCell ref="B15:K15"/>
  </mergeCells>
  <pageMargins left="0.70866141732283472" right="0.70866141732283472" top="0.94488188976377963" bottom="0.74803149606299213" header="0.31496062992125984" footer="0.31496062992125984"/>
  <pageSetup paperSize="9" scale="61" orientation="landscape" r:id="rId1"/>
  <headerFooter>
    <oddHeader>&amp;COSSERVATORIO ASSEGNO UNICO UNIVERSALE</oddHeader>
    <oddFooter>&amp;CINPS - COORDINAMENTO GENERALE STATISTICO ATTUARIALE</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A984B9-D82E-4A3C-8825-7BD6BFD951D0}">
  <sheetPr>
    <tabColor rgb="FF92D050"/>
    <pageSetUpPr fitToPage="1"/>
  </sheetPr>
  <dimension ref="A1:S31"/>
  <sheetViews>
    <sheetView showGridLines="0" tabSelected="1" view="pageBreakPreview" zoomScale="57" zoomScaleNormal="58" zoomScaleSheetLayoutView="57" workbookViewId="0">
      <selection activeCell="B1" sqref="B1"/>
    </sheetView>
  </sheetViews>
  <sheetFormatPr defaultColWidth="13.26953125" defaultRowHeight="10" x14ac:dyDescent="0.35"/>
  <cols>
    <col min="1" max="1" width="35.90625" style="1" customWidth="1"/>
    <col min="2" max="2" width="25.7265625" style="1" customWidth="1"/>
    <col min="3" max="3" width="26.90625" style="1" customWidth="1"/>
    <col min="4" max="11" width="17" style="97" customWidth="1"/>
    <col min="12" max="12" width="15.54296875" style="97" bestFit="1" customWidth="1"/>
    <col min="13" max="13" width="14.7265625" style="1" customWidth="1"/>
    <col min="14" max="14" width="15.54296875" style="1" bestFit="1" customWidth="1"/>
    <col min="15" max="15" width="13.26953125" style="1"/>
    <col min="16" max="16" width="17.08984375" style="1" customWidth="1"/>
    <col min="17" max="17" width="13.26953125" style="1"/>
    <col min="18" max="18" width="16.08984375" style="1" customWidth="1"/>
    <col min="19" max="16384" width="13.26953125" style="1"/>
  </cols>
  <sheetData>
    <row r="1" spans="1:19" ht="56.5" customHeight="1" thickBot="1" x14ac:dyDescent="0.4">
      <c r="A1" s="329" t="s">
        <v>196</v>
      </c>
      <c r="B1" s="329"/>
      <c r="C1" s="329"/>
      <c r="D1" s="154"/>
      <c r="E1" s="154"/>
      <c r="F1" s="154"/>
      <c r="G1" s="154"/>
      <c r="H1" s="154"/>
      <c r="I1" s="154"/>
      <c r="M1" s="97"/>
      <c r="N1" s="97"/>
      <c r="O1" s="97"/>
      <c r="P1" s="97"/>
      <c r="Q1" s="97"/>
      <c r="R1" s="97"/>
      <c r="S1" s="97"/>
    </row>
    <row r="2" spans="1:19" ht="43.5" customHeight="1" thickTop="1" x14ac:dyDescent="0.35">
      <c r="A2" s="187"/>
      <c r="B2" s="327" t="s">
        <v>36</v>
      </c>
      <c r="C2" s="327"/>
      <c r="D2" s="150"/>
      <c r="E2" s="150"/>
      <c r="F2" s="150"/>
      <c r="G2" s="150"/>
      <c r="H2" s="150"/>
      <c r="I2" s="150"/>
      <c r="J2" s="150"/>
      <c r="K2" s="150"/>
      <c r="L2" s="150"/>
      <c r="M2" s="150"/>
      <c r="N2" s="150"/>
      <c r="O2" s="150"/>
      <c r="P2" s="150"/>
      <c r="Q2" s="150"/>
    </row>
    <row r="3" spans="1:19" ht="19.5" customHeight="1" x14ac:dyDescent="0.35">
      <c r="A3" s="325" t="s">
        <v>31</v>
      </c>
      <c r="B3" s="323" t="s">
        <v>135</v>
      </c>
      <c r="C3" s="324"/>
      <c r="D3" s="330"/>
      <c r="E3" s="331"/>
      <c r="F3" s="330"/>
      <c r="G3" s="331"/>
      <c r="H3" s="330"/>
      <c r="I3" s="331"/>
      <c r="J3" s="330"/>
      <c r="K3" s="331"/>
    </row>
    <row r="4" spans="1:19" ht="76.5" customHeight="1" thickBot="1" x14ac:dyDescent="0.4">
      <c r="A4" s="326"/>
      <c r="B4" s="60" t="s">
        <v>116</v>
      </c>
      <c r="C4" s="60" t="s">
        <v>98</v>
      </c>
      <c r="D4" s="169"/>
      <c r="E4" s="169"/>
      <c r="F4" s="169"/>
      <c r="G4" s="169"/>
      <c r="H4" s="169"/>
      <c r="I4" s="169"/>
      <c r="J4" s="169"/>
      <c r="K4" s="169"/>
    </row>
    <row r="5" spans="1:19" ht="21.5" customHeight="1" thickTop="1" x14ac:dyDescent="0.35">
      <c r="A5" s="116" t="s">
        <v>24</v>
      </c>
      <c r="B5" s="59">
        <v>2764953</v>
      </c>
      <c r="C5" s="59">
        <v>133</v>
      </c>
      <c r="D5" s="59"/>
      <c r="E5" s="59"/>
      <c r="F5" s="59"/>
      <c r="G5" s="59"/>
      <c r="H5" s="59"/>
      <c r="I5" s="59"/>
      <c r="J5" s="59"/>
      <c r="K5" s="59"/>
    </row>
    <row r="6" spans="1:19" ht="21.75" customHeight="1" x14ac:dyDescent="0.35">
      <c r="A6" s="116" t="s">
        <v>25</v>
      </c>
      <c r="B6" s="59">
        <v>2133919</v>
      </c>
      <c r="C6" s="59">
        <v>290</v>
      </c>
      <c r="D6" s="59"/>
      <c r="E6" s="59"/>
      <c r="F6" s="59"/>
      <c r="G6" s="59"/>
      <c r="H6" s="59"/>
      <c r="I6" s="59"/>
      <c r="J6" s="59"/>
      <c r="K6" s="59"/>
    </row>
    <row r="7" spans="1:19" ht="21.75" customHeight="1" x14ac:dyDescent="0.35">
      <c r="A7" s="116" t="s">
        <v>26</v>
      </c>
      <c r="B7" s="59">
        <v>403130</v>
      </c>
      <c r="C7" s="59">
        <v>561</v>
      </c>
      <c r="D7" s="59"/>
      <c r="E7" s="59"/>
      <c r="F7" s="59"/>
      <c r="G7" s="59"/>
      <c r="H7" s="59"/>
      <c r="I7" s="59"/>
      <c r="J7" s="59"/>
      <c r="K7" s="59"/>
    </row>
    <row r="8" spans="1:19" ht="21.75" customHeight="1" x14ac:dyDescent="0.35">
      <c r="A8" s="116" t="s">
        <v>27</v>
      </c>
      <c r="B8" s="59">
        <v>59899</v>
      </c>
      <c r="C8" s="59">
        <v>925</v>
      </c>
      <c r="D8" s="59"/>
      <c r="E8" s="59"/>
      <c r="F8" s="59"/>
      <c r="G8" s="59"/>
      <c r="H8" s="59"/>
      <c r="I8" s="59"/>
      <c r="J8" s="59"/>
      <c r="K8" s="59"/>
    </row>
    <row r="9" spans="1:19" ht="21.75" customHeight="1" x14ac:dyDescent="0.35">
      <c r="A9" s="116" t="s">
        <v>28</v>
      </c>
      <c r="B9" s="59">
        <v>10073</v>
      </c>
      <c r="C9" s="59">
        <v>1200</v>
      </c>
      <c r="D9" s="59"/>
      <c r="E9" s="59"/>
      <c r="F9" s="59"/>
      <c r="G9" s="59"/>
      <c r="H9" s="59"/>
      <c r="I9" s="59"/>
      <c r="J9" s="59"/>
      <c r="K9" s="59"/>
    </row>
    <row r="10" spans="1:19" ht="21.75" customHeight="1" x14ac:dyDescent="0.35">
      <c r="A10" s="116" t="s">
        <v>29</v>
      </c>
      <c r="B10" s="59">
        <v>3295</v>
      </c>
      <c r="C10" s="59">
        <v>1597</v>
      </c>
      <c r="D10" s="59"/>
      <c r="E10" s="59"/>
      <c r="F10" s="59"/>
      <c r="G10" s="59"/>
      <c r="H10" s="59"/>
      <c r="I10" s="59"/>
      <c r="J10" s="59"/>
      <c r="K10" s="59"/>
    </row>
    <row r="11" spans="1:19" ht="27" customHeight="1" thickBot="1" x14ac:dyDescent="0.4">
      <c r="A11" s="62" t="s">
        <v>54</v>
      </c>
      <c r="B11" s="117">
        <v>5375269</v>
      </c>
      <c r="C11" s="117">
        <v>239</v>
      </c>
      <c r="D11" s="81"/>
      <c r="E11" s="81"/>
      <c r="F11" s="81"/>
      <c r="G11" s="81"/>
      <c r="H11" s="81"/>
      <c r="I11" s="81"/>
      <c r="J11" s="81"/>
      <c r="K11" s="81"/>
      <c r="M11" s="97"/>
      <c r="N11" s="97"/>
      <c r="O11" s="97"/>
      <c r="P11" s="97"/>
      <c r="Q11" s="97"/>
    </row>
    <row r="12" spans="1:19" ht="8.5" customHeight="1" thickTop="1" x14ac:dyDescent="0.35">
      <c r="B12" s="152"/>
      <c r="C12" s="152"/>
      <c r="D12" s="153"/>
      <c r="E12" s="153"/>
      <c r="F12" s="153"/>
      <c r="G12" s="153"/>
      <c r="H12" s="153"/>
      <c r="I12" s="153"/>
      <c r="J12" s="153"/>
      <c r="K12" s="153"/>
      <c r="L12" s="153"/>
      <c r="M12" s="153"/>
      <c r="N12" s="153"/>
      <c r="O12" s="153"/>
      <c r="P12" s="153"/>
      <c r="Q12" s="153"/>
    </row>
    <row r="13" spans="1:19" ht="9" customHeight="1" x14ac:dyDescent="0.35">
      <c r="B13" s="6"/>
      <c r="C13" s="6"/>
      <c r="D13" s="170"/>
      <c r="E13" s="170"/>
      <c r="F13" s="170"/>
    </row>
    <row r="14" spans="1:19" ht="132" customHeight="1" x14ac:dyDescent="0.35">
      <c r="A14" s="322" t="s">
        <v>71</v>
      </c>
      <c r="B14" s="322"/>
      <c r="C14" s="322"/>
      <c r="D14" s="153"/>
      <c r="E14" s="153"/>
      <c r="F14" s="153"/>
      <c r="G14" s="153"/>
      <c r="H14" s="153"/>
      <c r="I14" s="153"/>
      <c r="J14" s="153"/>
      <c r="K14" s="153"/>
      <c r="L14" s="153"/>
      <c r="M14" s="153"/>
    </row>
    <row r="15" spans="1:19" ht="30" customHeight="1" x14ac:dyDescent="0.3">
      <c r="A15" s="55" t="str">
        <f>+INDICE!B10</f>
        <v xml:space="preserve"> Lettura dati 20 febbraio 2023</v>
      </c>
      <c r="B15" s="4"/>
    </row>
    <row r="16" spans="1:19" x14ac:dyDescent="0.35">
      <c r="B16" s="4"/>
    </row>
    <row r="17" spans="2:2" x14ac:dyDescent="0.35">
      <c r="B17" s="4"/>
    </row>
    <row r="18" spans="2:2" x14ac:dyDescent="0.35">
      <c r="B18" s="4"/>
    </row>
    <row r="19" spans="2:2" x14ac:dyDescent="0.35">
      <c r="B19" s="4"/>
    </row>
    <row r="20" spans="2:2" x14ac:dyDescent="0.35">
      <c r="B20" s="4"/>
    </row>
    <row r="21" spans="2:2" x14ac:dyDescent="0.35">
      <c r="B21" s="4"/>
    </row>
    <row r="22" spans="2:2" x14ac:dyDescent="0.35">
      <c r="B22" s="4"/>
    </row>
    <row r="23" spans="2:2" x14ac:dyDescent="0.35">
      <c r="B23" s="4"/>
    </row>
    <row r="24" spans="2:2" x14ac:dyDescent="0.35">
      <c r="B24" s="4"/>
    </row>
    <row r="25" spans="2:2" x14ac:dyDescent="0.35">
      <c r="B25" s="4"/>
    </row>
    <row r="26" spans="2:2" x14ac:dyDescent="0.35">
      <c r="B26" s="4"/>
    </row>
    <row r="27" spans="2:2" x14ac:dyDescent="0.35">
      <c r="B27" s="4"/>
    </row>
    <row r="28" spans="2:2" x14ac:dyDescent="0.35">
      <c r="B28" s="4"/>
    </row>
    <row r="29" spans="2:2" x14ac:dyDescent="0.35">
      <c r="B29" s="4"/>
    </row>
    <row r="30" spans="2:2" x14ac:dyDescent="0.35">
      <c r="B30" s="4"/>
    </row>
    <row r="31" spans="2:2" x14ac:dyDescent="0.35">
      <c r="B31" s="4"/>
    </row>
  </sheetData>
  <mergeCells count="9">
    <mergeCell ref="A14:C14"/>
    <mergeCell ref="A3:A4"/>
    <mergeCell ref="B3:C3"/>
    <mergeCell ref="D3:E3"/>
    <mergeCell ref="A1:C1"/>
    <mergeCell ref="F3:G3"/>
    <mergeCell ref="H3:I3"/>
    <mergeCell ref="J3:K3"/>
    <mergeCell ref="B2:C2"/>
  </mergeCells>
  <pageMargins left="0.70866141732283472" right="0.70866141732283472" top="0.94488188976377963" bottom="0.74803149606299213" header="0.31496062992125984" footer="0.31496062992125984"/>
  <pageSetup paperSize="9" scale="58" orientation="landscape" r:id="rId1"/>
  <headerFooter>
    <oddHeader>&amp;COSSERVATORIO ASSEGNO UNICO UNIVERSALE</oddHeader>
    <oddFooter>&amp;CINPS - COORDINAMENTO GENERALE STATISTICO ATTUARIALE</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03963D-01EC-478E-ADE1-84DB4956E7F8}">
  <sheetPr>
    <tabColor rgb="FF92D050"/>
    <pageSetUpPr fitToPage="1"/>
  </sheetPr>
  <dimension ref="A1:L23"/>
  <sheetViews>
    <sheetView showGridLines="0" tabSelected="1" topLeftCell="A5" zoomScale="60" zoomScaleNormal="60" workbookViewId="0">
      <selection activeCell="B1" sqref="B1"/>
    </sheetView>
  </sheetViews>
  <sheetFormatPr defaultRowHeight="14.5" x14ac:dyDescent="0.35"/>
  <cols>
    <col min="1" max="1" width="24.81640625" customWidth="1"/>
    <col min="2" max="2" width="19.26953125" customWidth="1"/>
    <col min="3" max="3" width="15.81640625" customWidth="1"/>
    <col min="4" max="4" width="15.6328125" customWidth="1"/>
    <col min="5" max="5" width="20.08984375" customWidth="1"/>
    <col min="6" max="6" width="15.90625" bestFit="1" customWidth="1"/>
    <col min="7" max="7" width="15.54296875" customWidth="1"/>
    <col min="8" max="8" width="20.7265625" customWidth="1"/>
    <col min="9" max="9" width="15.08984375" customWidth="1"/>
    <col min="10" max="10" width="16.08984375" customWidth="1"/>
    <col min="11" max="13" width="25.81640625" bestFit="1" customWidth="1"/>
    <col min="14" max="14" width="32.453125" bestFit="1" customWidth="1"/>
    <col min="15" max="15" width="32.54296875" bestFit="1" customWidth="1"/>
    <col min="16" max="16" width="31.26953125" bestFit="1" customWidth="1"/>
    <col min="17" max="17" width="31.36328125" bestFit="1" customWidth="1"/>
  </cols>
  <sheetData>
    <row r="1" spans="1:12" ht="66" customHeight="1" thickBot="1" x14ac:dyDescent="0.4">
      <c r="A1" s="76" t="s">
        <v>197</v>
      </c>
      <c r="B1" s="32"/>
      <c r="C1" s="32"/>
      <c r="D1" s="32"/>
      <c r="E1" s="32"/>
      <c r="F1" s="32"/>
      <c r="G1" s="32"/>
      <c r="H1" s="32"/>
      <c r="I1" s="32"/>
      <c r="J1" s="32"/>
    </row>
    <row r="2" spans="1:12" s="106" customFormat="1" ht="40.5" customHeight="1" thickTop="1" x14ac:dyDescent="0.35">
      <c r="A2" s="78"/>
      <c r="B2" s="332" t="s">
        <v>83</v>
      </c>
      <c r="C2" s="332"/>
      <c r="D2" s="332"/>
      <c r="E2" s="333" t="s">
        <v>84</v>
      </c>
      <c r="F2" s="332"/>
      <c r="G2" s="334"/>
      <c r="H2" s="333" t="s">
        <v>80</v>
      </c>
      <c r="I2" s="332"/>
      <c r="J2" s="332"/>
      <c r="K2" s="105"/>
    </row>
    <row r="3" spans="1:12" s="108" customFormat="1" ht="85.5" customHeight="1" thickBot="1" x14ac:dyDescent="0.4">
      <c r="A3" s="188" t="s">
        <v>85</v>
      </c>
      <c r="B3" s="189" t="s">
        <v>117</v>
      </c>
      <c r="C3" s="189" t="s">
        <v>98</v>
      </c>
      <c r="D3" s="189" t="s">
        <v>56</v>
      </c>
      <c r="E3" s="190" t="s">
        <v>117</v>
      </c>
      <c r="F3" s="189" t="s">
        <v>98</v>
      </c>
      <c r="G3" s="191" t="s">
        <v>56</v>
      </c>
      <c r="H3" s="189" t="s">
        <v>117</v>
      </c>
      <c r="I3" s="189" t="s">
        <v>98</v>
      </c>
      <c r="J3" s="189" t="s">
        <v>56</v>
      </c>
      <c r="K3" s="107"/>
    </row>
    <row r="4" spans="1:12" s="108" customFormat="1" ht="31.5" customHeight="1" thickTop="1" x14ac:dyDescent="0.35">
      <c r="A4" s="253"/>
      <c r="B4" s="336" t="s">
        <v>180</v>
      </c>
      <c r="C4" s="336"/>
      <c r="D4" s="336"/>
      <c r="E4" s="336"/>
      <c r="F4" s="336"/>
      <c r="G4" s="336"/>
      <c r="H4" s="336"/>
      <c r="I4" s="336"/>
      <c r="J4" s="336"/>
      <c r="K4" s="107"/>
    </row>
    <row r="5" spans="1:12" s="80" customFormat="1" ht="32" customHeight="1" x14ac:dyDescent="0.35">
      <c r="A5" s="94" t="s">
        <v>183</v>
      </c>
      <c r="B5" s="192">
        <v>4961311</v>
      </c>
      <c r="C5" s="192">
        <v>228</v>
      </c>
      <c r="D5" s="193">
        <v>1.6</v>
      </c>
      <c r="E5" s="194">
        <v>286010</v>
      </c>
      <c r="F5" s="195">
        <v>320</v>
      </c>
      <c r="G5" s="196">
        <v>1.68</v>
      </c>
      <c r="H5" s="192">
        <v>5247321</v>
      </c>
      <c r="I5" s="192">
        <v>233</v>
      </c>
      <c r="J5" s="193">
        <v>1.6</v>
      </c>
      <c r="K5" s="79"/>
      <c r="L5" s="79"/>
    </row>
    <row r="6" spans="1:12" s="80" customFormat="1" ht="25.5" customHeight="1" x14ac:dyDescent="0.35">
      <c r="A6" s="94" t="s">
        <v>184</v>
      </c>
      <c r="B6" s="192">
        <v>4953123</v>
      </c>
      <c r="C6" s="192">
        <v>227</v>
      </c>
      <c r="D6" s="193">
        <v>1.6</v>
      </c>
      <c r="E6" s="194">
        <v>285935</v>
      </c>
      <c r="F6" s="195">
        <v>321</v>
      </c>
      <c r="G6" s="196">
        <v>1.68</v>
      </c>
      <c r="H6" s="192">
        <v>5239058</v>
      </c>
      <c r="I6" s="192">
        <v>233</v>
      </c>
      <c r="J6" s="193">
        <v>1.6</v>
      </c>
      <c r="K6" s="79"/>
      <c r="L6" s="79"/>
    </row>
    <row r="7" spans="1:12" s="80" customFormat="1" ht="25.5" customHeight="1" x14ac:dyDescent="0.35">
      <c r="A7" s="94" t="s">
        <v>185</v>
      </c>
      <c r="B7" s="192">
        <v>4994475</v>
      </c>
      <c r="C7" s="192">
        <v>228</v>
      </c>
      <c r="D7" s="193">
        <v>1.6</v>
      </c>
      <c r="E7" s="194">
        <v>291365</v>
      </c>
      <c r="F7" s="195">
        <v>324</v>
      </c>
      <c r="G7" s="196">
        <v>1.69</v>
      </c>
      <c r="H7" s="192">
        <v>5285840</v>
      </c>
      <c r="I7" s="192">
        <v>234</v>
      </c>
      <c r="J7" s="193">
        <v>1.6</v>
      </c>
      <c r="K7" s="79"/>
      <c r="L7" s="79"/>
    </row>
    <row r="8" spans="1:12" s="80" customFormat="1" ht="25.5" customHeight="1" x14ac:dyDescent="0.35">
      <c r="A8" s="94" t="s">
        <v>186</v>
      </c>
      <c r="B8" s="192">
        <v>4988354</v>
      </c>
      <c r="C8" s="192">
        <v>228</v>
      </c>
      <c r="D8" s="193">
        <v>1.6</v>
      </c>
      <c r="E8" s="194">
        <v>292202</v>
      </c>
      <c r="F8" s="195">
        <v>324</v>
      </c>
      <c r="G8" s="196">
        <v>1.69</v>
      </c>
      <c r="H8" s="192">
        <v>5280556</v>
      </c>
      <c r="I8" s="192">
        <v>233</v>
      </c>
      <c r="J8" s="193">
        <v>1.6</v>
      </c>
      <c r="K8" s="79"/>
      <c r="L8" s="79"/>
    </row>
    <row r="9" spans="1:12" s="80" customFormat="1" ht="25.5" customHeight="1" x14ac:dyDescent="0.35">
      <c r="A9" s="94" t="s">
        <v>187</v>
      </c>
      <c r="B9" s="192">
        <v>4960568</v>
      </c>
      <c r="C9" s="192">
        <v>228</v>
      </c>
      <c r="D9" s="193">
        <v>1.6</v>
      </c>
      <c r="E9" s="194">
        <v>289819</v>
      </c>
      <c r="F9" s="195">
        <v>324</v>
      </c>
      <c r="G9" s="196">
        <v>1.68</v>
      </c>
      <c r="H9" s="192">
        <v>5250387</v>
      </c>
      <c r="I9" s="192">
        <v>233</v>
      </c>
      <c r="J9" s="193">
        <v>1.6</v>
      </c>
      <c r="K9" s="79"/>
      <c r="L9" s="79"/>
    </row>
    <row r="10" spans="1:12" s="80" customFormat="1" ht="25.5" customHeight="1" x14ac:dyDescent="0.35">
      <c r="A10" s="94" t="s">
        <v>188</v>
      </c>
      <c r="B10" s="192">
        <v>5009361</v>
      </c>
      <c r="C10" s="192">
        <v>228</v>
      </c>
      <c r="D10" s="193">
        <v>1.6</v>
      </c>
      <c r="E10" s="194">
        <v>293814</v>
      </c>
      <c r="F10" s="195">
        <v>323</v>
      </c>
      <c r="G10" s="196">
        <v>1.68</v>
      </c>
      <c r="H10" s="192">
        <v>5303175</v>
      </c>
      <c r="I10" s="192">
        <v>233</v>
      </c>
      <c r="J10" s="193">
        <v>1.6</v>
      </c>
      <c r="K10" s="79"/>
      <c r="L10" s="79"/>
    </row>
    <row r="11" spans="1:12" s="80" customFormat="1" ht="25.5" customHeight="1" x14ac:dyDescent="0.35">
      <c r="A11" s="94" t="s">
        <v>189</v>
      </c>
      <c r="B11" s="192">
        <v>5030340</v>
      </c>
      <c r="C11" s="192">
        <v>228</v>
      </c>
      <c r="D11" s="193">
        <v>1.59</v>
      </c>
      <c r="E11" s="194">
        <v>295389</v>
      </c>
      <c r="F11" s="195">
        <v>343</v>
      </c>
      <c r="G11" s="196">
        <v>1.68</v>
      </c>
      <c r="H11" s="192">
        <v>5325729</v>
      </c>
      <c r="I11" s="192">
        <v>234</v>
      </c>
      <c r="J11" s="193">
        <v>1.6</v>
      </c>
      <c r="K11" s="79"/>
      <c r="L11" s="79"/>
    </row>
    <row r="12" spans="1:12" s="80" customFormat="1" ht="25.5" customHeight="1" x14ac:dyDescent="0.35">
      <c r="A12" s="94" t="s">
        <v>190</v>
      </c>
      <c r="B12" s="192">
        <v>5059447</v>
      </c>
      <c r="C12" s="192">
        <v>227</v>
      </c>
      <c r="D12" s="193">
        <v>1.59</v>
      </c>
      <c r="E12" s="194">
        <v>298417</v>
      </c>
      <c r="F12" s="195">
        <v>342</v>
      </c>
      <c r="G12" s="196">
        <v>1.67</v>
      </c>
      <c r="H12" s="192">
        <v>5357864</v>
      </c>
      <c r="I12" s="192">
        <v>234</v>
      </c>
      <c r="J12" s="193">
        <v>1.6</v>
      </c>
      <c r="K12" s="79"/>
      <c r="L12" s="79"/>
    </row>
    <row r="13" spans="1:12" s="80" customFormat="1" ht="25.5" customHeight="1" x14ac:dyDescent="0.35">
      <c r="A13" s="94" t="s">
        <v>191</v>
      </c>
      <c r="B13" s="192">
        <v>5081533</v>
      </c>
      <c r="C13" s="192">
        <v>227</v>
      </c>
      <c r="D13" s="193">
        <v>1.59</v>
      </c>
      <c r="E13" s="194">
        <v>301766</v>
      </c>
      <c r="F13" s="195">
        <v>341</v>
      </c>
      <c r="G13" s="196">
        <v>1.67</v>
      </c>
      <c r="H13" s="192">
        <v>5383299</v>
      </c>
      <c r="I13" s="192">
        <v>233</v>
      </c>
      <c r="J13" s="193">
        <v>1.6</v>
      </c>
      <c r="K13" s="79"/>
      <c r="L13" s="79"/>
    </row>
    <row r="14" spans="1:12" s="80" customFormat="1" ht="25.5" customHeight="1" x14ac:dyDescent="0.35">
      <c r="A14" s="254" t="s">
        <v>192</v>
      </c>
      <c r="B14" s="201">
        <v>5084087</v>
      </c>
      <c r="C14" s="201">
        <v>227</v>
      </c>
      <c r="D14" s="202">
        <v>1.59</v>
      </c>
      <c r="E14" s="201">
        <v>303471</v>
      </c>
      <c r="F14" s="201">
        <v>341</v>
      </c>
      <c r="G14" s="202">
        <v>1.67</v>
      </c>
      <c r="H14" s="201">
        <v>5387558</v>
      </c>
      <c r="I14" s="201">
        <v>233</v>
      </c>
      <c r="J14" s="203">
        <v>1.59</v>
      </c>
      <c r="K14" s="79"/>
      <c r="L14" s="79"/>
    </row>
    <row r="15" spans="1:12" s="80" customFormat="1" ht="32" customHeight="1" x14ac:dyDescent="0.35">
      <c r="A15" s="204" t="s">
        <v>62</v>
      </c>
      <c r="B15" s="205">
        <v>5012259.9000000004</v>
      </c>
      <c r="C15" s="197"/>
      <c r="D15" s="199"/>
      <c r="E15" s="205">
        <v>293818.8</v>
      </c>
      <c r="F15" s="197"/>
      <c r="G15" s="199"/>
      <c r="H15" s="205">
        <v>5306078.7</v>
      </c>
      <c r="I15" s="197"/>
      <c r="J15" s="198"/>
      <c r="K15" s="79"/>
      <c r="L15" s="79"/>
    </row>
    <row r="16" spans="1:12" s="80" customFormat="1" ht="25.5" customHeight="1" thickBot="1" x14ac:dyDescent="0.4">
      <c r="A16" s="206" t="s">
        <v>40</v>
      </c>
      <c r="B16" s="207"/>
      <c r="C16" s="207">
        <v>228</v>
      </c>
      <c r="D16" s="208"/>
      <c r="E16" s="207"/>
      <c r="F16" s="207">
        <v>331</v>
      </c>
      <c r="G16" s="208"/>
      <c r="H16" s="207"/>
      <c r="I16" s="207">
        <v>233</v>
      </c>
      <c r="J16" s="209"/>
      <c r="K16" s="79"/>
      <c r="L16" s="79"/>
    </row>
    <row r="17" spans="1:12" s="108" customFormat="1" ht="45.5" customHeight="1" thickTop="1" x14ac:dyDescent="0.35">
      <c r="A17" s="248"/>
      <c r="B17" s="336" t="s">
        <v>181</v>
      </c>
      <c r="C17" s="336"/>
      <c r="D17" s="336"/>
      <c r="E17" s="336"/>
      <c r="F17" s="336"/>
      <c r="G17" s="336"/>
      <c r="H17" s="336"/>
      <c r="I17" s="336"/>
      <c r="J17" s="336"/>
      <c r="K17" s="107"/>
    </row>
    <row r="18" spans="1:12" s="80" customFormat="1" ht="26.5" customHeight="1" x14ac:dyDescent="0.35">
      <c r="A18" s="252" t="s">
        <v>193</v>
      </c>
      <c r="B18" s="249">
        <v>5070624</v>
      </c>
      <c r="C18" s="249">
        <v>233</v>
      </c>
      <c r="D18" s="250">
        <v>1.59</v>
      </c>
      <c r="E18" s="249">
        <v>304645</v>
      </c>
      <c r="F18" s="249">
        <v>350</v>
      </c>
      <c r="G18" s="250">
        <v>1.66</v>
      </c>
      <c r="H18" s="249">
        <v>5375269</v>
      </c>
      <c r="I18" s="249">
        <v>239</v>
      </c>
      <c r="J18" s="251">
        <v>1.59</v>
      </c>
      <c r="K18" s="79"/>
      <c r="L18" s="158"/>
    </row>
    <row r="19" spans="1:12" ht="37" customHeight="1" x14ac:dyDescent="0.35">
      <c r="A19" s="210" t="s">
        <v>62</v>
      </c>
      <c r="B19" s="205">
        <v>5070624</v>
      </c>
      <c r="C19" s="82"/>
      <c r="D19" s="200"/>
      <c r="E19" s="205">
        <v>304645</v>
      </c>
      <c r="F19" s="82"/>
      <c r="G19" s="200"/>
      <c r="H19" s="205">
        <v>5375269</v>
      </c>
      <c r="I19" s="82"/>
      <c r="J19" s="83"/>
      <c r="K19" s="10"/>
      <c r="L19" s="10"/>
    </row>
    <row r="20" spans="1:12" ht="25.5" customHeight="1" thickBot="1" x14ac:dyDescent="0.4">
      <c r="A20" s="210" t="s">
        <v>40</v>
      </c>
      <c r="B20" s="205"/>
      <c r="C20" s="205">
        <v>233</v>
      </c>
      <c r="D20" s="208"/>
      <c r="E20" s="205"/>
      <c r="F20" s="205">
        <v>350</v>
      </c>
      <c r="G20" s="208"/>
      <c r="H20" s="207"/>
      <c r="I20" s="205">
        <v>239</v>
      </c>
      <c r="J20" s="209"/>
      <c r="K20" s="10"/>
      <c r="L20" s="10"/>
    </row>
    <row r="21" spans="1:12" ht="85" customHeight="1" thickTop="1" x14ac:dyDescent="0.35">
      <c r="A21" s="335" t="s">
        <v>72</v>
      </c>
      <c r="B21" s="335"/>
      <c r="C21" s="335"/>
      <c r="D21" s="335"/>
      <c r="E21" s="335"/>
      <c r="F21" s="335"/>
      <c r="G21" s="335"/>
      <c r="H21" s="335"/>
      <c r="I21" s="335"/>
      <c r="J21" s="335"/>
      <c r="K21" s="10"/>
      <c r="L21" s="10"/>
    </row>
    <row r="22" spans="1:12" ht="12" customHeight="1" x14ac:dyDescent="0.35">
      <c r="A22" s="144"/>
      <c r="B22" s="144"/>
      <c r="C22" s="144"/>
      <c r="D22" s="144"/>
      <c r="E22" s="144"/>
      <c r="F22" s="144"/>
      <c r="G22" s="144"/>
      <c r="H22" s="144"/>
      <c r="I22" s="144"/>
      <c r="J22" s="144"/>
      <c r="K22" s="10"/>
      <c r="L22" s="10"/>
    </row>
    <row r="23" spans="1:12" x14ac:dyDescent="0.35">
      <c r="A23" s="63" t="str">
        <f>+INDICE!B10</f>
        <v xml:space="preserve"> Lettura dati 20 febbraio 2023</v>
      </c>
    </row>
  </sheetData>
  <mergeCells count="6">
    <mergeCell ref="B2:D2"/>
    <mergeCell ref="E2:G2"/>
    <mergeCell ref="H2:J2"/>
    <mergeCell ref="A21:J21"/>
    <mergeCell ref="B4:J4"/>
    <mergeCell ref="B17:J17"/>
  </mergeCells>
  <phoneticPr fontId="10" type="noConversion"/>
  <pageMargins left="0.70866141732283472" right="0.70866141732283472" top="0.94488188976377963" bottom="0.74803149606299213" header="0.31496062992125984" footer="0.31496062992125984"/>
  <pageSetup paperSize="9" scale="48" orientation="portrait" r:id="rId1"/>
  <headerFooter>
    <oddHeader>&amp;COSSERVATORIO ASSEGNO UNICO UNIVERSALE</oddHeader>
    <oddFooter>&amp;CINPS - COORDINAMENTO GENERALE STATISTICO ATTUARIALE</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D9E86A312D236D4CA0EB330A8FD1B033" ma:contentTypeVersion="0" ma:contentTypeDescription="Creare un nuovo documento." ma:contentTypeScope="" ma:versionID="4e17e8b0cb5d695d4813986cd18d8ef1">
  <xsd:schema xmlns:xsd="http://www.w3.org/2001/XMLSchema" xmlns:xs="http://www.w3.org/2001/XMLSchema" xmlns:p="http://schemas.microsoft.com/office/2006/metadata/properties" xmlns:ns1="http://schemas.microsoft.com/sharepoint/v3" targetNamespace="http://schemas.microsoft.com/office/2006/metadata/properties" ma:root="true" ma:fieldsID="c6f1ddf26d4eb271b3bb29f04aebe2a5"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Data inizio pianificazione" ma:internalName="PublishingStartDate">
      <xsd:simpleType>
        <xsd:restriction base="dms:Unknown"/>
      </xsd:simpleType>
    </xsd:element>
    <xsd:element name="PublishingExpirationDate" ma:index="9" nillable="true" ma:displayName="Data fine pianificazion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B73AC6B0-E556-4887-BF48-0DC83579BD0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FF6599A-505C-494E-915E-F12FB9D6F2D8}">
  <ds:schemaRefs>
    <ds:schemaRef ds:uri="http://schemas.microsoft.com/sharepoint/v3/contenttype/forms"/>
  </ds:schemaRefs>
</ds:datastoreItem>
</file>

<file path=customXml/itemProps3.xml><?xml version="1.0" encoding="utf-8"?>
<ds:datastoreItem xmlns:ds="http://schemas.openxmlformats.org/officeDocument/2006/customXml" ds:itemID="{95163CB5-B65E-45E3-8B74-5BD6B00985F8}">
  <ds:schemaRefs>
    <ds:schemaRef ds:uri="http://schemas.microsoft.com/office/2006/metadata/properties"/>
    <ds:schemaRef ds:uri="http://schemas.microsoft.com/office/infopath/2007/PartnerControls"/>
    <ds:schemaRef ds:uri="http://schemas.microsoft.com/sharepoint/v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29</vt:i4>
      </vt:variant>
      <vt:variant>
        <vt:lpstr>Intervalli denominati</vt:lpstr>
      </vt:variant>
      <vt:variant>
        <vt:i4>28</vt:i4>
      </vt:variant>
    </vt:vector>
  </HeadingPairs>
  <TitlesOfParts>
    <vt:vector size="57" baseType="lpstr">
      <vt:lpstr>COPERTINA</vt:lpstr>
      <vt:lpstr>INDICE</vt:lpstr>
      <vt:lpstr>SEZIONE I</vt:lpstr>
      <vt:lpstr>Tavola 1.1</vt:lpstr>
      <vt:lpstr>Tavola 1.2</vt:lpstr>
      <vt:lpstr>Tavola 1.3</vt:lpstr>
      <vt:lpstr>Tavola 1.4_1</vt:lpstr>
      <vt:lpstr>Tavola 1.4_2</vt:lpstr>
      <vt:lpstr>Tavola 1.5</vt:lpstr>
      <vt:lpstr>Tavola 1.6_1</vt:lpstr>
      <vt:lpstr>Tavola 1.6_2</vt:lpstr>
      <vt:lpstr>Tavola 1.7_1</vt:lpstr>
      <vt:lpstr>Tavola 1.7_2</vt:lpstr>
      <vt:lpstr>Tavola 1.8_1</vt:lpstr>
      <vt:lpstr>Tavola 1.8_2</vt:lpstr>
      <vt:lpstr>Tavola 1.9_1</vt:lpstr>
      <vt:lpstr>Tavola 1.9_2</vt:lpstr>
      <vt:lpstr>Tavola 1.10_1</vt:lpstr>
      <vt:lpstr>Tavola 1.10_2</vt:lpstr>
      <vt:lpstr>Tavola 1.11</vt:lpstr>
      <vt:lpstr>SEZIONE II</vt:lpstr>
      <vt:lpstr>Tavola 2.1</vt:lpstr>
      <vt:lpstr>Tavola 2.2_1 </vt:lpstr>
      <vt:lpstr>Tavola 2.2_2</vt:lpstr>
      <vt:lpstr>Tavola 2.3</vt:lpstr>
      <vt:lpstr>SEZIONE III</vt:lpstr>
      <vt:lpstr>Tavola 3.1</vt:lpstr>
      <vt:lpstr>Tavola 3.2</vt:lpstr>
      <vt:lpstr>Nota metodologica</vt:lpstr>
      <vt:lpstr>'Tavola 1.3'!_Hlk107209231</vt:lpstr>
      <vt:lpstr>'Tavola 2.1'!_Hlk107209231</vt:lpstr>
      <vt:lpstr>'Tavola 3.1'!_Hlk107209231</vt:lpstr>
      <vt:lpstr>COPERTINA!Area_stampa</vt:lpstr>
      <vt:lpstr>INDICE!Area_stampa</vt:lpstr>
      <vt:lpstr>'Tavola 1.1'!Area_stampa</vt:lpstr>
      <vt:lpstr>'Tavola 1.10_1'!Area_stampa</vt:lpstr>
      <vt:lpstr>'Tavola 1.10_2'!Area_stampa</vt:lpstr>
      <vt:lpstr>'Tavola 1.11'!Area_stampa</vt:lpstr>
      <vt:lpstr>'Tavola 1.2'!Area_stampa</vt:lpstr>
      <vt:lpstr>'Tavola 1.3'!Area_stampa</vt:lpstr>
      <vt:lpstr>'Tavola 1.4_1'!Area_stampa</vt:lpstr>
      <vt:lpstr>'Tavola 1.4_2'!Area_stampa</vt:lpstr>
      <vt:lpstr>'Tavola 1.5'!Area_stampa</vt:lpstr>
      <vt:lpstr>'Tavola 1.6_1'!Area_stampa</vt:lpstr>
      <vt:lpstr>'Tavola 1.6_2'!Area_stampa</vt:lpstr>
      <vt:lpstr>'Tavola 1.7_1'!Area_stampa</vt:lpstr>
      <vt:lpstr>'Tavola 1.7_2'!Area_stampa</vt:lpstr>
      <vt:lpstr>'Tavola 1.8_1'!Area_stampa</vt:lpstr>
      <vt:lpstr>'Tavola 1.8_2'!Area_stampa</vt:lpstr>
      <vt:lpstr>'Tavola 1.9_1'!Area_stampa</vt:lpstr>
      <vt:lpstr>'Tavola 1.9_2'!Area_stampa</vt:lpstr>
      <vt:lpstr>'Tavola 2.1'!Area_stampa</vt:lpstr>
      <vt:lpstr>'Tavola 2.2_1 '!Area_stampa</vt:lpstr>
      <vt:lpstr>'Tavola 2.2_2'!Area_stampa</vt:lpstr>
      <vt:lpstr>'Tavola 2.3'!Area_stampa</vt:lpstr>
      <vt:lpstr>'Tavola 3.1'!Area_stampa</vt:lpstr>
      <vt:lpstr>'Tavola 3.2'!Area_stampa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Di Tommaso Elisabetta</dc:creator>
  <cp:lastModifiedBy>Ditommaso Elisabetta</cp:lastModifiedBy>
  <cp:lastPrinted>2023-03-08T09:34:22Z</cp:lastPrinted>
  <dcterms:created xsi:type="dcterms:W3CDTF">2021-02-08T13:18:49Z</dcterms:created>
  <dcterms:modified xsi:type="dcterms:W3CDTF">2023-03-08T15:26:13Z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0x010100D9E86A312D236D4CA0EB330A8FD1B033</vt:lpwstr>
  </property>
</Properties>
</file>