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2024_01\"/>
    </mc:Choice>
  </mc:AlternateContent>
  <xr:revisionPtr revIDLastSave="0" documentId="13_ncr:1_{16504677-3BC5-429A-BAE5-8C3E6196D36C}" xr6:coauthVersionLast="47" xr6:coauthVersionMax="47" xr10:uidLastSave="{00000000-0000-0000-0000-000000000000}"/>
  <bookViews>
    <workbookView xWindow="-110" yWindow="-110" windowWidth="19420" windowHeight="10560" tabRatio="717" firstSheet="21" activeTab="26" xr2:uid="{00000000-000D-0000-FFFF-FFFF00000000}"/>
  </bookViews>
  <sheets>
    <sheet name="COPERTINA" sheetId="62" r:id="rId1"/>
    <sheet name="INDICE" sheetId="68" r:id="rId2"/>
    <sheet name="SEZIONE I" sheetId="73" r:id="rId3"/>
    <sheet name="Tavola 1.1" sheetId="63" r:id="rId4"/>
    <sheet name="Tavola 1.2" sheetId="65" r:id="rId5"/>
    <sheet name="Tavola 1.3" sheetId="66" r:id="rId6"/>
    <sheet name="Tavola 1.4_1" sheetId="64" r:id="rId7"/>
    <sheet name="Tavola 1.4_2" sheetId="91" r:id="rId8"/>
    <sheet name="Tavola 1.5" sheetId="58" r:id="rId9"/>
    <sheet name="Tavola 1.6_1" sheetId="4" r:id="rId10"/>
    <sheet name="Tavola 1.6_2" sheetId="92" r:id="rId11"/>
    <sheet name="Tavola 1.7_1" sheetId="52" r:id="rId12"/>
    <sheet name="Tavola 1.7_2" sheetId="93" r:id="rId13"/>
    <sheet name="Tavola 1.8_1" sheetId="53" r:id="rId14"/>
    <sheet name="Tavola 1.8_2" sheetId="94" r:id="rId15"/>
    <sheet name="Tavola 1.9_1" sheetId="54" r:id="rId16"/>
    <sheet name="Tavola 1.9_2" sheetId="96" r:id="rId17"/>
    <sheet name="Tavola 1.10_1" sheetId="97" r:id="rId18"/>
    <sheet name="Tavola 1.10_2" sheetId="60" r:id="rId19"/>
    <sheet name="Tavola 1.11" sheetId="69" r:id="rId20"/>
    <sheet name="SEZIONE II" sheetId="80" r:id="rId21"/>
    <sheet name="Tavola 2.1" sheetId="88" r:id="rId22"/>
    <sheet name="Tavola 2.2_1 " sheetId="89" r:id="rId23"/>
    <sheet name="Tavola 2.2_2" sheetId="98" r:id="rId24"/>
    <sheet name="Tavola 2.3" sheetId="90" r:id="rId25"/>
    <sheet name="SEZIONE III" sheetId="100" r:id="rId26"/>
    <sheet name="Tavola 3.1" sheetId="101" r:id="rId27"/>
    <sheet name="Tavola 3.2" sheetId="99" r:id="rId28"/>
    <sheet name="Nota metodologica" sheetId="84" r:id="rId29"/>
  </sheets>
  <externalReferences>
    <externalReference r:id="rId30"/>
  </externalReferences>
  <definedNames>
    <definedName name="_Hlk107209231" localSheetId="5">'Tavola 1.3'!$A$1</definedName>
    <definedName name="_Hlk107209231" localSheetId="21">'Tavola 2.1'!$A$1</definedName>
    <definedName name="_Hlk107209231" localSheetId="26">'Tavola 3.1'!$A$1</definedName>
    <definedName name="A" localSheetId="17">#REF!</definedName>
    <definedName name="A" localSheetId="18">#REF!</definedName>
    <definedName name="A" localSheetId="19">#REF!</definedName>
    <definedName name="A" localSheetId="4">#REF!</definedName>
    <definedName name="A" localSheetId="5">#REF!</definedName>
    <definedName name="A" localSheetId="6">#REF!</definedName>
    <definedName name="A" localSheetId="7">#REF!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1">#REF!</definedName>
    <definedName name="A" localSheetId="26">#REF!</definedName>
    <definedName name="A">#REF!</definedName>
    <definedName name="aa" localSheetId="17">#REF!</definedName>
    <definedName name="aa" localSheetId="18">#REF!</definedName>
    <definedName name="aa" localSheetId="19">#REF!</definedName>
    <definedName name="aa" localSheetId="4">#REF!</definedName>
    <definedName name="aa" localSheetId="5">#REF!</definedName>
    <definedName name="aa" localSheetId="6">#REF!</definedName>
    <definedName name="aa" localSheetId="7">#REF!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21">#REF!</definedName>
    <definedName name="aa" localSheetId="26">#REF!</definedName>
    <definedName name="aa">#REF!</definedName>
    <definedName name="ACCOLTE_REG" localSheetId="17">#REF!</definedName>
    <definedName name="ACCOLTE_REG" localSheetId="18">#REF!</definedName>
    <definedName name="ACCOLTE_REG" localSheetId="19">#REF!</definedName>
    <definedName name="ACCOLTE_REG" localSheetId="6">#REF!</definedName>
    <definedName name="ACCOLTE_REG" localSheetId="7">#REF!</definedName>
    <definedName name="ACCOLTE_REG" localSheetId="9">#REF!</definedName>
    <definedName name="ACCOLTE_REG" localSheetId="10">#REF!</definedName>
    <definedName name="ACCOLTE_REG" localSheetId="11">#REF!</definedName>
    <definedName name="ACCOLTE_REG" localSheetId="12">#REF!</definedName>
    <definedName name="ACCOLTE_REG" localSheetId="13">#REF!</definedName>
    <definedName name="ACCOLTE_REG" localSheetId="14">#REF!</definedName>
    <definedName name="ACCOLTE_REG" localSheetId="21">#REF!</definedName>
    <definedName name="ACCOLTE_REG">#REF!</definedName>
    <definedName name="_xlnm.Print_Area" localSheetId="0">COPERTINA!$A$1:$K$28</definedName>
    <definedName name="_xlnm.Print_Area" localSheetId="1">INDICE!$A$1:$M$38</definedName>
    <definedName name="_xlnm.Print_Area" localSheetId="3">'Tavola 1.1'!$A$1:$G$32</definedName>
    <definedName name="_xlnm.Print_Area" localSheetId="17">'Tavola 1.10_1'!$A$1:$P$35</definedName>
    <definedName name="_xlnm.Print_Area" localSheetId="18">'Tavola 1.10_2'!$A$1:$S$36</definedName>
    <definedName name="_xlnm.Print_Area" localSheetId="19">'Tavola 1.11'!$A$1:$K$27</definedName>
    <definedName name="_xlnm.Print_Area" localSheetId="4">'Tavola 1.2'!$A$1:$I$33</definedName>
    <definedName name="_xlnm.Print_Area" localSheetId="5">'Tavola 1.3'!$A$1:$F$36</definedName>
    <definedName name="_xlnm.Print_Area" localSheetId="6">'Tavola 1.4_1'!$A$1:$K$26</definedName>
    <definedName name="_xlnm.Print_Area" localSheetId="7">'Tavola 1.4_2'!$A$1:$M$24</definedName>
    <definedName name="_xlnm.Print_Area" localSheetId="8">'Tavola 1.5'!$A$1:$J$35</definedName>
    <definedName name="_xlnm.Print_Area" localSheetId="9">'Tavola 1.6_1'!$A$1:$V$30</definedName>
    <definedName name="_xlnm.Print_Area" localSheetId="10">'Tavola 1.6_2'!$A$1:$Y$30</definedName>
    <definedName name="_xlnm.Print_Area" localSheetId="11">'Tavola 1.7_1'!$A$1:$U$18</definedName>
    <definedName name="_xlnm.Print_Area" localSheetId="12">'Tavola 1.7_2'!$A$1:$Y$18</definedName>
    <definedName name="_xlnm.Print_Area" localSheetId="13">'Tavola 1.8_1'!$A$1:$U$18</definedName>
    <definedName name="_xlnm.Print_Area" localSheetId="14">'Tavola 1.8_2'!$A$1:$Y$18</definedName>
    <definedName name="_xlnm.Print_Area" localSheetId="15">'Tavola 1.9_1'!$A$1:$S$69</definedName>
    <definedName name="_xlnm.Print_Area" localSheetId="16">'Tavola 1.9_2'!$A$1:$S$84</definedName>
    <definedName name="_xlnm.Print_Area" localSheetId="21">'Tavola 2.1'!$A$1:$F$34</definedName>
    <definedName name="_xlnm.Print_Area" localSheetId="22">'Tavola 2.2_1 '!$A$1:$U$31</definedName>
    <definedName name="_xlnm.Print_Area" localSheetId="23">'Tavola 2.2_2'!$A$1:$Y$31</definedName>
    <definedName name="_xlnm.Print_Area" localSheetId="24">'Tavola 2.3'!$A$1:$K$28</definedName>
    <definedName name="_xlnm.Print_Area" localSheetId="26">'Tavola 3.1'!$A$1:$D$32</definedName>
    <definedName name="_xlnm.Print_Area" localSheetId="27">'Tavola 3.2'!$A$1:$G$30</definedName>
    <definedName name="Ateneo_area" localSheetId="17">#REF!</definedName>
    <definedName name="Ateneo_area" localSheetId="18">#REF!</definedName>
    <definedName name="Ateneo_area" localSheetId="19">#REF!</definedName>
    <definedName name="Ateneo_area" localSheetId="4">#REF!</definedName>
    <definedName name="Ateneo_area" localSheetId="5">#REF!</definedName>
    <definedName name="Ateneo_area" localSheetId="6">#REF!</definedName>
    <definedName name="Ateneo_area" localSheetId="7">#REF!</definedName>
    <definedName name="Ateneo_area" localSheetId="9">#REF!</definedName>
    <definedName name="Ateneo_area" localSheetId="10">#REF!</definedName>
    <definedName name="Ateneo_area" localSheetId="11">#REF!</definedName>
    <definedName name="Ateneo_area" localSheetId="12">#REF!</definedName>
    <definedName name="Ateneo_area" localSheetId="13">#REF!</definedName>
    <definedName name="Ateneo_area" localSheetId="14">#REF!</definedName>
    <definedName name="Ateneo_area" localSheetId="15">#REF!</definedName>
    <definedName name="Ateneo_area" localSheetId="16">#REF!</definedName>
    <definedName name="Ateneo_area" localSheetId="21">#REF!</definedName>
    <definedName name="Ateneo_area" localSheetId="26">#REF!</definedName>
    <definedName name="Ateneo_area">#REF!</definedName>
    <definedName name="b" localSheetId="17">'[1]Stato civile'!#REF!</definedName>
    <definedName name="b" localSheetId="18">'[1]Stato civile'!#REF!</definedName>
    <definedName name="b" localSheetId="19">'[1]Stato civile'!#REF!</definedName>
    <definedName name="b" localSheetId="4">'[1]Stato civile'!#REF!</definedName>
    <definedName name="b" localSheetId="5">'[1]Stato civile'!#REF!</definedName>
    <definedName name="b" localSheetId="6">'[1]Stato civile'!#REF!</definedName>
    <definedName name="b" localSheetId="7">'[1]Stato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 localSheetId="13">'[1]Stato civile'!#REF!</definedName>
    <definedName name="b" localSheetId="14">'[1]Stato civile'!#REF!</definedName>
    <definedName name="b" localSheetId="15">'[1]Stato civile'!#REF!</definedName>
    <definedName name="b" localSheetId="16">'[1]Stato civile'!#REF!</definedName>
    <definedName name="b" localSheetId="21">'[1]Stato civile'!#REF!</definedName>
    <definedName name="b" localSheetId="26">'[1]Stato civile'!#REF!</definedName>
    <definedName name="b">'[1]Stato civile'!#REF!</definedName>
    <definedName name="CLASETA_FPS" localSheetId="17">#REF!</definedName>
    <definedName name="CLASETA_FPS" localSheetId="18">#REF!</definedName>
    <definedName name="CLASETA_FPS" localSheetId="19">#REF!</definedName>
    <definedName name="CLASETA_FPS" localSheetId="4">#REF!</definedName>
    <definedName name="CLASETA_FPS" localSheetId="5">#REF!</definedName>
    <definedName name="CLASETA_FPS" localSheetId="6">#REF!</definedName>
    <definedName name="CLASETA_FPS" localSheetId="7">#REF!</definedName>
    <definedName name="CLASETA_FPS" localSheetId="9">#REF!</definedName>
    <definedName name="CLASETA_FPS" localSheetId="10">#REF!</definedName>
    <definedName name="CLASETA_FPS" localSheetId="11">#REF!</definedName>
    <definedName name="CLASETA_FPS" localSheetId="12">#REF!</definedName>
    <definedName name="CLASETA_FPS" localSheetId="13">#REF!</definedName>
    <definedName name="CLASETA_FPS" localSheetId="14">#REF!</definedName>
    <definedName name="CLASETA_FPS" localSheetId="15">#REF!</definedName>
    <definedName name="CLASETA_FPS" localSheetId="16">#REF!</definedName>
    <definedName name="CLASETA_FPS" localSheetId="21">#REF!</definedName>
    <definedName name="CLASETA_FPS" localSheetId="26">#REF!</definedName>
    <definedName name="CLASETA_FPS">#REF!</definedName>
    <definedName name="CORSI_DI_LAUREA__N._COMPLESSIVO_DI_ANNUALITA__SUPERATE_FINO_ALL_ANNO_ACCADEMICO_1995_96" localSheetId="17">#REF!</definedName>
    <definedName name="CORSI_DI_LAUREA__N._COMPLESSIVO_DI_ANNUALITA__SUPERATE_FINO_ALL_ANNO_ACCADEMICO_1995_96" localSheetId="18">#REF!</definedName>
    <definedName name="CORSI_DI_LAUREA__N._COMPLESSIVO_DI_ANNUALITA__SUPERATE_FINO_ALL_ANNO_ACCADEMICO_1995_96" localSheetId="19">#REF!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 localSheetId="13">#REF!</definedName>
    <definedName name="CORSI_DI_LAUREA__N._COMPLESSIVO_DI_ANNUALITA__SUPERATE_FINO_ALL_ANNO_ACCADEMICO_1995_96" localSheetId="14">#REF!</definedName>
    <definedName name="CORSI_DI_LAUREA__N._COMPLESSIVO_DI_ANNUALITA__SUPERATE_FINO_ALL_ANNO_ACCADEMICO_1995_96" localSheetId="15">#REF!</definedName>
    <definedName name="CORSI_DI_LAUREA__N._COMPLESSIVO_DI_ANNUALITA__SUPERATE_FINO_ALL_ANNO_ACCADEMICO_1995_96" localSheetId="16">#REF!</definedName>
    <definedName name="CORSI_DI_LAUREA__N._COMPLESSIVO_DI_ANNUALITA__SUPERATE_FINO_ALL_ANNO_ACCADEMICO_1995_96" localSheetId="21">#REF!</definedName>
    <definedName name="CORSI_DI_LAUREA__N._COMPLESSIVO_DI_ANNUALITA__SUPERATE_FINO_ALL_ANNO_ACCADEMICO_1995_96" localSheetId="26">#REF!</definedName>
    <definedName name="CORSI_DI_LAUREA__N._COMPLESSIVO_DI_ANNUALITA__SUPERATE_FINO_ALL_ANNO_ACCADEMICO_1995_96">#REF!</definedName>
    <definedName name="D_ACCOLTE" localSheetId="17">#REF!</definedName>
    <definedName name="D_ACCOLTE" localSheetId="18">#REF!</definedName>
    <definedName name="D_ACCOLTE" localSheetId="19">#REF!</definedName>
    <definedName name="D_ACCOLTE" localSheetId="6">#REF!</definedName>
    <definedName name="D_ACCOLTE" localSheetId="7">#REF!</definedName>
    <definedName name="D_ACCOLTE" localSheetId="9">#REF!</definedName>
    <definedName name="D_ACCOLTE" localSheetId="10">#REF!</definedName>
    <definedName name="D_ACCOLTE" localSheetId="11">#REF!</definedName>
    <definedName name="D_ACCOLTE" localSheetId="12">#REF!</definedName>
    <definedName name="D_ACCOLTE" localSheetId="13">#REF!</definedName>
    <definedName name="D_ACCOLTE" localSheetId="14">#REF!</definedName>
    <definedName name="D_ACCOLTE" localSheetId="21">#REF!</definedName>
    <definedName name="D_ACCOLTE">#REF!</definedName>
    <definedName name="D_PERVENUTE" localSheetId="17">#REF!</definedName>
    <definedName name="D_PERVENUTE" localSheetId="18">#REF!</definedName>
    <definedName name="D_PERVENUTE" localSheetId="19">#REF!</definedName>
    <definedName name="D_PERVENUTE" localSheetId="6">#REF!</definedName>
    <definedName name="D_PERVENUTE" localSheetId="7">#REF!</definedName>
    <definedName name="D_PERVENUTE" localSheetId="9">#REF!</definedName>
    <definedName name="D_PERVENUTE" localSheetId="10">#REF!</definedName>
    <definedName name="D_PERVENUTE" localSheetId="11">#REF!</definedName>
    <definedName name="D_PERVENUTE" localSheetId="12">#REF!</definedName>
    <definedName name="D_PERVENUTE" localSheetId="13">#REF!</definedName>
    <definedName name="D_PERVENUTE" localSheetId="14">#REF!</definedName>
    <definedName name="D_PERVENUTE" localSheetId="21">#REF!</definedName>
    <definedName name="D_PERVENUTE">#REF!</definedName>
    <definedName name="d_PERVENUTE_" localSheetId="17">#REF!</definedName>
    <definedName name="d_PERVENUTE_" localSheetId="18">#REF!</definedName>
    <definedName name="d_PERVENUTE_" localSheetId="19">#REF!</definedName>
    <definedName name="d_PERVENUTE_" localSheetId="6">#REF!</definedName>
    <definedName name="d_PERVENUTE_" localSheetId="7">#REF!</definedName>
    <definedName name="d_PERVENUTE_" localSheetId="9">#REF!</definedName>
    <definedName name="d_PERVENUTE_" localSheetId="10">#REF!</definedName>
    <definedName name="d_PERVENUTE_" localSheetId="11">#REF!</definedName>
    <definedName name="d_PERVENUTE_" localSheetId="12">#REF!</definedName>
    <definedName name="d_PERVENUTE_" localSheetId="13">#REF!</definedName>
    <definedName name="d_PERVENUTE_" localSheetId="14">#REF!</definedName>
    <definedName name="d_PERVENUTE_" localSheetId="21">#REF!</definedName>
    <definedName name="d_PERVENUTE_">#REF!</definedName>
    <definedName name="DOMANDE" localSheetId="17">#REF!</definedName>
    <definedName name="DOMANDE" localSheetId="18">#REF!</definedName>
    <definedName name="DOMANDE" localSheetId="19">#REF!</definedName>
    <definedName name="DOMANDE" localSheetId="4">#REF!</definedName>
    <definedName name="DOMANDE" localSheetId="6">#REF!</definedName>
    <definedName name="DOMANDE" localSheetId="7">#REF!</definedName>
    <definedName name="DOMANDE" localSheetId="9">#REF!</definedName>
    <definedName name="DOMANDE" localSheetId="10">#REF!</definedName>
    <definedName name="DOMANDE" localSheetId="11">#REF!</definedName>
    <definedName name="DOMANDE" localSheetId="12">#REF!</definedName>
    <definedName name="DOMANDE" localSheetId="13">#REF!</definedName>
    <definedName name="DOMANDE" localSheetId="14">#REF!</definedName>
    <definedName name="DOMANDE" localSheetId="21">#REF!</definedName>
    <definedName name="DOMANDE">#REF!</definedName>
    <definedName name="DOMANDE_PER_DATA" localSheetId="17">#REF!</definedName>
    <definedName name="DOMANDE_PER_DATA" localSheetId="18">#REF!</definedName>
    <definedName name="DOMANDE_PER_DATA" localSheetId="19">#REF!</definedName>
    <definedName name="DOMANDE_PER_DATA" localSheetId="6">#REF!</definedName>
    <definedName name="DOMANDE_PER_DATA" localSheetId="7">#REF!</definedName>
    <definedName name="DOMANDE_PER_DATA" localSheetId="9">#REF!</definedName>
    <definedName name="DOMANDE_PER_DATA" localSheetId="10">#REF!</definedName>
    <definedName name="DOMANDE_PER_DATA" localSheetId="11">#REF!</definedName>
    <definedName name="DOMANDE_PER_DATA" localSheetId="12">#REF!</definedName>
    <definedName name="DOMANDE_PER_DATA" localSheetId="13">#REF!</definedName>
    <definedName name="DOMANDE_PER_DATA" localSheetId="14">#REF!</definedName>
    <definedName name="DOMANDE_PER_DATA" localSheetId="21">#REF!</definedName>
    <definedName name="DOMANDE_PER_DATA">#REF!</definedName>
    <definedName name="DOMANDE_PER_DATA_" localSheetId="17">#REF!</definedName>
    <definedName name="DOMANDE_PER_DATA_" localSheetId="18">#REF!</definedName>
    <definedName name="DOMANDE_PER_DATA_" localSheetId="19">#REF!</definedName>
    <definedName name="DOMANDE_PER_DATA_" localSheetId="6">#REF!</definedName>
    <definedName name="DOMANDE_PER_DATA_" localSheetId="7">#REF!</definedName>
    <definedName name="DOMANDE_PER_DATA_" localSheetId="9">#REF!</definedName>
    <definedName name="DOMANDE_PER_DATA_" localSheetId="10">#REF!</definedName>
    <definedName name="DOMANDE_PER_DATA_" localSheetId="11">#REF!</definedName>
    <definedName name="DOMANDE_PER_DATA_" localSheetId="12">#REF!</definedName>
    <definedName name="DOMANDE_PER_DATA_" localSheetId="13">#REF!</definedName>
    <definedName name="DOMANDE_PER_DATA_" localSheetId="14">#REF!</definedName>
    <definedName name="DOMANDE_PER_DATA_" localSheetId="21">#REF!</definedName>
    <definedName name="DOMANDE_PER_DATA_">#REF!</definedName>
    <definedName name="NEW" localSheetId="17">#REF!</definedName>
    <definedName name="NEW" localSheetId="18">#REF!</definedName>
    <definedName name="NEW" localSheetId="19">#REF!</definedName>
    <definedName name="NEW" localSheetId="4">#REF!</definedName>
    <definedName name="NEW" localSheetId="6">#REF!</definedName>
    <definedName name="NEW" localSheetId="7">#REF!</definedName>
    <definedName name="NEW" localSheetId="9">#REF!</definedName>
    <definedName name="NEW" localSheetId="10">#REF!</definedName>
    <definedName name="NEW" localSheetId="1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21">#REF!</definedName>
    <definedName name="NEW">#REF!</definedName>
    <definedName name="PAG_MESE" localSheetId="17">#REF!</definedName>
    <definedName name="PAG_MESE" localSheetId="18">#REF!</definedName>
    <definedName name="PAG_MESE" localSheetId="19">#REF!</definedName>
    <definedName name="PAG_MESE" localSheetId="6">#REF!</definedName>
    <definedName name="PAG_MESE" localSheetId="7">#REF!</definedName>
    <definedName name="PAG_MESE" localSheetId="9">#REF!</definedName>
    <definedName name="PAG_MESE" localSheetId="10">#REF!</definedName>
    <definedName name="PAG_MESE" localSheetId="11">#REF!</definedName>
    <definedName name="PAG_MESE" localSheetId="12">#REF!</definedName>
    <definedName name="PAG_MESE" localSheetId="13">#REF!</definedName>
    <definedName name="PAG_MESE" localSheetId="14">#REF!</definedName>
    <definedName name="PAG_MESE" localSheetId="21">#REF!</definedName>
    <definedName name="PAG_MESE">#REF!</definedName>
    <definedName name="PIPPO" localSheetId="17">#REF!</definedName>
    <definedName name="PIPPO" localSheetId="18">#REF!</definedName>
    <definedName name="PIPPO" localSheetId="19">#REF!</definedName>
    <definedName name="PIPPO" localSheetId="4">#REF!</definedName>
    <definedName name="PIPPO" localSheetId="6">#REF!</definedName>
    <definedName name="PIPPO" localSheetId="7">#REF!</definedName>
    <definedName name="PIPPO" localSheetId="9">#REF!</definedName>
    <definedName name="PIPPO" localSheetId="10">#REF!</definedName>
    <definedName name="PIPPO" localSheetId="11">#REF!</definedName>
    <definedName name="PIPPO" localSheetId="12">#REF!</definedName>
    <definedName name="PIPPO" localSheetId="13">#REF!</definedName>
    <definedName name="PIPPO" localSheetId="14">#REF!</definedName>
    <definedName name="PIPPO" localSheetId="15">#REF!</definedName>
    <definedName name="PIPPO" localSheetId="16">#REF!</definedName>
    <definedName name="PIPPO" localSheetId="21">#REF!</definedName>
    <definedName name="PIPPO">#REF!</definedName>
    <definedName name="RDC_REI" localSheetId="17">#REF!</definedName>
    <definedName name="RDC_REI" localSheetId="18">#REF!</definedName>
    <definedName name="RDC_REI" localSheetId="19">#REF!</definedName>
    <definedName name="RDC_REI" localSheetId="6">#REF!</definedName>
    <definedName name="RDC_REI" localSheetId="7">#REF!</definedName>
    <definedName name="RDC_REI" localSheetId="9">#REF!</definedName>
    <definedName name="RDC_REI" localSheetId="10">#REF!</definedName>
    <definedName name="RDC_REI" localSheetId="11">#REF!</definedName>
    <definedName name="RDC_REI" localSheetId="12">#REF!</definedName>
    <definedName name="RDC_REI" localSheetId="13">#REF!</definedName>
    <definedName name="RDC_REI" localSheetId="14">#REF!</definedName>
    <definedName name="RDC_REI" localSheetId="21">#REF!</definedName>
    <definedName name="RDC_REI">#REF!</definedName>
    <definedName name="SCHEDE" localSheetId="6">#REF!</definedName>
    <definedName name="SCHEDE" localSheetId="7">#REF!</definedName>
    <definedName name="SCHEDE" localSheetId="21">#REF!</definedName>
    <definedName name="SCHEDE">#REF!</definedName>
    <definedName name="SEXISTAT1" localSheetId="17">[1]Sesso!#REF!</definedName>
    <definedName name="SEXISTAT1" localSheetId="18">[1]Sesso!#REF!</definedName>
    <definedName name="SEXISTAT1" localSheetId="19">[1]Sesso!#REF!</definedName>
    <definedName name="SEXISTAT1" localSheetId="4">[1]Sesso!#REF!</definedName>
    <definedName name="SEXISTAT1" localSheetId="5">[1]Sesso!#REF!</definedName>
    <definedName name="SEXISTAT1" localSheetId="6">[1]Sesso!#REF!</definedName>
    <definedName name="SEXISTAT1" localSheetId="7">[1]Sesso!#REF!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 localSheetId="13">[1]Sesso!#REF!</definedName>
    <definedName name="SEXISTAT1" localSheetId="14">[1]Sesso!#REF!</definedName>
    <definedName name="SEXISTAT1" localSheetId="15">[1]Sesso!#REF!</definedName>
    <definedName name="SEXISTAT1" localSheetId="16">[1]Sesso!#REF!</definedName>
    <definedName name="SEXISTAT1" localSheetId="21">[1]Sesso!#REF!</definedName>
    <definedName name="SEXISTAT1" localSheetId="26">[1]Sesso!#REF!</definedName>
    <definedName name="SEXISTAT1">[1]Sesso!#REF!</definedName>
    <definedName name="STATCIV2" localSheetId="17">'[1]Stato civile'!#REF!</definedName>
    <definedName name="STATCIV2" localSheetId="18">'[1]Stato civile'!#REF!</definedName>
    <definedName name="STATCIV2" localSheetId="19">'[1]Stato civile'!#REF!</definedName>
    <definedName name="STATCIV2" localSheetId="4">'[1]Stato civile'!#REF!</definedName>
    <definedName name="STATCIV2" localSheetId="5">'[1]Stato civile'!#REF!</definedName>
    <definedName name="STATCIV2" localSheetId="6">'[1]Stato civile'!#REF!</definedName>
    <definedName name="STATCIV2" localSheetId="7">'[1]Stato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 localSheetId="13">'[1]Stato civile'!#REF!</definedName>
    <definedName name="STATCIV2" localSheetId="14">'[1]Stato civile'!#REF!</definedName>
    <definedName name="STATCIV2" localSheetId="15">'[1]Stato civile'!#REF!</definedName>
    <definedName name="STATCIV2" localSheetId="16">'[1]Stato civile'!#REF!</definedName>
    <definedName name="STATCIV2" localSheetId="21">'[1]Stato civile'!#REF!</definedName>
    <definedName name="STATCIV2" localSheetId="26">'[1]Stato civile'!#REF!</definedName>
    <definedName name="STATCIV2">'[1]Stato civile'!#REF!</definedName>
    <definedName name="SUM_REI_DECGEN2019" localSheetId="17">#REF!</definedName>
    <definedName name="SUM_REI_DECGEN2019" localSheetId="18">#REF!</definedName>
    <definedName name="SUM_REI_DECGEN2019" localSheetId="19">#REF!</definedName>
    <definedName name="SUM_REI_DECGEN2019" localSheetId="6">#REF!</definedName>
    <definedName name="SUM_REI_DECGEN2019" localSheetId="7">#REF!</definedName>
    <definedName name="SUM_REI_DECGEN2019" localSheetId="9">#REF!</definedName>
    <definedName name="SUM_REI_DECGEN2019" localSheetId="10">#REF!</definedName>
    <definedName name="SUM_REI_DECGEN2019" localSheetId="11">#REF!</definedName>
    <definedName name="SUM_REI_DECGEN2019" localSheetId="12">#REF!</definedName>
    <definedName name="SUM_REI_DECGEN2019" localSheetId="13">#REF!</definedName>
    <definedName name="SUM_REI_DECGEN2019" localSheetId="14">#REF!</definedName>
    <definedName name="SUM_REI_DECGEN2019" localSheetId="21">#REF!</definedName>
    <definedName name="SUM_REI_DECGEN2019">#REF!</definedName>
    <definedName name="SUM_REI_DECLUGLIO" localSheetId="17">#REF!</definedName>
    <definedName name="SUM_REI_DECLUGLIO" localSheetId="18">#REF!</definedName>
    <definedName name="SUM_REI_DECLUGLIO" localSheetId="19">#REF!</definedName>
    <definedName name="SUM_REI_DECLUGLIO" localSheetId="4">#REF!</definedName>
    <definedName name="SUM_REI_DECLUGLIO" localSheetId="5">#REF!</definedName>
    <definedName name="SUM_REI_DECLUGLIO" localSheetId="6">#REF!</definedName>
    <definedName name="SUM_REI_DECLUGLIO" localSheetId="7">#REF!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 localSheetId="13">#REF!</definedName>
    <definedName name="SUM_REI_DECLUGLIO" localSheetId="14">#REF!</definedName>
    <definedName name="SUM_REI_DECLUGLIO" localSheetId="15">#REF!</definedName>
    <definedName name="SUM_REI_DECLUGLIO" localSheetId="16">#REF!</definedName>
    <definedName name="SUM_REI_DECLUGLIO" localSheetId="21">#REF!</definedName>
    <definedName name="SUM_REI_DECLUGLIO" localSheetId="26">#REF!</definedName>
    <definedName name="SUM_REI_DECLUGLIO">#REF!</definedName>
    <definedName name="SUM_REI_ETA_26032018" localSheetId="17">#REF!</definedName>
    <definedName name="SUM_REI_ETA_26032018" localSheetId="18">#REF!</definedName>
    <definedName name="SUM_REI_ETA_26032018" localSheetId="19">#REF!</definedName>
    <definedName name="SUM_REI_ETA_26032018" localSheetId="4">#REF!</definedName>
    <definedName name="SUM_REI_ETA_26032018" localSheetId="5">#REF!</definedName>
    <definedName name="SUM_REI_ETA_26032018" localSheetId="6">#REF!</definedName>
    <definedName name="SUM_REI_ETA_26032018" localSheetId="7">#REF!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 localSheetId="13">#REF!</definedName>
    <definedName name="SUM_REI_ETA_26032018" localSheetId="14">#REF!</definedName>
    <definedName name="SUM_REI_ETA_26032018" localSheetId="15">#REF!</definedName>
    <definedName name="SUM_REI_ETA_26032018" localSheetId="16">#REF!</definedName>
    <definedName name="SUM_REI_ETA_26032018" localSheetId="21">#REF!</definedName>
    <definedName name="SUM_REI_ETA_26032018" localSheetId="26">#REF!</definedName>
    <definedName name="SUM_REI_ETA_26032018">#REF!</definedName>
    <definedName name="SUM_REI_GEN2018GIU2019" localSheetId="17">#REF!</definedName>
    <definedName name="SUM_REI_GEN2018GIU2019" localSheetId="18">#REF!</definedName>
    <definedName name="SUM_REI_GEN2018GIU2019" localSheetId="19">#REF!</definedName>
    <definedName name="SUM_REI_GEN2018GIU2019" localSheetId="6">#REF!</definedName>
    <definedName name="SUM_REI_GEN2018GIU2019" localSheetId="7">#REF!</definedName>
    <definedName name="SUM_REI_GEN2018GIU2019" localSheetId="9">#REF!</definedName>
    <definedName name="SUM_REI_GEN2018GIU2019" localSheetId="10">#REF!</definedName>
    <definedName name="SUM_REI_GEN2018GIU2019" localSheetId="11">#REF!</definedName>
    <definedName name="SUM_REI_GEN2018GIU2019" localSheetId="12">#REF!</definedName>
    <definedName name="SUM_REI_GEN2018GIU2019" localSheetId="13">#REF!</definedName>
    <definedName name="SUM_REI_GEN2018GIU2019" localSheetId="14">#REF!</definedName>
    <definedName name="SUM_REI_GEN2018GIU2019" localSheetId="21">#REF!</definedName>
    <definedName name="SUM_REI_GEN2018GIU2019">#REF!</definedName>
    <definedName name="SUM_REI_GEN2018MAR2019" localSheetId="17">#REF!</definedName>
    <definedName name="SUM_REI_GEN2018MAR2019" localSheetId="18">#REF!</definedName>
    <definedName name="SUM_REI_GEN2018MAR2019" localSheetId="19">#REF!</definedName>
    <definedName name="SUM_REI_GEN2018MAR2019" localSheetId="6">#REF!</definedName>
    <definedName name="SUM_REI_GEN2018MAR2019" localSheetId="7">#REF!</definedName>
    <definedName name="SUM_REI_GEN2018MAR2019" localSheetId="9">#REF!</definedName>
    <definedName name="SUM_REI_GEN2018MAR2019" localSheetId="10">#REF!</definedName>
    <definedName name="SUM_REI_GEN2018MAR2019" localSheetId="11">#REF!</definedName>
    <definedName name="SUM_REI_GEN2018MAR2019" localSheetId="12">#REF!</definedName>
    <definedName name="SUM_REI_GEN2018MAR2019" localSheetId="13">#REF!</definedName>
    <definedName name="SUM_REI_GEN2018MAR2019" localSheetId="14">#REF!</definedName>
    <definedName name="SUM_REI_GEN2018MAR2019" localSheetId="21">#REF!</definedName>
    <definedName name="SUM_REI_GEN2018MAR2019">#REF!</definedName>
    <definedName name="SUM_REI_GENDIC2018" localSheetId="17">#REF!</definedName>
    <definedName name="SUM_REI_GENDIC2018" localSheetId="18">#REF!</definedName>
    <definedName name="SUM_REI_GENDIC2018" localSheetId="19">#REF!</definedName>
    <definedName name="SUM_REI_GENDIC2018" localSheetId="4">#REF!</definedName>
    <definedName name="SUM_REI_GENDIC2018" localSheetId="5">#REF!</definedName>
    <definedName name="SUM_REI_GENDIC2018" localSheetId="6">#REF!</definedName>
    <definedName name="SUM_REI_GENDIC2018" localSheetId="7">#REF!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 localSheetId="13">#REF!</definedName>
    <definedName name="SUM_REI_GENDIC2018" localSheetId="14">#REF!</definedName>
    <definedName name="SUM_REI_GENDIC2018" localSheetId="15">#REF!</definedName>
    <definedName name="SUM_REI_GENDIC2018" localSheetId="16">#REF!</definedName>
    <definedName name="SUM_REI_GENDIC2018" localSheetId="21">#REF!</definedName>
    <definedName name="SUM_REI_GENDIC2018" localSheetId="26">#REF!</definedName>
    <definedName name="SUM_REI_GENDIC2018">#REF!</definedName>
    <definedName name="SUM_REI_GENGIU2018" localSheetId="17">#REF!</definedName>
    <definedName name="SUM_REI_GENGIU2018" localSheetId="18">#REF!</definedName>
    <definedName name="SUM_REI_GENGIU2018" localSheetId="19">#REF!</definedName>
    <definedName name="SUM_REI_GENGIU2018" localSheetId="4">#REF!</definedName>
    <definedName name="SUM_REI_GENGIU2018" localSheetId="5">#REF!</definedName>
    <definedName name="SUM_REI_GENGIU2018" localSheetId="6">#REF!</definedName>
    <definedName name="SUM_REI_GENGIU2018" localSheetId="7">#REF!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 localSheetId="13">#REF!</definedName>
    <definedName name="SUM_REI_GENGIU2018" localSheetId="14">#REF!</definedName>
    <definedName name="SUM_REI_GENGIU2018" localSheetId="15">#REF!</definedName>
    <definedName name="SUM_REI_GENGIU2018" localSheetId="16">#REF!</definedName>
    <definedName name="SUM_REI_GENGIU2018" localSheetId="21">#REF!</definedName>
    <definedName name="SUM_REI_GENGIU2018" localSheetId="26">#REF!</definedName>
    <definedName name="SUM_REI_GENGIU2018">#REF!</definedName>
    <definedName name="SUM_REI_GENMAR2019" localSheetId="17">#REF!</definedName>
    <definedName name="SUM_REI_GENMAR2019" localSheetId="18">#REF!</definedName>
    <definedName name="SUM_REI_GENMAR2019" localSheetId="19">#REF!</definedName>
    <definedName name="SUM_REI_GENMAR2019" localSheetId="4">#REF!</definedName>
    <definedName name="SUM_REI_GENMAR2019" localSheetId="5">#REF!</definedName>
    <definedName name="SUM_REI_GENMAR2019" localSheetId="6">#REF!</definedName>
    <definedName name="SUM_REI_GENMAR2019" localSheetId="7">#REF!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 localSheetId="13">#REF!</definedName>
    <definedName name="SUM_REI_GENMAR2019" localSheetId="14">#REF!</definedName>
    <definedName name="SUM_REI_GENMAR2019" localSheetId="15">#REF!</definedName>
    <definedName name="SUM_REI_GENMAR2019" localSheetId="16">#REF!</definedName>
    <definedName name="SUM_REI_GENMAR2019" localSheetId="21">#REF!</definedName>
    <definedName name="SUM_REI_GENMAR2019" localSheetId="26">#REF!</definedName>
    <definedName name="SUM_REI_GENMAR2019">#REF!</definedName>
    <definedName name="SUM_REI_GENSET2018" localSheetId="17">#REF!</definedName>
    <definedName name="SUM_REI_GENSET2018" localSheetId="18">#REF!</definedName>
    <definedName name="SUM_REI_GENSET2018" localSheetId="19">#REF!</definedName>
    <definedName name="SUM_REI_GENSET2018" localSheetId="4">#REF!</definedName>
    <definedName name="SUM_REI_GENSET2018" localSheetId="5">#REF!</definedName>
    <definedName name="SUM_REI_GENSET2018" localSheetId="6">#REF!</definedName>
    <definedName name="SUM_REI_GENSET2018" localSheetId="7">#REF!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 localSheetId="13">#REF!</definedName>
    <definedName name="SUM_REI_GENSET2018" localSheetId="14">#REF!</definedName>
    <definedName name="SUM_REI_GENSET2018" localSheetId="15">#REF!</definedName>
    <definedName name="SUM_REI_GENSET2018" localSheetId="16">#REF!</definedName>
    <definedName name="SUM_REI_GENSET2018" localSheetId="21">#REF!</definedName>
    <definedName name="SUM_REI_GENSET2018" localSheetId="26">#REF!</definedName>
    <definedName name="SUM_REI_GENSET2018">#REF!</definedName>
    <definedName name="SUM_REI_IIITRIM2018" localSheetId="17">#REF!</definedName>
    <definedName name="SUM_REI_IIITRIM2018" localSheetId="18">#REF!</definedName>
    <definedName name="SUM_REI_IIITRIM2018" localSheetId="19">#REF!</definedName>
    <definedName name="SUM_REI_IIITRIM2018" localSheetId="4">#REF!</definedName>
    <definedName name="SUM_REI_IIITRIM2018" localSheetId="5">#REF!</definedName>
    <definedName name="SUM_REI_IIITRIM2018" localSheetId="6">#REF!</definedName>
    <definedName name="SUM_REI_IIITRIM2018" localSheetId="7">#REF!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 localSheetId="13">#REF!</definedName>
    <definedName name="SUM_REI_IIITRIM2018" localSheetId="14">#REF!</definedName>
    <definedName name="SUM_REI_IIITRIM2018" localSheetId="15">#REF!</definedName>
    <definedName name="SUM_REI_IIITRIM2018" localSheetId="16">#REF!</definedName>
    <definedName name="SUM_REI_IIITRIM2018" localSheetId="21">#REF!</definedName>
    <definedName name="SUM_REI_IIITRIM2018" localSheetId="26">#REF!</definedName>
    <definedName name="SUM_REI_IIITRIM2018">#REF!</definedName>
    <definedName name="SUM_REI_IITRIM2018" localSheetId="17">#REF!</definedName>
    <definedName name="SUM_REI_IITRIM2018" localSheetId="18">#REF!</definedName>
    <definedName name="SUM_REI_IITRIM2018" localSheetId="19">#REF!</definedName>
    <definedName name="SUM_REI_IITRIM2018" localSheetId="4">#REF!</definedName>
    <definedName name="SUM_REI_IITRIM2018" localSheetId="5">#REF!</definedName>
    <definedName name="SUM_REI_IITRIM2018" localSheetId="6">#REF!</definedName>
    <definedName name="SUM_REI_IITRIM2018" localSheetId="7">#REF!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 localSheetId="13">#REF!</definedName>
    <definedName name="SUM_REI_IITRIM2018" localSheetId="14">#REF!</definedName>
    <definedName name="SUM_REI_IITRIM2018" localSheetId="15">#REF!</definedName>
    <definedName name="SUM_REI_IITRIM2018" localSheetId="16">#REF!</definedName>
    <definedName name="SUM_REI_IITRIM2018" localSheetId="21">#REF!</definedName>
    <definedName name="SUM_REI_IITRIM2018" localSheetId="26">#REF!</definedName>
    <definedName name="SUM_REI_IITRIM2018">#REF!</definedName>
    <definedName name="SUM_REI_IITRIM2019" localSheetId="17">#REF!</definedName>
    <definedName name="SUM_REI_IITRIM2019" localSheetId="18">#REF!</definedName>
    <definedName name="SUM_REI_IITRIM2019" localSheetId="19">#REF!</definedName>
    <definedName name="SUM_REI_IITRIM2019" localSheetId="6">#REF!</definedName>
    <definedName name="SUM_REI_IITRIM2019" localSheetId="7">#REF!</definedName>
    <definedName name="SUM_REI_IITRIM2019" localSheetId="9">#REF!</definedName>
    <definedName name="SUM_REI_IITRIM2019" localSheetId="10">#REF!</definedName>
    <definedName name="SUM_REI_IITRIM2019" localSheetId="11">#REF!</definedName>
    <definedName name="SUM_REI_IITRIM2019" localSheetId="12">#REF!</definedName>
    <definedName name="SUM_REI_IITRIM2019" localSheetId="13">#REF!</definedName>
    <definedName name="SUM_REI_IITRIM2019" localSheetId="14">#REF!</definedName>
    <definedName name="SUM_REI_IITRIM2019" localSheetId="21">#REF!</definedName>
    <definedName name="SUM_REI_IITRIM2019">#REF!</definedName>
    <definedName name="SUM_REI_ISEM2018" localSheetId="17">#REF!</definedName>
    <definedName name="SUM_REI_ISEM2018" localSheetId="18">#REF!</definedName>
    <definedName name="SUM_REI_ISEM2018" localSheetId="19">#REF!</definedName>
    <definedName name="SUM_REI_ISEM2018" localSheetId="4">#REF!</definedName>
    <definedName name="SUM_REI_ISEM2018" localSheetId="5">#REF!</definedName>
    <definedName name="SUM_REI_ISEM2018" localSheetId="6">#REF!</definedName>
    <definedName name="SUM_REI_ISEM2018" localSheetId="7">#REF!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 localSheetId="13">#REF!</definedName>
    <definedName name="SUM_REI_ISEM2018" localSheetId="14">#REF!</definedName>
    <definedName name="SUM_REI_ISEM2018" localSheetId="15">#REF!</definedName>
    <definedName name="SUM_REI_ISEM2018" localSheetId="16">#REF!</definedName>
    <definedName name="SUM_REI_ISEM2018" localSheetId="21">#REF!</definedName>
    <definedName name="SUM_REI_ISEM2018" localSheetId="26">#REF!</definedName>
    <definedName name="SUM_REI_ISEM2018">#REF!</definedName>
    <definedName name="SUM_REI_ITRIM2018" localSheetId="17">#REF!</definedName>
    <definedName name="SUM_REI_ITRIM2018" localSheetId="18">#REF!</definedName>
    <definedName name="SUM_REI_ITRIM2018" localSheetId="19">#REF!</definedName>
    <definedName name="SUM_REI_ITRIM2018" localSheetId="6">#REF!</definedName>
    <definedName name="SUM_REI_ITRIM2018" localSheetId="7">#REF!</definedName>
    <definedName name="SUM_REI_ITRIM2018" localSheetId="9">#REF!</definedName>
    <definedName name="SUM_REI_ITRIM2018" localSheetId="10">#REF!</definedName>
    <definedName name="SUM_REI_ITRIM2018" localSheetId="11">#REF!</definedName>
    <definedName name="SUM_REI_ITRIM2018" localSheetId="12">#REF!</definedName>
    <definedName name="SUM_REI_ITRIM2018" localSheetId="13">#REF!</definedName>
    <definedName name="SUM_REI_ITRIM2018" localSheetId="14">#REF!</definedName>
    <definedName name="SUM_REI_ITRIM2018" localSheetId="21">#REF!</definedName>
    <definedName name="SUM_REI_ITRIM2018">#REF!</definedName>
    <definedName name="SUM_REI_ITRIM2018_OLD" localSheetId="17">#REF!</definedName>
    <definedName name="SUM_REI_ITRIM2018_OLD" localSheetId="18">#REF!</definedName>
    <definedName name="SUM_REI_ITRIM2018_OLD" localSheetId="19">#REF!</definedName>
    <definedName name="SUM_REI_ITRIM2018_OLD" localSheetId="4">#REF!</definedName>
    <definedName name="SUM_REI_ITRIM2018_OLD" localSheetId="6">#REF!</definedName>
    <definedName name="SUM_REI_ITRIM2018_OLD" localSheetId="7">#REF!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 localSheetId="13">#REF!</definedName>
    <definedName name="SUM_REI_ITRIM2018_OLD" localSheetId="14">#REF!</definedName>
    <definedName name="SUM_REI_ITRIM2018_OLD" localSheetId="15">#REF!</definedName>
    <definedName name="SUM_REI_ITRIM2018_OLD" localSheetId="16">#REF!</definedName>
    <definedName name="SUM_REI_ITRIM2018_OLD" localSheetId="21">#REF!</definedName>
    <definedName name="SUM_REI_ITRIM2018_OLD">#REF!</definedName>
    <definedName name="SUM_REI_ITRIM2019" localSheetId="17">#REF!</definedName>
    <definedName name="SUM_REI_ITRIM2019" localSheetId="18">#REF!</definedName>
    <definedName name="SUM_REI_ITRIM2019" localSheetId="19">#REF!</definedName>
    <definedName name="SUM_REI_ITRIM2019" localSheetId="6">#REF!</definedName>
    <definedName name="SUM_REI_ITRIM2019" localSheetId="7">#REF!</definedName>
    <definedName name="SUM_REI_ITRIM2019" localSheetId="9">#REF!</definedName>
    <definedName name="SUM_REI_ITRIM2019" localSheetId="10">#REF!</definedName>
    <definedName name="SUM_REI_ITRIM2019" localSheetId="11">#REF!</definedName>
    <definedName name="SUM_REI_ITRIM2019" localSheetId="12">#REF!</definedName>
    <definedName name="SUM_REI_ITRIM2019" localSheetId="13">#REF!</definedName>
    <definedName name="SUM_REI_ITRIM2019" localSheetId="14">#REF!</definedName>
    <definedName name="SUM_REI_ITRIM2019" localSheetId="21">#REF!</definedName>
    <definedName name="SUM_REI_ITRIM2019">#REF!</definedName>
    <definedName name="SUM_REI_IVTRIM2018" localSheetId="17">#REF!</definedName>
    <definedName name="SUM_REI_IVTRIM2018" localSheetId="18">#REF!</definedName>
    <definedName name="SUM_REI_IVTRIM2018" localSheetId="19">#REF!</definedName>
    <definedName name="SUM_REI_IVTRIM2018" localSheetId="4">#REF!</definedName>
    <definedName name="SUM_REI_IVTRIM2018" localSheetId="5">#REF!</definedName>
    <definedName name="SUM_REI_IVTRIM2018" localSheetId="6">#REF!</definedName>
    <definedName name="SUM_REI_IVTRIM2018" localSheetId="7">#REF!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 localSheetId="13">#REF!</definedName>
    <definedName name="SUM_REI_IVTRIM2018" localSheetId="14">#REF!</definedName>
    <definedName name="SUM_REI_IVTRIM2018" localSheetId="15">#REF!</definedName>
    <definedName name="SUM_REI_IVTRIM2018" localSheetId="16">#REF!</definedName>
    <definedName name="SUM_REI_IVTRIM2018" localSheetId="21">#REF!</definedName>
    <definedName name="SUM_REI_IVTRIM2018" localSheetId="26">#REF!</definedName>
    <definedName name="SUM_REI_IVTRIM2018">#REF!</definedName>
    <definedName name="SUM_REI_LUGDIC2018" localSheetId="17">#REF!</definedName>
    <definedName name="SUM_REI_LUGDIC2018" localSheetId="18">#REF!</definedName>
    <definedName name="SUM_REI_LUGDIC2018" localSheetId="19">#REF!</definedName>
    <definedName name="SUM_REI_LUGDIC2018" localSheetId="4">#REF!</definedName>
    <definedName name="SUM_REI_LUGDIC2018" localSheetId="5">#REF!</definedName>
    <definedName name="SUM_REI_LUGDIC2018" localSheetId="6">#REF!</definedName>
    <definedName name="SUM_REI_LUGDIC2018" localSheetId="7">#REF!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 localSheetId="13">#REF!</definedName>
    <definedName name="SUM_REI_LUGDIC2018" localSheetId="14">#REF!</definedName>
    <definedName name="SUM_REI_LUGDIC2018" localSheetId="15">#REF!</definedName>
    <definedName name="SUM_REI_LUGDIC2018" localSheetId="16">#REF!</definedName>
    <definedName name="SUM_REI_LUGDIC2018" localSheetId="21">#REF!</definedName>
    <definedName name="SUM_REI_LUGDIC2018" localSheetId="26">#REF!</definedName>
    <definedName name="SUM_REI_LUGDIC2018">#REF!</definedName>
    <definedName name="SUM_REI_MESIPAG" localSheetId="17">#REF!</definedName>
    <definedName name="SUM_REI_MESIPAG" localSheetId="18">#REF!</definedName>
    <definedName name="SUM_REI_MESIPAG" localSheetId="19">#REF!</definedName>
    <definedName name="SUM_REI_MESIPAG" localSheetId="6">#REF!</definedName>
    <definedName name="SUM_REI_MESIPAG" localSheetId="7">#REF!</definedName>
    <definedName name="SUM_REI_MESIPAG" localSheetId="9">#REF!</definedName>
    <definedName name="SUM_REI_MESIPAG" localSheetId="10">#REF!</definedName>
    <definedName name="SUM_REI_MESIPAG" localSheetId="11">#REF!</definedName>
    <definedName name="SUM_REI_MESIPAG" localSheetId="12">#REF!</definedName>
    <definedName name="SUM_REI_MESIPAG" localSheetId="13">#REF!</definedName>
    <definedName name="SUM_REI_MESIPAG" localSheetId="14">#REF!</definedName>
    <definedName name="SUM_REI_MESIPAG" localSheetId="21">#REF!</definedName>
    <definedName name="SUM_REI_MESIPAG">#REF!</definedName>
    <definedName name="SUM_RESI_MESIPAG" localSheetId="17">#REF!</definedName>
    <definedName name="SUM_RESI_MESIPAG" localSheetId="18">#REF!</definedName>
    <definedName name="SUM_RESI_MESIPAG" localSheetId="19">#REF!</definedName>
    <definedName name="SUM_RESI_MESIPAG" localSheetId="4">#REF!</definedName>
    <definedName name="SUM_RESI_MESIPAG" localSheetId="5">#REF!</definedName>
    <definedName name="SUM_RESI_MESIPAG" localSheetId="6">#REF!</definedName>
    <definedName name="SUM_RESI_MESIPAG" localSheetId="7">#REF!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 localSheetId="13">#REF!</definedName>
    <definedName name="SUM_RESI_MESIPAG" localSheetId="14">#REF!</definedName>
    <definedName name="SUM_RESI_MESIPAG" localSheetId="15">#REF!</definedName>
    <definedName name="SUM_RESI_MESIPAG" localSheetId="16">#REF!</definedName>
    <definedName name="SUM_RESI_MESIPAG" localSheetId="21">#REF!</definedName>
    <definedName name="SUM_RESI_MESIPAG" localSheetId="26">#REF!</definedName>
    <definedName name="SUM_RESI_MESIPAG">#REF!</definedName>
    <definedName name="Tavola2BIS" localSheetId="17">#REF!</definedName>
    <definedName name="Tavola2BIS" localSheetId="18">#REF!</definedName>
    <definedName name="Tavola2BIS" localSheetId="19">#REF!</definedName>
    <definedName name="Tavola2BIS" localSheetId="6">#REF!</definedName>
    <definedName name="Tavola2BIS" localSheetId="7">#REF!</definedName>
    <definedName name="Tavola2BIS" localSheetId="9">#REF!</definedName>
    <definedName name="Tavola2BIS" localSheetId="10">#REF!</definedName>
    <definedName name="Tavola2BIS" localSheetId="11">#REF!</definedName>
    <definedName name="Tavola2BIS" localSheetId="12">#REF!</definedName>
    <definedName name="Tavola2BIS" localSheetId="13">#REF!</definedName>
    <definedName name="Tavola2BIS" localSheetId="14">#REF!</definedName>
    <definedName name="Tavola2BIS" localSheetId="21">#REF!</definedName>
    <definedName name="Tavola2BIS">#REF!</definedName>
    <definedName name="TOT" localSheetId="17">#REF!</definedName>
    <definedName name="TOT" localSheetId="18">#REF!</definedName>
    <definedName name="TOT" localSheetId="19">#REF!</definedName>
    <definedName name="TOT" localSheetId="4">#REF!</definedName>
    <definedName name="TOT" localSheetId="5">#REF!</definedName>
    <definedName name="TOT" localSheetId="6">#REF!</definedName>
    <definedName name="TOT" localSheetId="7">#REF!</definedName>
    <definedName name="TOT" localSheetId="9">#REF!</definedName>
    <definedName name="TOT" localSheetId="10">#REF!</definedName>
    <definedName name="TOT" localSheetId="11">#REF!</definedName>
    <definedName name="TOT" localSheetId="12">#REF!</definedName>
    <definedName name="TOT" localSheetId="13">#REF!</definedName>
    <definedName name="TOT" localSheetId="14">#REF!</definedName>
    <definedName name="TOT" localSheetId="15">#REF!</definedName>
    <definedName name="TOT" localSheetId="16">#REF!</definedName>
    <definedName name="TOT" localSheetId="21">#REF!</definedName>
    <definedName name="TOT" localSheetId="26">#REF!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101" l="1"/>
  <c r="C30" i="101"/>
  <c r="B28" i="101"/>
  <c r="C28" i="101"/>
  <c r="B29" i="101"/>
  <c r="C29" i="101"/>
  <c r="C19" i="101"/>
  <c r="C20" i="101"/>
  <c r="C21" i="101"/>
  <c r="C22" i="101"/>
  <c r="C23" i="101"/>
  <c r="C24" i="101"/>
  <c r="C25" i="101"/>
  <c r="C26" i="101"/>
  <c r="C27" i="101"/>
  <c r="X29" i="92"/>
  <c r="Y29" i="92" s="1"/>
  <c r="X28" i="92"/>
  <c r="Y28" i="92" s="1"/>
  <c r="X27" i="92"/>
  <c r="Y27" i="92" s="1"/>
  <c r="F31" i="63"/>
  <c r="G31" i="63"/>
  <c r="G21" i="63"/>
  <c r="G22" i="63"/>
  <c r="G23" i="63"/>
  <c r="G24" i="63"/>
  <c r="G25" i="63"/>
  <c r="G26" i="63"/>
  <c r="G27" i="63"/>
  <c r="G28" i="63"/>
  <c r="G29" i="63"/>
  <c r="G30" i="63"/>
  <c r="G20" i="63"/>
  <c r="G19" i="63"/>
  <c r="C31" i="63"/>
  <c r="C25" i="99" l="1"/>
  <c r="F25" i="99"/>
  <c r="B25" i="101" l="1"/>
  <c r="B26" i="101"/>
  <c r="B27" i="101"/>
  <c r="V29" i="92"/>
  <c r="W29" i="92" s="1"/>
  <c r="V28" i="92"/>
  <c r="W28" i="92" s="1"/>
  <c r="V27" i="92"/>
  <c r="W27" i="92" s="1"/>
  <c r="T29" i="92" l="1"/>
  <c r="U29" i="92" s="1"/>
  <c r="T28" i="92"/>
  <c r="U28" i="92" s="1"/>
  <c r="T27" i="92"/>
  <c r="U27" i="92" s="1"/>
  <c r="B24" i="101" l="1"/>
  <c r="R29" i="92"/>
  <c r="S29" i="92" s="1"/>
  <c r="R28" i="92"/>
  <c r="S28" i="92" s="1"/>
  <c r="R27" i="92"/>
  <c r="S27" i="92" s="1"/>
  <c r="D31" i="63" l="1"/>
  <c r="E31" i="63"/>
  <c r="P29" i="92" l="1"/>
  <c r="Q29" i="92" s="1"/>
  <c r="P28" i="92"/>
  <c r="Q28" i="92" s="1"/>
  <c r="P27" i="92"/>
  <c r="Q27" i="92" s="1"/>
  <c r="H27" i="65" l="1"/>
  <c r="I23" i="65" s="1"/>
  <c r="F27" i="65"/>
  <c r="G25" i="65" s="1"/>
  <c r="A35" i="60" l="1"/>
  <c r="N29" i="92"/>
  <c r="O29" i="92" s="1"/>
  <c r="N28" i="92"/>
  <c r="O28" i="92" s="1"/>
  <c r="N27" i="92"/>
  <c r="O27" i="92" s="1"/>
  <c r="B23" i="101" l="1"/>
  <c r="B22" i="101" l="1"/>
  <c r="I6" i="65" l="1"/>
  <c r="I7" i="65"/>
  <c r="I8" i="65"/>
  <c r="I9" i="65"/>
  <c r="I10" i="65"/>
  <c r="I11" i="65"/>
  <c r="I12" i="65"/>
  <c r="I13" i="65"/>
  <c r="I14" i="65"/>
  <c r="I15" i="65"/>
  <c r="I16" i="65"/>
  <c r="I17" i="65"/>
  <c r="I18" i="65"/>
  <c r="I19" i="65"/>
  <c r="I20" i="65"/>
  <c r="I21" i="65"/>
  <c r="I22" i="65"/>
  <c r="I24" i="65"/>
  <c r="I25" i="65"/>
  <c r="I26" i="65"/>
  <c r="I27" i="65"/>
  <c r="I5" i="65"/>
  <c r="L29" i="92"/>
  <c r="M29" i="92" s="1"/>
  <c r="L28" i="92"/>
  <c r="M28" i="92" s="1"/>
  <c r="L27" i="92"/>
  <c r="M27" i="92" s="1"/>
  <c r="B21" i="101" l="1"/>
  <c r="A83" i="96" l="1"/>
  <c r="J29" i="92"/>
  <c r="K29" i="92" s="1"/>
  <c r="J28" i="92"/>
  <c r="K28" i="92" s="1"/>
  <c r="J27" i="92"/>
  <c r="K27" i="92" s="1"/>
  <c r="A28" i="90"/>
  <c r="B27" i="92" l="1"/>
  <c r="E5" i="99" l="1"/>
  <c r="E6" i="99"/>
  <c r="G6" i="99" s="1"/>
  <c r="E7" i="99"/>
  <c r="G7" i="99" s="1"/>
  <c r="E8" i="99"/>
  <c r="G8" i="99" s="1"/>
  <c r="E9" i="99"/>
  <c r="G9" i="99" s="1"/>
  <c r="E10" i="99"/>
  <c r="G10" i="99" s="1"/>
  <c r="E11" i="99"/>
  <c r="G11" i="99" s="1"/>
  <c r="E12" i="99"/>
  <c r="G12" i="99" s="1"/>
  <c r="E13" i="99"/>
  <c r="G13" i="99" s="1"/>
  <c r="E14" i="99"/>
  <c r="G14" i="99" s="1"/>
  <c r="E15" i="99"/>
  <c r="G15" i="99" s="1"/>
  <c r="E16" i="99"/>
  <c r="G16" i="99" s="1"/>
  <c r="E17" i="99"/>
  <c r="G17" i="99" s="1"/>
  <c r="E18" i="99"/>
  <c r="G18" i="99" s="1"/>
  <c r="E19" i="99"/>
  <c r="G19" i="99" s="1"/>
  <c r="E20" i="99"/>
  <c r="G20" i="99" s="1"/>
  <c r="E21" i="99"/>
  <c r="G21" i="99" s="1"/>
  <c r="E22" i="99"/>
  <c r="G22" i="99" s="1"/>
  <c r="E23" i="99"/>
  <c r="G23" i="99" s="1"/>
  <c r="E24" i="99"/>
  <c r="G24" i="99" s="1"/>
  <c r="E4" i="99"/>
  <c r="G4" i="99" s="1"/>
  <c r="B6" i="99"/>
  <c r="D6" i="99" s="1"/>
  <c r="B7" i="99"/>
  <c r="D7" i="99" s="1"/>
  <c r="B8" i="99"/>
  <c r="D8" i="99" s="1"/>
  <c r="B9" i="99"/>
  <c r="D9" i="99" s="1"/>
  <c r="B10" i="99"/>
  <c r="D10" i="99" s="1"/>
  <c r="B11" i="99"/>
  <c r="D11" i="99" s="1"/>
  <c r="B12" i="99"/>
  <c r="D12" i="99" s="1"/>
  <c r="B13" i="99"/>
  <c r="D13" i="99" s="1"/>
  <c r="B14" i="99"/>
  <c r="D14" i="99" s="1"/>
  <c r="B15" i="99"/>
  <c r="D15" i="99" s="1"/>
  <c r="B16" i="99"/>
  <c r="D16" i="99" s="1"/>
  <c r="B17" i="99"/>
  <c r="D17" i="99" s="1"/>
  <c r="B18" i="99"/>
  <c r="D18" i="99" s="1"/>
  <c r="B19" i="99"/>
  <c r="D19" i="99" s="1"/>
  <c r="B20" i="99"/>
  <c r="D20" i="99" s="1"/>
  <c r="B21" i="99"/>
  <c r="D21" i="99" s="1"/>
  <c r="B22" i="99"/>
  <c r="D22" i="99" s="1"/>
  <c r="B23" i="99"/>
  <c r="D23" i="99" s="1"/>
  <c r="B24" i="99"/>
  <c r="D24" i="99" s="1"/>
  <c r="B5" i="99"/>
  <c r="D5" i="99" s="1"/>
  <c r="B4" i="99"/>
  <c r="D4" i="99" s="1"/>
  <c r="C18" i="101"/>
  <c r="C6" i="101"/>
  <c r="C7" i="101"/>
  <c r="C8" i="101"/>
  <c r="C9" i="101"/>
  <c r="C10" i="101"/>
  <c r="C11" i="101"/>
  <c r="C12" i="101"/>
  <c r="C13" i="101"/>
  <c r="C5" i="101"/>
  <c r="C4" i="101"/>
  <c r="B19" i="101"/>
  <c r="B20" i="101"/>
  <c r="B18" i="101"/>
  <c r="B5" i="101"/>
  <c r="B6" i="101"/>
  <c r="B7" i="101"/>
  <c r="B8" i="101"/>
  <c r="B9" i="101"/>
  <c r="B10" i="101"/>
  <c r="B11" i="101"/>
  <c r="B12" i="101"/>
  <c r="B13" i="101"/>
  <c r="B4" i="101"/>
  <c r="A31" i="98"/>
  <c r="A31" i="89"/>
  <c r="A34" i="88"/>
  <c r="H29" i="92"/>
  <c r="I29" i="92" s="1"/>
  <c r="H28" i="92"/>
  <c r="I28" i="92" s="1"/>
  <c r="H27" i="92"/>
  <c r="I27" i="92" s="1"/>
  <c r="F29" i="92"/>
  <c r="G29" i="92" s="1"/>
  <c r="F28" i="92"/>
  <c r="G28" i="92" s="1"/>
  <c r="F27" i="92"/>
  <c r="G27" i="92" s="1"/>
  <c r="D29" i="92"/>
  <c r="E29" i="92" s="1"/>
  <c r="D28" i="92"/>
  <c r="E28" i="92" s="1"/>
  <c r="D27" i="92"/>
  <c r="E27" i="92" s="1"/>
  <c r="B29" i="92"/>
  <c r="C29" i="92" s="1"/>
  <c r="B28" i="92"/>
  <c r="C28" i="92" s="1"/>
  <c r="C27" i="92"/>
  <c r="T29" i="4"/>
  <c r="U29" i="4" s="1"/>
  <c r="R29" i="4"/>
  <c r="S29" i="4" s="1"/>
  <c r="P29" i="4"/>
  <c r="Q29" i="4" s="1"/>
  <c r="N29" i="4"/>
  <c r="O29" i="4" s="1"/>
  <c r="L29" i="4"/>
  <c r="M29" i="4" s="1"/>
  <c r="J29" i="4"/>
  <c r="K29" i="4" s="1"/>
  <c r="H29" i="4"/>
  <c r="I29" i="4" s="1"/>
  <c r="F29" i="4"/>
  <c r="G29" i="4" s="1"/>
  <c r="D29" i="4"/>
  <c r="E29" i="4" s="1"/>
  <c r="B29" i="4"/>
  <c r="C29" i="4" s="1"/>
  <c r="T28" i="4"/>
  <c r="U28" i="4" s="1"/>
  <c r="R28" i="4"/>
  <c r="S28" i="4" s="1"/>
  <c r="P28" i="4"/>
  <c r="Q28" i="4" s="1"/>
  <c r="N28" i="4"/>
  <c r="O28" i="4" s="1"/>
  <c r="L28" i="4"/>
  <c r="M28" i="4" s="1"/>
  <c r="J28" i="4"/>
  <c r="K28" i="4" s="1"/>
  <c r="H28" i="4"/>
  <c r="I28" i="4" s="1"/>
  <c r="F28" i="4"/>
  <c r="G28" i="4" s="1"/>
  <c r="D28" i="4"/>
  <c r="E28" i="4" s="1"/>
  <c r="B28" i="4"/>
  <c r="C28" i="4" s="1"/>
  <c r="T27" i="4"/>
  <c r="U27" i="4" s="1"/>
  <c r="R27" i="4"/>
  <c r="S27" i="4" s="1"/>
  <c r="P27" i="4"/>
  <c r="Q27" i="4" s="1"/>
  <c r="N27" i="4"/>
  <c r="O27" i="4" s="1"/>
  <c r="L27" i="4"/>
  <c r="M27" i="4" s="1"/>
  <c r="J27" i="4"/>
  <c r="K27" i="4" s="1"/>
  <c r="H27" i="4"/>
  <c r="I27" i="4" s="1"/>
  <c r="F27" i="4"/>
  <c r="G27" i="4" s="1"/>
  <c r="D27" i="4"/>
  <c r="E27" i="4" s="1"/>
  <c r="B27" i="4"/>
  <c r="C27" i="4" s="1"/>
  <c r="B15" i="101" l="1"/>
  <c r="B25" i="99"/>
  <c r="D25" i="99" s="1"/>
  <c r="E25" i="99"/>
  <c r="G25" i="99" s="1"/>
  <c r="C14" i="101"/>
  <c r="G5" i="99"/>
  <c r="D30" i="65"/>
  <c r="E30" i="65" s="1"/>
  <c r="C30" i="65"/>
  <c r="B30" i="65"/>
  <c r="D29" i="65"/>
  <c r="E29" i="65" s="1"/>
  <c r="C29" i="65"/>
  <c r="B29" i="65"/>
  <c r="D28" i="65"/>
  <c r="E28" i="65" s="1"/>
  <c r="C28" i="65"/>
  <c r="B28" i="65"/>
  <c r="H30" i="65"/>
  <c r="I30" i="65" s="1"/>
  <c r="H29" i="65"/>
  <c r="I29" i="65" s="1"/>
  <c r="H28" i="65"/>
  <c r="I28" i="65" s="1"/>
  <c r="F30" i="65"/>
  <c r="F29" i="65"/>
  <c r="F28" i="65"/>
  <c r="G28" i="65" s="1"/>
  <c r="G12" i="65"/>
  <c r="A26" i="69"/>
  <c r="A35" i="97"/>
  <c r="A69" i="54"/>
  <c r="A18" i="94"/>
  <c r="A18" i="53"/>
  <c r="A18" i="93"/>
  <c r="A18" i="52"/>
  <c r="A30" i="92"/>
  <c r="A30" i="4"/>
  <c r="A34" i="58"/>
  <c r="A24" i="91"/>
  <c r="A26" i="64"/>
  <c r="A36" i="66"/>
  <c r="G6" i="65" l="1"/>
  <c r="G26" i="65"/>
  <c r="G15" i="65"/>
  <c r="G14" i="65"/>
  <c r="G30" i="65"/>
  <c r="G18" i="65"/>
  <c r="G23" i="65"/>
  <c r="G11" i="65"/>
  <c r="G22" i="65"/>
  <c r="G10" i="65"/>
  <c r="G21" i="65"/>
  <c r="G9" i="65"/>
  <c r="G19" i="65"/>
  <c r="G7" i="65"/>
  <c r="G29" i="65"/>
  <c r="G5" i="65"/>
  <c r="G17" i="65"/>
  <c r="G24" i="65"/>
  <c r="G16" i="65"/>
  <c r="G8" i="65"/>
  <c r="G13" i="65"/>
  <c r="G20" i="65"/>
</calcChain>
</file>

<file path=xl/sharedStrings.xml><?xml version="1.0" encoding="utf-8"?>
<sst xmlns="http://schemas.openxmlformats.org/spreadsheetml/2006/main" count="1417" uniqueCount="246">
  <si>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</si>
  <si>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</si>
  <si>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</si>
  <si>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</si>
  <si>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</si>
  <si>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</si>
  <si>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</si>
  <si>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</si>
  <si>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</si>
  <si>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</si>
  <si>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</si>
  <si>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</si>
  <si>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</si>
  <si>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</si>
  <si>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</si>
  <si>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</si>
  <si>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</si>
  <si>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</si>
  <si>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</si>
  <si>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</si>
  <si>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</si>
  <si>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</si>
  <si>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aprile 2022</t>
  </si>
  <si>
    <t>maggio 2022</t>
  </si>
  <si>
    <t>1 figlio</t>
  </si>
  <si>
    <t>2 figli</t>
  </si>
  <si>
    <t>3 figli</t>
  </si>
  <si>
    <t>4 figli</t>
  </si>
  <si>
    <t>5 figli</t>
  </si>
  <si>
    <t>6 figli e più</t>
  </si>
  <si>
    <t>Numero di figli pagati 
per richiedente</t>
  </si>
  <si>
    <t>ISEE non presentato</t>
  </si>
  <si>
    <t>TOTALE</t>
  </si>
  <si>
    <t>Mese di presentazione</t>
  </si>
  <si>
    <t>canale di presentazione</t>
  </si>
  <si>
    <t>Mese di competenza</t>
  </si>
  <si>
    <t>Valori %</t>
  </si>
  <si>
    <t>Valori assoluti</t>
  </si>
  <si>
    <t>Importo complessivo erogato 
(milioni di euro)</t>
  </si>
  <si>
    <t>Importo medio mensile</t>
  </si>
  <si>
    <t>Classe di ISEE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</si>
  <si>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</si>
  <si>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</si>
  <si>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</si>
  <si>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Totale</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</si>
  <si>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</si>
  <si>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</si>
  <si>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</si>
  <si>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</si>
  <si>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</si>
  <si>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</si>
  <si>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</si>
  <si>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</si>
  <si>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</si>
  <si>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</si>
  <si>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</si>
  <si>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</si>
  <si>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</si>
  <si>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</si>
  <si>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 2022</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</si>
  <si>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</si>
  <si>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</si>
  <si>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</si>
  <si>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</si>
  <si>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</si>
  <si>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</si>
  <si>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</si>
  <si>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</si>
  <si>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</si>
  <si>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</si>
  <si>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</si>
  <si>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</si>
  <si>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</si>
  <si>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</si>
  <si>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</si>
  <si>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 2022</t>
  </si>
  <si>
    <t>mese di competenza: LUGLIO 2022</t>
  </si>
  <si>
    <t>agosto 2022</t>
  </si>
  <si>
    <t>mese di competenza: AGOSTO 2022</t>
  </si>
  <si>
    <t xml:space="preserve">Sezione I - Assegno Unico Universale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</si>
  <si>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</si>
  <si>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</si>
  <si>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</si>
  <si>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</si>
  <si>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</si>
  <si>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</si>
  <si>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</si>
  <si>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</si>
  <si>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</si>
  <si>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</si>
  <si>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I dati riportati in questa sezione si riferiscono esclusivamente alle integrazioni di AUU a favore dei nuclei percettori di RdC</t>
  </si>
  <si>
    <t xml:space="preserve">Numero 
richiedenti
</t>
  </si>
  <si>
    <t>Numero figli</t>
  </si>
  <si>
    <t>Importo medio 
mensile per figlio (euro)</t>
  </si>
  <si>
    <t>Importo medio mensile per figlio (euro)</t>
  </si>
  <si>
    <t xml:space="preserve">Numero medio figli </t>
  </si>
  <si>
    <t>Importo medio 
mensile per richiedente (euro)</t>
  </si>
  <si>
    <t>Mese</t>
  </si>
  <si>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</si>
  <si>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</si>
  <si>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</si>
  <si>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</si>
  <si>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</si>
  <si>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</si>
  <si>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Numero richiedenti 
pagati</t>
  </si>
  <si>
    <t>settembre 2022</t>
  </si>
  <si>
    <t>mese di competenza: SETTEMBRE 2022</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</si>
  <si>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</si>
  <si>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 2022</t>
  </si>
  <si>
    <t>novembre 2022</t>
  </si>
  <si>
    <t>mese di competenza:OTTOBRE 2022</t>
  </si>
  <si>
    <t>mese di competenza: NOVEMBRE 2022</t>
  </si>
  <si>
    <t>dicembre 2022</t>
  </si>
  <si>
    <t>mese di competenza: DICEMBRE 2022</t>
  </si>
  <si>
    <t>Anno 2022
(periodo Marzo-Dicembre)</t>
  </si>
  <si>
    <t xml:space="preserve">Tavola 1.2 – Distribuzione regionale delle domande di AUU presentate nel 2022 e nel 2023 
e relativo numero di figli per i quali è stato chiesto il beneficio </t>
  </si>
  <si>
    <t>Domande presentate nel 2022</t>
  </si>
  <si>
    <t>Domande presentate nel 2023</t>
  </si>
  <si>
    <t>Figli per i quali è 
richiesto il beneficio nel 2022*</t>
  </si>
  <si>
    <t>Figli per i quali è 
richiesto il beneficio nel 2023*</t>
  </si>
  <si>
    <t>gennaio 2023</t>
  </si>
  <si>
    <t>mese di competenza: GENNAIO 2023</t>
  </si>
  <si>
    <t>Tavola 1.4.1 – Richiedenti pagati e importi medi mensili di competenza dell'AUU per numero di figli - Anno 2022</t>
  </si>
  <si>
    <t>Tavola 1.6.1 – Numero di figli pagati e relativi importi medi mensili di competenza dell'AUU per regione di residenza - Anno 2022</t>
  </si>
  <si>
    <t>Tavola 1.6.2 – Numero di figli pagati e relativi importi medi mensili di competenza dell'AUU per regione di residenza -Anno 2023</t>
  </si>
  <si>
    <t>Tavola 1.7.1 – Numero di figli pagati e relativi importi medi mensili di AUU per classe di ISEE - Anno 2022</t>
  </si>
  <si>
    <t>Tavola 1.7.2 – Numero di figli pagati e relativi importi medi mensili di AUU per classe di ISEE - Anno 2023</t>
  </si>
  <si>
    <t>Tavola 1.8.1 – Numero di figli disabili pagati e relativi importi medi mensili di AUU per classe di ISEE - Anno 2022</t>
  </si>
  <si>
    <t>Tavola 1.8.2 – Numero di figli disabili pagati e relativi importi medi mensili di AUU per classe di ISEE - Anno 2023</t>
  </si>
  <si>
    <t>Tavola 1.9.1 – Numero di figli pagati e importi medi mensili di competenza dell'AUU per classe di età e classe di ISEE dei figli - Anno 2022</t>
  </si>
  <si>
    <t>Tavola 1.9.2 – Numero di figli pagati e importi medi mensili di competenza dell'AUU per classe di età e classe di ISEE dei figli - Anno 2023</t>
  </si>
  <si>
    <t>Tavola 1.10.1 – Richiedenti pagati, numero medio di figli pagati e importi medi mensili di AUU erogati per classe di ISEE del richiedente - Anno 2022</t>
  </si>
  <si>
    <t>Tavola 1.10.2 – Richiedenti pagati, numero medio di figli pagati e importi medi mensili di AUU erogati per classe di ISEE del richiedente - Anno 2023</t>
  </si>
  <si>
    <t>Tavola 2.2.2  - AUU ai percettori di Reddito di Cittadinanza: figli che hanno ricevuto l'integrazione nel mese per regione - Anno 2023</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</si>
  <si>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t>
    </r>
  </si>
  <si>
    <t>Tavola 2.2.1  - AUU ai percettori di Reddito di Cittadinanza: figli che hanno ricevuto l'integrazione nel mese per regione - Anno 2022</t>
  </si>
  <si>
    <t>TOTALE 2022</t>
  </si>
  <si>
    <t>TOTALE 2023</t>
  </si>
  <si>
    <t>N.B. Dal 1° marzo 2023 coloro che nel corso del periodo gennaio 2022 - febbraio 2023 abbiano presentato una domanda di Assegno unico e universale (AUU) per i figli a carico, accolta e in corso di validità, beneficeranno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saranno automaticamente prelevati dagli archivi dell’Istituto, che procederà a liquidare il beneficio in continuità.</t>
  </si>
  <si>
    <t>Media mensile beneficiari 2023</t>
  </si>
  <si>
    <t>Importo medio mensile 2023</t>
  </si>
  <si>
    <t>Media mensile beneficiari 2022</t>
  </si>
  <si>
    <t>Importo medio mensile 2022</t>
  </si>
  <si>
    <t>Tavola 1.3 - Richiedenti pagati, figli e relativi importi di AUU erogati per anno e mese di competenza</t>
  </si>
  <si>
    <t>Importo medio mensile per 
figlio
(euro)</t>
  </si>
  <si>
    <t>Importo complessivo dell'integrazione
(milioni di euro)</t>
  </si>
  <si>
    <t>Importo medio  dell'integrazione
per nucleo
(euro)</t>
  </si>
  <si>
    <t>Importo medio dell'integrazione per figlio
(euro)</t>
  </si>
  <si>
    <t>anno 2022</t>
  </si>
  <si>
    <t>anno 2023</t>
  </si>
  <si>
    <t>marzo</t>
  </si>
  <si>
    <t>aprile</t>
  </si>
  <si>
    <t>maggio</t>
  </si>
  <si>
    <t>giugno</t>
  </si>
  <si>
    <t>luglio</t>
  </si>
  <si>
    <t>agosto</t>
  </si>
  <si>
    <t>settembre</t>
  </si>
  <si>
    <t>ottobre</t>
  </si>
  <si>
    <t>novembre</t>
  </si>
  <si>
    <t>dicembre</t>
  </si>
  <si>
    <t>gennaio</t>
  </si>
  <si>
    <t xml:space="preserve">Tavola 2.1 - AUU ai percettori di Reddito di Cittadinanza: nuclei e figli che hanno ricevuto l'integrazione per anno e mese </t>
  </si>
  <si>
    <t>febbraio</t>
  </si>
  <si>
    <t>Tavola 1.4.2 – Richiedenti pagati e importi medi mensili di competenza dell'AUU per numero di figli - Anno 2023</t>
  </si>
  <si>
    <t>Tavola 1.5 – Richiedenti pagati e relativi importi medi mensili dell'AUU in caso di assenza/presenza di figli disabili nel nucleo, per anno e mese di competenza</t>
  </si>
  <si>
    <r>
      <t xml:space="preserve">Tavola 1.11 – Richiedenti  e figli percettori di </t>
    </r>
    <r>
      <rPr>
        <i/>
        <u/>
        <sz val="12"/>
        <color theme="1"/>
        <rFont val="Verdana"/>
        <family val="2"/>
      </rPr>
      <t>almeno una mensilità di AUU</t>
    </r>
    <r>
      <rPr>
        <i/>
        <sz val="12"/>
        <color theme="1"/>
        <rFont val="Verdana"/>
        <family val="2"/>
      </rPr>
      <t xml:space="preserve"> nell'anno di riferimento per regione </t>
    </r>
  </si>
  <si>
    <t xml:space="preserve">Tavola 1.1 – Domande di AUU del 2022 e 2023 per mese e canale di presentazione </t>
  </si>
  <si>
    <t>Sezione III - Assegno Unico Universale - Complesso dei beneficiari</t>
  </si>
  <si>
    <t>Numero medio 
figli per nucleo</t>
  </si>
  <si>
    <t>I dati riportati in questa sezione si riferiscono al complesso di beneficiari di AUU di cui alle prime due Sezioni</t>
  </si>
  <si>
    <t>Tavola 3.1 - Complesso dei nuclei pagati e relative somme erogate per anno e mese di competenza</t>
  </si>
  <si>
    <t>Importo complessivo relativo ai mesi di competenza 2022</t>
  </si>
  <si>
    <t>Importo complessivo relativo ai mesi di competenza 2023</t>
  </si>
  <si>
    <t>febbraio 2023</t>
  </si>
  <si>
    <t xml:space="preserve">gennaio </t>
  </si>
  <si>
    <t>mese di competenza: FEBBRAIO 2023</t>
  </si>
  <si>
    <t>Media mensile nuclei beneficiari 2022</t>
  </si>
  <si>
    <t>Media mensile nuclei beneficiari 2023</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</si>
  <si>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</si>
  <si>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anche presente in un nucleo che fa capo all'altro genitore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</si>
  <si>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</si>
  <si>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</si>
  <si>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marzo 2023</t>
  </si>
  <si>
    <t>mese di competenza: MARZO 2023</t>
  </si>
  <si>
    <t>Tavola 3.2 – Complesso dei beneficiari: nuclei, figli univoci e numero medio dei figli per nucleo con almeno un AUU nell'anno per regione</t>
  </si>
  <si>
    <t>marzo**</t>
  </si>
  <si>
    <t xml:space="preserve">Tavola 1.11 – Richiedenti  e figli percettori di almeno una mensilità di AUU nell'anno di riferimento per regione </t>
  </si>
  <si>
    <t>Tavola 2.3 – AUU ai percettori di Reddito di Cittadinanza: nuclei e figli con almeno una mensilità di RdC integrata nell'anno per regione</t>
  </si>
  <si>
    <t>aprile 2023</t>
  </si>
  <si>
    <t>mese di competenza: APRILE 2023</t>
  </si>
  <si>
    <t>Media mensile beneficiari</t>
  </si>
  <si>
    <t>maggio 2023</t>
  </si>
  <si>
    <t>mese di competenza: MAGGIO 2023</t>
  </si>
  <si>
    <t xml:space="preserve">aprile </t>
  </si>
  <si>
    <t>giugno 2023</t>
  </si>
  <si>
    <t>Tavola 1.6.2 – Numero di figli pagati e relativi importi medi mensili di competenza dell'AUU per regione di residenza - Anno 2023</t>
  </si>
  <si>
    <t>mese di competenza: GIUGNO 2023</t>
  </si>
  <si>
    <t>Anno 2022
(Periodo Marzo-Dicembre)</t>
  </si>
  <si>
    <t>luglio 2023</t>
  </si>
  <si>
    <t>mese di competenza: LUGLIO 2023</t>
  </si>
  <si>
    <t xml:space="preserve">** A decorrere dalla competenza del mese di  marzo 2023, in assenza di ISEE in corso di validità, è stato corrisposto l'importo minimo spettante. Nel caso in cui la presentazione della dichiarazione DSU avviene in un momento successivo, ma entro il 30 giugno 2023, l'INPS provvede al ricalcolo dell'assegno a partire dalla competenza di marzo 2023, mentre nel caso di presentazione della dichiarazione DSU a partire dal 1^ luglio 2023, gli importi sono adeguati a decorrere dal mese di competenza successivo rispetto a quello di presentazione (cfr. Circ. INPS 23/2022). 
</t>
  </si>
  <si>
    <t>agosto 2023</t>
  </si>
  <si>
    <t>mese di competenza: AGOSTO 2023</t>
  </si>
  <si>
    <t xml:space="preserve">** I figli beneficiari dell'AUU nel singolo anno di cui alle tavole 1.11 e 2.3 del presente Report, non sono sommabili in quanto i due aggregati - figli appartenenti a nuclei AUU a domanda e figli appartenenti a nuclei percettori di RdC - non sono del tutto disgiunti, poiché la possibilità di richiesta di pagamento dell’assegno al 50% tra i due genitori ha determinato per alcuni figli di genitori separati/non conviventi la contestuale presenza in entrambi i gruppi. Tali duplicazioni sono state quindi neutralizzate, e nella presente tavola sono riportati individui distinti. </t>
  </si>
  <si>
    <t>Numero 
nuclei* totali</t>
  </si>
  <si>
    <t xml:space="preserve">Numero 
figli totali 
(univoci)**
</t>
  </si>
  <si>
    <t>Numero complessivo di nuclei* pagati</t>
  </si>
  <si>
    <t>* Il numero di nuclei totali indicato è dato dalla somma dei richiedenti AUU (di cui alla Tavola 1.11) e dei nuclei percettori di RdC (di cui alla Tavola 2.3) del presente Report.</t>
  </si>
  <si>
    <t>* In questa tavola risultano sommati i dati delle due sezioni precedenti (Tavola 1.3 e Tavola 2.1) e nel caso dei beneficiari non percettori di RdC, per nucleo si intende il richiedente la prestazione.</t>
  </si>
  <si>
    <t>settembre 2023</t>
  </si>
  <si>
    <t>mese di competenza: SETTEMBRE 2023</t>
  </si>
  <si>
    <t>ottobre 2023</t>
  </si>
  <si>
    <t>mese di competenza: OTTOBRE 2023</t>
  </si>
  <si>
    <t>novembre 2023</t>
  </si>
  <si>
    <t>mese di competenza: NOVEMBRE 2023</t>
  </si>
  <si>
    <t>5.001-10.000 €</t>
  </si>
  <si>
    <t>di cui: fino a 5.000 €</t>
  </si>
  <si>
    <t>10.001-15.000 €</t>
  </si>
  <si>
    <t>15.001-20.000 €</t>
  </si>
  <si>
    <t>20.001-25.000 €</t>
  </si>
  <si>
    <t>25.001-30.000 €</t>
  </si>
  <si>
    <t>30.001-35.000 €</t>
  </si>
  <si>
    <t>35.001-40.000 €</t>
  </si>
  <si>
    <t xml:space="preserve">     &gt; 40.000 €</t>
  </si>
  <si>
    <t>Fino a 16.215 €</t>
  </si>
  <si>
    <t>di cui: fino a 5.405 €</t>
  </si>
  <si>
    <t>5.406 -10.810 €</t>
  </si>
  <si>
    <t>10.811 a 16.215 €</t>
  </si>
  <si>
    <t>16.216-21.620 €</t>
  </si>
  <si>
    <t>21.621-27.025 €</t>
  </si>
  <si>
    <t>27.026-32.430 €</t>
  </si>
  <si>
    <t>32.431-37.835 €</t>
  </si>
  <si>
    <t>37.836-43.240 €</t>
  </si>
  <si>
    <t xml:space="preserve">     &gt; 43.240 €</t>
  </si>
  <si>
    <t>Fino a 15.000 €</t>
  </si>
  <si>
    <r>
      <t xml:space="preserve">Fino a 15.000 </t>
    </r>
    <r>
      <rPr>
        <sz val="12"/>
        <rFont val="Calibri"/>
        <family val="2"/>
      </rPr>
      <t>€</t>
    </r>
  </si>
  <si>
    <t xml:space="preserve"> Lettura dati 24 gennaio 2024</t>
  </si>
  <si>
    <t>dicembre 2023</t>
  </si>
  <si>
    <t>mese di competenza: DICEMBRE 2023</t>
  </si>
  <si>
    <t>Anno 2023
(periodo Gennaio-Dicembre)</t>
  </si>
  <si>
    <t>Anno 2023
(Periodo Gennaio-Dicembre)</t>
  </si>
  <si>
    <t xml:space="preserve"> Lettura dati 5 febbraio 2024</t>
  </si>
  <si>
    <r>
      <t xml:space="preserve">Nella prima Sezione della presente Appendice Statistica sono esposti i dati relativi alle domande di AUU presentate a partire dal 1^ gennaio 2022 e ai pagamenti riferiti al periodo di competenza </t>
    </r>
    <r>
      <rPr>
        <b/>
        <sz val="12"/>
        <color theme="1"/>
        <rFont val="Calibri"/>
        <family val="2"/>
        <scheme val="minor"/>
      </rPr>
      <t>marzo 2022 - dicembre 2023.</t>
    </r>
    <r>
      <rPr>
        <sz val="12"/>
        <color theme="1"/>
        <rFont val="Calibri"/>
        <family val="2"/>
        <scheme val="minor"/>
      </rPr>
      <t xml:space="preserve"> 
Nella seconda Sezione sono riportati i dati relativi all'integrazione di AUU del periodo marzo 2022 - dicembre 2023 a favore dei nuclei percettori di RdC</t>
    </r>
    <r>
      <rPr>
        <b/>
        <sz val="12"/>
        <color theme="1"/>
        <rFont val="Calibri"/>
        <family val="2"/>
        <scheme val="minor"/>
      </rPr>
      <t>.</t>
    </r>
    <r>
      <rPr>
        <sz val="12"/>
        <color theme="1"/>
        <rFont val="Calibri"/>
        <family val="2"/>
        <scheme val="minor"/>
      </rPr>
      <t xml:space="preserve">
Nella terza Sezione sono totalizzati i dati relativi ai beneficiari complessivi di cui alle due Sezioni precedenti</t>
    </r>
  </si>
  <si>
    <t>APPENDICE STATISTICA GENNAIO 2024</t>
  </si>
  <si>
    <r>
      <t xml:space="preserve">Anno 2022
</t>
    </r>
    <r>
      <rPr>
        <b/>
        <sz val="12"/>
        <color theme="1"/>
        <rFont val="Verdana"/>
        <family val="2"/>
      </rPr>
      <t>(periodo di competenza Marzo-Dicembre)</t>
    </r>
  </si>
  <si>
    <r>
      <t xml:space="preserve">Anno 2023
</t>
    </r>
    <r>
      <rPr>
        <b/>
        <sz val="12"/>
        <color theme="1"/>
        <rFont val="Verdana"/>
        <family val="2"/>
      </rPr>
      <t>(Periodo di competenza Gennaio-Dicembre)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</si>
</sst>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0.00_ ;\-#,##0.00\ "/>
    <numFmt numFmtId="170" formatCode="_-* #,##0.0000_-;\-* #,##0.0000_-;_-* &quot;-&quot;??_-;_-@_-"/>
    <numFmt numFmtId="171" formatCode="_-* #,##0.0\ _€_-;\-* #,##0.0\ _€_-;_-* &quot;-&quot;?\ _€_-;_-@_-"/>
  </numFmts>
  <fonts count="65"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sz val="14"/>
      <name val="Verdana"/>
      <family val="2"/>
    </font>
    <font>
      <i/>
      <sz val="14"/>
      <color theme="1"/>
      <name val="Verdana"/>
      <family val="2"/>
    </font>
    <font>
      <i/>
      <sz val="16"/>
      <name val="Verdana"/>
      <family val="2"/>
    </font>
    <font>
      <b/>
      <i/>
      <sz val="11"/>
      <color rgb="FFFF0000"/>
      <name val="Verdana"/>
      <family val="2"/>
    </font>
    <font>
      <i/>
      <u/>
      <sz val="12"/>
      <color theme="1"/>
      <name val="Verdana"/>
      <family val="2"/>
    </font>
    <font>
      <i/>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2"/>
      <color rgb="FFFF0000"/>
      <name val="Verdana"/>
      <family val="2"/>
    </font>
    <font>
      <sz val="12"/>
      <name val="Calibri"/>
      <family val="2"/>
    </font>
    <font>
      <sz val="14"/>
      <color theme="1"/>
      <name val="Verdana"/>
      <family val="2"/>
    </font>
    <font>
      <b/>
      <sz val="11"/>
      <color theme="1"/>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0" fontId="46" fillId="0" borderId="0" applyNumberFormat="0" applyFill="0" applyBorder="0" applyAlignment="0" applyProtection="0"/>
    <xf numFmtId="0" fontId="47" fillId="0" borderId="25"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49" fillId="0" borderId="0" applyNumberFormat="0" applyFill="0" applyBorder="0" applyAlignment="0" applyProtection="0"/>
    <xf numFmtId="0" fontId="50" fillId="2" borderId="0" applyNumberFormat="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28" applyNumberFormat="0" applyAlignment="0" applyProtection="0"/>
    <xf numFmtId="0" fontId="54" fillId="6" borderId="29" applyNumberFormat="0" applyAlignment="0" applyProtection="0"/>
    <xf numFmtId="0" fontId="55" fillId="6" borderId="28" applyNumberFormat="0" applyAlignment="0" applyProtection="0"/>
    <xf numFmtId="0" fontId="56" fillId="0" borderId="30" applyNumberFormat="0" applyFill="0" applyAlignment="0" applyProtection="0"/>
    <xf numFmtId="0" fontId="57" fillId="7" borderId="31" applyNumberFormat="0" applyAlignment="0" applyProtection="0"/>
    <xf numFmtId="0" fontId="58" fillId="0" borderId="0" applyNumberFormat="0" applyFill="0" applyBorder="0" applyAlignment="0" applyProtection="0"/>
    <xf numFmtId="0" fontId="1" fillId="8" borderId="32" applyNumberFormat="0" applyFont="0" applyAlignment="0" applyProtection="0"/>
    <xf numFmtId="0" fontId="59" fillId="0" borderId="0" applyNumberFormat="0" applyFill="0" applyBorder="0" applyAlignment="0" applyProtection="0"/>
    <xf numFmtId="0" fontId="38" fillId="0" borderId="33" applyNumberFormat="0" applyFill="0" applyAlignment="0" applyProtection="0"/>
    <xf numFmtId="0" fontId="6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45">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5" xfId="1" applyNumberFormat="1" applyFont="1" applyFill="1" applyBorder="1" applyAlignment="1">
      <alignment horizontal="left" vertical="center" wrapText="1"/>
    </xf>
    <xf numFmtId="0" fontId="12" fillId="0" borderId="1" xfId="3"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7" xfId="2" applyNumberFormat="1" applyFont="1" applyBorder="1" applyAlignment="1">
      <alignment horizontal="center" vertical="center" wrapText="1"/>
    </xf>
    <xf numFmtId="0" fontId="12" fillId="0" borderId="9" xfId="4" applyFont="1" applyBorder="1" applyAlignment="1">
      <alignment vertical="center" wrapText="1"/>
    </xf>
    <xf numFmtId="164" fontId="12" fillId="0" borderId="9"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164" fontId="4" fillId="0" borderId="1" xfId="1" applyNumberFormat="1" applyFont="1" applyFill="1" applyBorder="1" applyAlignment="1">
      <alignment horizontal="right" vertical="center" wrapText="1"/>
    </xf>
    <xf numFmtId="164" fontId="4" fillId="0" borderId="12"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4" xfId="0" applyBorder="1"/>
    <xf numFmtId="0" fontId="0" fillId="0" borderId="0" xfId="0" applyBorder="1"/>
    <xf numFmtId="0" fontId="0" fillId="0" borderId="7" xfId="0" applyBorder="1"/>
    <xf numFmtId="0" fontId="13" fillId="0" borderId="0" xfId="0" applyFont="1" applyBorder="1" applyAlignment="1">
      <alignment horizontal="left" vertical="center"/>
    </xf>
    <xf numFmtId="0" fontId="0" fillId="0" borderId="17" xfId="0" applyBorder="1"/>
    <xf numFmtId="0" fontId="0" fillId="0" borderId="6"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168" fontId="4" fillId="0" borderId="0" xfId="1" applyNumberFormat="1" applyFont="1" applyFill="1" applyBorder="1" applyAlignment="1">
      <alignment horizontal="left" vertical="center" wrapText="1"/>
    </xf>
    <xf numFmtId="0" fontId="12" fillId="0" borderId="0" xfId="3" applyFont="1" applyAlignment="1">
      <alignment horizontal="left" vertical="center" wrapText="1"/>
    </xf>
    <xf numFmtId="0" fontId="15" fillId="0" borderId="0" xfId="4" applyFont="1" applyAlignment="1">
      <alignment wrapText="1"/>
    </xf>
    <xf numFmtId="170" fontId="3" fillId="0" borderId="0" xfId="3" applyNumberFormat="1" applyFont="1" applyAlignment="1">
      <alignment vertical="center"/>
    </xf>
    <xf numFmtId="17" fontId="8" fillId="0" borderId="0" xfId="3" applyNumberFormat="1" applyFont="1"/>
    <xf numFmtId="0" fontId="14" fillId="0" borderId="10" xfId="3" applyFont="1" applyBorder="1" applyAlignment="1">
      <alignment vertical="center" wrapText="1"/>
    </xf>
    <xf numFmtId="0" fontId="14" fillId="0" borderId="10"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5"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0" fontId="16" fillId="0" borderId="1" xfId="0" applyFont="1" applyBorder="1" applyAlignment="1">
      <alignment horizontal="left" vertical="center"/>
    </xf>
    <xf numFmtId="0" fontId="13" fillId="0" borderId="0" xfId="0" applyFont="1" applyBorder="1" applyAlignment="1">
      <alignment vertical="center"/>
    </xf>
    <xf numFmtId="0" fontId="17" fillId="0" borderId="0" xfId="0" applyFont="1" applyAlignment="1"/>
    <xf numFmtId="0" fontId="0" fillId="0" borderId="0" xfId="0" applyAlignment="1"/>
    <xf numFmtId="164" fontId="12" fillId="0" borderId="0" xfId="1" applyNumberFormat="1" applyFont="1" applyFill="1" applyBorder="1" applyAlignment="1">
      <alignment horizontal="left" vertical="center" wrapText="1"/>
    </xf>
    <xf numFmtId="164" fontId="19" fillId="0" borderId="0" xfId="0" applyNumberFormat="1" applyFont="1" applyAlignment="1">
      <alignment horizontal="right"/>
    </xf>
    <xf numFmtId="169" fontId="19" fillId="0" borderId="0" xfId="0" applyNumberFormat="1" applyFont="1" applyBorder="1" applyAlignment="1">
      <alignment horizontal="right"/>
    </xf>
    <xf numFmtId="0" fontId="12" fillId="0" borderId="2" xfId="3" applyFont="1" applyBorder="1" applyAlignment="1">
      <alignment vertical="center" wrapText="1"/>
    </xf>
    <xf numFmtId="164" fontId="14" fillId="0" borderId="1" xfId="1" applyNumberFormat="1" applyFont="1" applyBorder="1" applyAlignment="1">
      <alignment horizontal="center" vertical="top" wrapText="1"/>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5" fillId="0" borderId="0" xfId="1" applyNumberFormat="1" applyFont="1" applyFill="1" applyBorder="1" applyAlignment="1">
      <alignment horizontal="center"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168" fontId="14" fillId="0" borderId="0"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7" xfId="0" quotePrefix="1" applyNumberFormat="1" applyFont="1" applyBorder="1" applyAlignment="1"/>
    <xf numFmtId="0" fontId="38" fillId="0" borderId="0" xfId="0" applyFont="1" applyBorder="1"/>
    <xf numFmtId="0" fontId="39"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7" xfId="0" applyFont="1" applyBorder="1" applyAlignment="1">
      <alignment vertical="top" wrapText="1"/>
    </xf>
    <xf numFmtId="164" fontId="40" fillId="0" borderId="0" xfId="1" applyNumberFormat="1" applyFont="1" applyFill="1" applyBorder="1" applyAlignment="1">
      <alignment horizontal="left" vertical="center" wrapText="1"/>
    </xf>
    <xf numFmtId="164" fontId="12" fillId="0" borderId="5"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0" fontId="26" fillId="0" borderId="1" xfId="0" applyFont="1" applyBorder="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37" fillId="0" borderId="0" xfId="0" applyFont="1" applyAlignment="1">
      <alignment vertical="center"/>
    </xf>
    <xf numFmtId="0" fontId="20" fillId="0" borderId="0" xfId="0" applyFont="1"/>
    <xf numFmtId="0" fontId="14" fillId="0" borderId="0" xfId="0" applyFont="1"/>
    <xf numFmtId="164" fontId="14" fillId="0" borderId="7" xfId="1" applyNumberFormat="1" applyFont="1" applyFill="1" applyBorder="1" applyAlignment="1">
      <alignment horizontal="left" vertical="center" wrapText="1"/>
    </xf>
    <xf numFmtId="0" fontId="16" fillId="0" borderId="0" xfId="3" applyFont="1" applyAlignment="1">
      <alignment horizontal="right"/>
    </xf>
    <xf numFmtId="164" fontId="15" fillId="0" borderId="7"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1"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5" xfId="1" applyNumberFormat="1" applyFont="1" applyFill="1" applyBorder="1" applyAlignment="1">
      <alignment horizontal="left" vertical="center" wrapText="1"/>
    </xf>
    <xf numFmtId="0" fontId="29" fillId="0" borderId="0" xfId="3" applyFont="1" applyAlignment="1">
      <alignment vertical="center"/>
    </xf>
    <xf numFmtId="0" fontId="16" fillId="0" borderId="0" xfId="3" applyFont="1" applyBorder="1" applyAlignment="1">
      <alignment horizontal="lef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43" fontId="29" fillId="0" borderId="0" xfId="1" applyNumberFormat="1" applyFont="1" applyBorder="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0" fontId="0" fillId="0" borderId="0" xfId="0" applyFill="1" applyBorder="1"/>
    <xf numFmtId="0" fontId="0" fillId="0" borderId="0" xfId="0" applyBorder="1" applyAlignment="1"/>
    <xf numFmtId="9" fontId="3" fillId="0" borderId="0" xfId="2" applyFont="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9" fontId="20" fillId="0" borderId="9" xfId="2" applyFont="1" applyBorder="1" applyAlignment="1">
      <alignment horizontal="center" vertical="center" wrapText="1"/>
    </xf>
    <xf numFmtId="166" fontId="15" fillId="0" borderId="15" xfId="2" applyNumberFormat="1" applyFont="1" applyBorder="1" applyAlignment="1">
      <alignment horizontal="center" vertical="center" wrapText="1"/>
    </xf>
    <xf numFmtId="0" fontId="13" fillId="0" borderId="0" xfId="3" applyFont="1" applyBorder="1"/>
    <xf numFmtId="166" fontId="20" fillId="0" borderId="8" xfId="2" applyNumberFormat="1" applyFont="1" applyBorder="1" applyAlignment="1">
      <alignment horizontal="center" vertical="center" wrapText="1"/>
    </xf>
    <xf numFmtId="0" fontId="16" fillId="0" borderId="1" xfId="0" applyFont="1" applyBorder="1" applyAlignment="1">
      <alignment vertical="center" wrapText="1"/>
    </xf>
    <xf numFmtId="0" fontId="30" fillId="0" borderId="0" xfId="3" applyFont="1" applyBorder="1" applyAlignment="1">
      <alignment horizontal="right" vertical="center" wrapText="1"/>
    </xf>
    <xf numFmtId="0" fontId="26" fillId="0" borderId="0" xfId="0" applyFont="1" applyBorder="1" applyAlignment="1">
      <alignment vertical="center"/>
    </xf>
    <xf numFmtId="0" fontId="26" fillId="0" borderId="0" xfId="0" applyFont="1" applyAlignment="1">
      <alignment vertical="center" wrapText="1"/>
    </xf>
    <xf numFmtId="164" fontId="14" fillId="0" borderId="0" xfId="1" quotePrefix="1" applyNumberFormat="1" applyFont="1" applyFill="1" applyBorder="1" applyAlignment="1">
      <alignment horizontal="left" vertical="center" wrapText="1"/>
    </xf>
    <xf numFmtId="0" fontId="12" fillId="0" borderId="5" xfId="4" applyFont="1" applyFill="1" applyBorder="1" applyAlignment="1">
      <alignment horizontal="left" vertical="center" wrapText="1"/>
    </xf>
    <xf numFmtId="164" fontId="12" fillId="0" borderId="5" xfId="1" applyNumberFormat="1" applyFont="1" applyFill="1" applyBorder="1" applyAlignment="1">
      <alignment vertical="center" wrapText="1"/>
    </xf>
    <xf numFmtId="0" fontId="13" fillId="0" borderId="0" xfId="3" applyFont="1" applyFill="1" applyAlignment="1">
      <alignment vertical="center"/>
    </xf>
    <xf numFmtId="164" fontId="12" fillId="0" borderId="1" xfId="1" quotePrefix="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13" fillId="0" borderId="0" xfId="3" applyFont="1" applyFill="1" applyAlignment="1"/>
    <xf numFmtId="164" fontId="3" fillId="0" borderId="0" xfId="3" applyNumberFormat="1" applyFont="1" applyAlignment="1"/>
    <xf numFmtId="167" fontId="3" fillId="0" borderId="0" xfId="3" applyNumberFormat="1" applyFont="1" applyAlignment="1"/>
    <xf numFmtId="0" fontId="27" fillId="0" borderId="3" xfId="3" applyFont="1" applyBorder="1" applyAlignment="1">
      <alignment horizontal="left" wrapText="1"/>
    </xf>
    <xf numFmtId="0" fontId="27" fillId="0" borderId="11" xfId="3" applyFont="1" applyBorder="1" applyAlignment="1">
      <alignment horizontal="left" vertical="center" wrapText="1"/>
    </xf>
    <xf numFmtId="0" fontId="27" fillId="0" borderId="3" xfId="3" applyFont="1" applyBorder="1" applyAlignment="1">
      <alignment horizontal="left" vertical="center" wrapText="1"/>
    </xf>
    <xf numFmtId="0" fontId="13"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9" fillId="0" borderId="13" xfId="0" applyFont="1" applyFill="1" applyBorder="1" applyAlignment="1">
      <alignment horizontal="right" vertical="center" wrapText="1"/>
    </xf>
    <xf numFmtId="0" fontId="29" fillId="0" borderId="12" xfId="0" applyFont="1" applyFill="1" applyBorder="1" applyAlignment="1">
      <alignment horizontal="right" vertical="center" wrapText="1"/>
    </xf>
    <xf numFmtId="164" fontId="13" fillId="0" borderId="0" xfId="0" applyNumberFormat="1" applyFont="1" applyFill="1" applyAlignment="1">
      <alignment horizontal="right" vertical="center"/>
    </xf>
    <xf numFmtId="169" fontId="13" fillId="0" borderId="0"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9" fontId="13" fillId="0" borderId="7" xfId="0" applyNumberFormat="1" applyFont="1" applyFill="1" applyBorder="1" applyAlignment="1">
      <alignment horizontal="right" vertical="center"/>
    </xf>
    <xf numFmtId="164" fontId="19" fillId="0" borderId="0" xfId="0" applyNumberFormat="1" applyFont="1" applyFill="1" applyAlignment="1">
      <alignment horizontal="righ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169" fontId="19" fillId="0" borderId="7" xfId="0" applyNumberFormat="1" applyFont="1" applyBorder="1" applyAlignment="1">
      <alignment horizontal="right"/>
    </xf>
    <xf numFmtId="164" fontId="13" fillId="0" borderId="3" xfId="0" applyNumberFormat="1" applyFont="1" applyFill="1" applyBorder="1" applyAlignment="1">
      <alignment horizontal="right" vertical="center"/>
    </xf>
    <xf numFmtId="169" fontId="13" fillId="0" borderId="6" xfId="0" applyNumberFormat="1" applyFont="1" applyFill="1" applyBorder="1" applyAlignment="1">
      <alignment horizontal="right" vertical="center"/>
    </xf>
    <xf numFmtId="169" fontId="13" fillId="0" borderId="3" xfId="0" applyNumberFormat="1" applyFont="1" applyFill="1" applyBorder="1" applyAlignment="1">
      <alignment horizontal="right" vertical="center"/>
    </xf>
    <xf numFmtId="17" fontId="15" fillId="0" borderId="0" xfId="4" quotePrefix="1" applyNumberFormat="1" applyFont="1" applyFill="1" applyAlignment="1">
      <alignment horizontal="left"/>
    </xf>
    <xf numFmtId="164" fontId="20" fillId="0" borderId="0" xfId="1" applyNumberFormat="1" applyFont="1" applyFill="1" applyBorder="1" applyAlignment="1">
      <alignment horizontal="right" wrapText="1"/>
    </xf>
    <xf numFmtId="17" fontId="15" fillId="0" borderId="1" xfId="4" quotePrefix="1" applyNumberFormat="1" applyFont="1" applyFill="1" applyBorder="1" applyAlignment="1">
      <alignment horizontal="left"/>
    </xf>
    <xf numFmtId="164" fontId="20" fillId="0" borderId="1" xfId="1" applyNumberFormat="1" applyFont="1" applyFill="1" applyBorder="1" applyAlignment="1">
      <alignment horizontal="right" wrapText="1"/>
    </xf>
    <xf numFmtId="169" fontId="20" fillId="0" borderId="12" xfId="1" applyNumberFormat="1" applyFont="1" applyFill="1" applyBorder="1" applyAlignment="1">
      <alignment horizontal="right" wrapText="1"/>
    </xf>
    <xf numFmtId="169" fontId="20" fillId="0" borderId="1" xfId="1" applyNumberFormat="1" applyFont="1" applyFill="1" applyBorder="1" applyAlignment="1">
      <alignment horizontal="right" wrapText="1"/>
    </xf>
    <xf numFmtId="17" fontId="15" fillId="0" borderId="0" xfId="4" quotePrefix="1" applyNumberFormat="1" applyFont="1" applyAlignment="1">
      <alignment horizontal="left"/>
    </xf>
    <xf numFmtId="0" fontId="16" fillId="0" borderId="0" xfId="0" applyFont="1" applyBorder="1" applyAlignment="1">
      <alignment horizontal="left" vertical="center" wrapText="1"/>
    </xf>
    <xf numFmtId="0" fontId="13" fillId="0" borderId="0" xfId="3" applyFont="1" applyBorder="1" applyAlignment="1">
      <alignment vertical="center"/>
    </xf>
    <xf numFmtId="43" fontId="14" fillId="0" borderId="0" xfId="1" applyNumberFormat="1" applyFont="1" applyFill="1" applyBorder="1" applyAlignment="1">
      <alignment horizontal="left" vertical="center" wrapText="1"/>
    </xf>
    <xf numFmtId="43" fontId="16" fillId="0" borderId="0" xfId="1" applyNumberFormat="1" applyFont="1" applyAlignment="1">
      <alignment vertical="center"/>
    </xf>
    <xf numFmtId="43" fontId="13" fillId="0" borderId="0" xfId="1" applyNumberFormat="1" applyFont="1" applyAlignment="1">
      <alignment vertical="center"/>
    </xf>
    <xf numFmtId="43" fontId="12" fillId="0" borderId="5"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8" fillId="0" borderId="2" xfId="1" applyNumberFormat="1" applyFont="1" applyBorder="1" applyAlignment="1">
      <alignment vertical="center"/>
    </xf>
    <xf numFmtId="43" fontId="16" fillId="0" borderId="2" xfId="1" applyFont="1" applyBorder="1" applyAlignment="1">
      <alignment vertical="center"/>
    </xf>
    <xf numFmtId="0" fontId="16" fillId="0" borderId="2" xfId="3" applyFont="1" applyBorder="1" applyAlignment="1">
      <alignment vertical="center"/>
    </xf>
    <xf numFmtId="164" fontId="18" fillId="0" borderId="0" xfId="1" applyNumberFormat="1" applyFont="1" applyAlignment="1">
      <alignment vertical="center"/>
    </xf>
    <xf numFmtId="167" fontId="13" fillId="0" borderId="0" xfId="3" applyNumberFormat="1" applyFont="1" applyAlignment="1">
      <alignment vertical="center"/>
    </xf>
    <xf numFmtId="0" fontId="14" fillId="0" borderId="0" xfId="3" applyFont="1" applyBorder="1" applyAlignment="1">
      <alignment vertical="center" wrapText="1"/>
    </xf>
    <xf numFmtId="17" fontId="8" fillId="0" borderId="0" xfId="3" applyNumberFormat="1" applyFont="1" applyFill="1"/>
    <xf numFmtId="0" fontId="42" fillId="0" borderId="2" xfId="3" applyFont="1" applyBorder="1" applyAlignment="1">
      <alignment vertical="center" wrapText="1"/>
    </xf>
    <xf numFmtId="17" fontId="27" fillId="0" borderId="3" xfId="4" quotePrefix="1" applyNumberFormat="1" applyFont="1" applyFill="1" applyBorder="1" applyAlignment="1">
      <alignment vertical="center"/>
    </xf>
    <xf numFmtId="164" fontId="31" fillId="0" borderId="3" xfId="1" applyNumberFormat="1" applyFont="1" applyFill="1" applyBorder="1" applyAlignment="1">
      <alignment vertical="center" wrapText="1"/>
    </xf>
    <xf numFmtId="168" fontId="31" fillId="0" borderId="3" xfId="1" applyNumberFormat="1" applyFont="1" applyFill="1" applyBorder="1" applyAlignment="1">
      <alignment horizontal="left" vertical="center" wrapText="1"/>
    </xf>
    <xf numFmtId="164" fontId="31" fillId="0" borderId="3" xfId="1" applyNumberFormat="1" applyFont="1" applyFill="1" applyBorder="1" applyAlignment="1">
      <alignment horizontal="left" vertical="center" wrapText="1"/>
    </xf>
    <xf numFmtId="164" fontId="29" fillId="0" borderId="0" xfId="3" applyNumberFormat="1" applyFont="1" applyAlignment="1">
      <alignment vertical="center"/>
    </xf>
    <xf numFmtId="167" fontId="29" fillId="0" borderId="0" xfId="3" applyNumberFormat="1" applyFont="1" applyAlignment="1">
      <alignment vertical="center"/>
    </xf>
    <xf numFmtId="17" fontId="27" fillId="0" borderId="5" xfId="4" quotePrefix="1" applyNumberFormat="1" applyFont="1" applyFill="1" applyBorder="1" applyAlignment="1">
      <alignment vertical="center"/>
    </xf>
    <xf numFmtId="164" fontId="31" fillId="0" borderId="5" xfId="1" applyNumberFormat="1" applyFont="1" applyFill="1" applyBorder="1" applyAlignment="1">
      <alignment vertical="center" wrapText="1"/>
    </xf>
    <xf numFmtId="164" fontId="43" fillId="0" borderId="5" xfId="1" applyNumberFormat="1" applyFont="1" applyFill="1" applyBorder="1" applyAlignment="1">
      <alignment horizontal="left" vertical="center" wrapText="1"/>
    </xf>
    <xf numFmtId="168" fontId="31" fillId="0" borderId="5" xfId="1" applyNumberFormat="1" applyFont="1" applyFill="1" applyBorder="1" applyAlignment="1">
      <alignment horizontal="left" vertical="center" wrapText="1"/>
    </xf>
    <xf numFmtId="164" fontId="4" fillId="0" borderId="0" xfId="1" applyNumberFormat="1" applyFont="1" applyFill="1" applyBorder="1" applyAlignment="1">
      <alignment horizontal="left" wrapText="1"/>
    </xf>
    <xf numFmtId="0" fontId="4" fillId="0" borderId="1" xfId="3" applyFont="1" applyFill="1" applyBorder="1" applyAlignment="1">
      <alignment horizontal="right" vertical="center" wrapText="1"/>
    </xf>
    <xf numFmtId="168" fontId="4" fillId="0" borderId="1" xfId="3" applyNumberFormat="1" applyFont="1" applyFill="1" applyBorder="1" applyAlignment="1">
      <alignment horizontal="right" vertical="center" wrapText="1"/>
    </xf>
    <xf numFmtId="164" fontId="8" fillId="0" borderId="0" xfId="1" applyNumberFormat="1" applyFont="1" applyFill="1" applyBorder="1" applyAlignment="1">
      <alignment horizontal="left" vertical="center"/>
    </xf>
    <xf numFmtId="164" fontId="8" fillId="0" borderId="1" xfId="1" applyNumberFormat="1" applyFont="1" applyFill="1" applyBorder="1" applyAlignment="1">
      <alignment horizontal="left" vertical="center"/>
    </xf>
    <xf numFmtId="164" fontId="14" fillId="0" borderId="0" xfId="1" applyNumberFormat="1" applyFont="1" applyBorder="1" applyAlignment="1">
      <alignment horizontal="center" vertical="top" wrapText="1"/>
    </xf>
    <xf numFmtId="164" fontId="32" fillId="0" borderId="0" xfId="1" applyNumberFormat="1" applyFont="1" applyFill="1" applyBorder="1" applyAlignment="1">
      <alignment horizontal="left" vertical="center" wrapText="1"/>
    </xf>
    <xf numFmtId="0" fontId="20" fillId="0" borderId="3" xfId="4" applyFont="1" applyBorder="1" applyAlignment="1">
      <alignment vertical="center" wrapText="1"/>
    </xf>
    <xf numFmtId="0" fontId="13" fillId="0" borderId="2" xfId="0" applyFont="1" applyFill="1" applyBorder="1" applyAlignment="1">
      <alignment vertical="center" wrapText="1"/>
    </xf>
    <xf numFmtId="164" fontId="13" fillId="0" borderId="3" xfId="0" applyNumberFormat="1" applyFont="1" applyFill="1" applyBorder="1" applyAlignment="1">
      <alignment horizontal="right"/>
    </xf>
    <xf numFmtId="169" fontId="13" fillId="0" borderId="6" xfId="0" applyNumberFormat="1" applyFont="1" applyFill="1" applyBorder="1" applyAlignment="1">
      <alignment horizontal="right"/>
    </xf>
    <xf numFmtId="169" fontId="13" fillId="0" borderId="3" xfId="0" applyNumberFormat="1" applyFont="1" applyFill="1" applyBorder="1" applyAlignment="1">
      <alignment horizontal="right"/>
    </xf>
    <xf numFmtId="164" fontId="12" fillId="0" borderId="3" xfId="1" quotePrefix="1" applyNumberFormat="1" applyFont="1" applyFill="1" applyBorder="1" applyAlignment="1">
      <alignment horizontal="left" wrapText="1"/>
    </xf>
    <xf numFmtId="0" fontId="19" fillId="0" borderId="0" xfId="0" applyFont="1" applyFill="1" applyBorder="1" applyAlignment="1">
      <alignment vertical="center" wrapText="1"/>
    </xf>
    <xf numFmtId="164" fontId="12" fillId="0" borderId="3" xfId="1" quotePrefix="1" applyNumberFormat="1" applyFont="1" applyFill="1" applyBorder="1" applyAlignment="1">
      <alignment horizontal="left" vertical="center" wrapText="1"/>
    </xf>
    <xf numFmtId="164" fontId="15" fillId="0" borderId="3" xfId="1" applyNumberFormat="1" applyFont="1" applyBorder="1" applyAlignment="1">
      <alignment vertical="center" wrapText="1"/>
    </xf>
    <xf numFmtId="166" fontId="15" fillId="0" borderId="3" xfId="2" applyNumberFormat="1" applyFont="1" applyBorder="1" applyAlignment="1">
      <alignment horizontal="center" vertical="center" wrapText="1"/>
    </xf>
    <xf numFmtId="166" fontId="15" fillId="0" borderId="6" xfId="2" applyNumberFormat="1" applyFont="1" applyBorder="1" applyAlignment="1">
      <alignment horizontal="center" vertical="center" wrapText="1"/>
    </xf>
    <xf numFmtId="0" fontId="20" fillId="0" borderId="0" xfId="4" applyFont="1" applyAlignment="1">
      <alignment vertical="center" wrapText="1"/>
    </xf>
    <xf numFmtId="168" fontId="14" fillId="0" borderId="20" xfId="1" applyNumberFormat="1" applyFont="1" applyFill="1" applyBorder="1" applyAlignment="1">
      <alignment horizontal="left" vertical="center" wrapText="1"/>
    </xf>
    <xf numFmtId="168" fontId="12" fillId="0" borderId="21" xfId="1" applyNumberFormat="1" applyFont="1" applyFill="1" applyBorder="1" applyAlignment="1">
      <alignment horizontal="left" vertical="center" wrapText="1"/>
    </xf>
    <xf numFmtId="168" fontId="12" fillId="0" borderId="5" xfId="1" applyNumberFormat="1" applyFont="1" applyFill="1" applyBorder="1" applyAlignment="1">
      <alignment horizontal="left" vertical="center" wrapText="1"/>
    </xf>
    <xf numFmtId="168" fontId="12" fillId="0" borderId="1" xfId="3" applyNumberFormat="1" applyFont="1" applyBorder="1" applyAlignment="1">
      <alignment vertical="center" wrapText="1"/>
    </xf>
    <xf numFmtId="0" fontId="13" fillId="0" borderId="1" xfId="3" applyFont="1" applyBorder="1" applyAlignment="1">
      <alignment vertical="center"/>
    </xf>
    <xf numFmtId="0" fontId="14" fillId="0" borderId="21" xfId="3" applyFont="1" applyBorder="1" applyAlignment="1">
      <alignment horizontal="right" vertical="center" wrapText="1"/>
    </xf>
    <xf numFmtId="168" fontId="13" fillId="0" borderId="0" xfId="3" applyNumberFormat="1" applyFont="1" applyAlignment="1">
      <alignment vertical="center"/>
    </xf>
    <xf numFmtId="17" fontId="16" fillId="0" borderId="0" xfId="3" applyNumberFormat="1" applyFont="1" applyAlignment="1"/>
    <xf numFmtId="168" fontId="16" fillId="0" borderId="0" xfId="1" applyNumberFormat="1" applyFont="1" applyBorder="1" applyAlignment="1">
      <alignment horizontal="left" vertical="center"/>
    </xf>
    <xf numFmtId="164" fontId="13" fillId="0" borderId="0" xfId="5" applyNumberFormat="1" applyFont="1" applyAlignment="1">
      <alignment vertical="center"/>
    </xf>
    <xf numFmtId="17" fontId="28" fillId="0" borderId="0" xfId="0" quotePrefix="1" applyNumberFormat="1" applyFont="1" applyFill="1" applyBorder="1" applyAlignment="1"/>
    <xf numFmtId="0" fontId="13" fillId="0" borderId="0" xfId="0" applyFont="1" applyFill="1" applyBorder="1" applyAlignment="1">
      <alignment horizontal="left" vertical="center"/>
    </xf>
    <xf numFmtId="0" fontId="3" fillId="0" borderId="0" xfId="3" applyFont="1" applyFill="1" applyAlignment="1">
      <alignment vertical="center"/>
    </xf>
    <xf numFmtId="9" fontId="3" fillId="0" borderId="0" xfId="2" applyFont="1" applyFill="1" applyAlignment="1">
      <alignment horizontal="right" vertical="center"/>
    </xf>
    <xf numFmtId="168" fontId="3" fillId="0" borderId="0" xfId="3" applyNumberFormat="1" applyFont="1" applyFill="1" applyAlignment="1">
      <alignment vertical="center"/>
    </xf>
    <xf numFmtId="168" fontId="24" fillId="0" borderId="0" xfId="3" applyNumberFormat="1" applyFont="1" applyAlignment="1">
      <alignment vertical="center"/>
    </xf>
    <xf numFmtId="164" fontId="24" fillId="0" borderId="0" xfId="3" applyNumberFormat="1" applyFont="1" applyAlignment="1">
      <alignment vertical="center"/>
    </xf>
    <xf numFmtId="164" fontId="24" fillId="0" borderId="0" xfId="3" applyNumberFormat="1" applyFont="1" applyAlignment="1"/>
    <xf numFmtId="0" fontId="24" fillId="0" borderId="0" xfId="3" applyFont="1" applyAlignment="1">
      <alignment vertical="center"/>
    </xf>
    <xf numFmtId="164" fontId="3" fillId="0" borderId="0" xfId="2" applyNumberFormat="1" applyFont="1" applyAlignment="1">
      <alignment vertical="center"/>
    </xf>
    <xf numFmtId="43" fontId="13" fillId="0" borderId="0" xfId="1" applyFont="1" applyAlignment="1">
      <alignment vertical="center"/>
    </xf>
    <xf numFmtId="164" fontId="12" fillId="0" borderId="0" xfId="1" quotePrefix="1" applyNumberFormat="1" applyFont="1" applyFill="1" applyBorder="1" applyAlignment="1">
      <alignment horizontal="left" wrapText="1"/>
    </xf>
    <xf numFmtId="164" fontId="13"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164" fontId="14" fillId="0" borderId="0" xfId="1" applyNumberFormat="1" applyFont="1" applyFill="1" applyBorder="1" applyAlignment="1">
      <alignment horizontal="left" wrapText="1"/>
    </xf>
    <xf numFmtId="168" fontId="14" fillId="0" borderId="0" xfId="1" applyNumberFormat="1" applyFont="1" applyFill="1" applyBorder="1" applyAlignment="1">
      <alignment horizontal="left" wrapText="1"/>
    </xf>
    <xf numFmtId="0" fontId="13" fillId="0" borderId="0" xfId="3" applyFont="1" applyAlignment="1"/>
    <xf numFmtId="0" fontId="13" fillId="0" borderId="0" xfId="3" applyFont="1" applyFill="1" applyBorder="1" applyAlignment="1">
      <alignment vertical="center"/>
    </xf>
    <xf numFmtId="171" fontId="13" fillId="0" borderId="0" xfId="3" applyNumberFormat="1" applyFont="1" applyFill="1" applyAlignment="1">
      <alignment vertical="center"/>
    </xf>
    <xf numFmtId="164" fontId="13" fillId="0" borderId="0" xfId="3" applyNumberFormat="1" applyFont="1" applyAlignment="1">
      <alignment vertical="center"/>
    </xf>
    <xf numFmtId="168" fontId="14" fillId="0" borderId="1" xfId="3" applyNumberFormat="1" applyFont="1" applyBorder="1" applyAlignment="1">
      <alignment horizontal="right" vertical="center" wrapText="1"/>
    </xf>
    <xf numFmtId="17" fontId="15" fillId="0" borderId="3" xfId="4" quotePrefix="1" applyNumberFormat="1" applyFont="1" applyFill="1" applyBorder="1" applyAlignment="1">
      <alignment vertical="center"/>
    </xf>
    <xf numFmtId="164" fontId="20" fillId="0" borderId="3" xfId="1" applyNumberFormat="1" applyFont="1" applyFill="1" applyBorder="1" applyAlignment="1">
      <alignment vertical="center" wrapText="1"/>
    </xf>
    <xf numFmtId="168" fontId="20" fillId="0" borderId="3" xfId="1" applyNumberFormat="1" applyFont="1" applyFill="1" applyBorder="1" applyAlignment="1">
      <alignment horizontal="left" vertical="center" wrapText="1"/>
    </xf>
    <xf numFmtId="17" fontId="15" fillId="0" borderId="15" xfId="4" quotePrefix="1" applyNumberFormat="1" applyFont="1" applyFill="1" applyBorder="1" applyAlignment="1"/>
    <xf numFmtId="164" fontId="20" fillId="0" borderId="15" xfId="1" applyNumberFormat="1" applyFont="1" applyFill="1" applyBorder="1" applyAlignment="1">
      <alignment wrapText="1"/>
    </xf>
    <xf numFmtId="168" fontId="20" fillId="0" borderId="15" xfId="1" applyNumberFormat="1" applyFont="1" applyFill="1" applyBorder="1" applyAlignment="1">
      <alignment horizontal="left" wrapText="1"/>
    </xf>
    <xf numFmtId="17" fontId="15" fillId="0" borderId="1" xfId="4" quotePrefix="1" applyNumberFormat="1" applyFont="1" applyFill="1" applyBorder="1" applyAlignment="1">
      <alignment vertical="center"/>
    </xf>
    <xf numFmtId="164" fontId="20" fillId="0" borderId="1" xfId="1" applyNumberFormat="1" applyFont="1" applyFill="1" applyBorder="1" applyAlignment="1">
      <alignment vertical="center" wrapText="1"/>
    </xf>
    <xf numFmtId="168" fontId="20" fillId="0" borderId="1" xfId="1" applyNumberFormat="1" applyFont="1" applyFill="1" applyBorder="1" applyAlignment="1">
      <alignment horizontal="left" vertical="center" wrapText="1"/>
    </xf>
    <xf numFmtId="0" fontId="15" fillId="0" borderId="0" xfId="3" applyFont="1" applyBorder="1" applyAlignment="1">
      <alignment vertical="center" wrapText="1"/>
    </xf>
    <xf numFmtId="0" fontId="21" fillId="0" borderId="0" xfId="0" applyFont="1" applyBorder="1" applyAlignment="1">
      <alignment vertical="center"/>
    </xf>
    <xf numFmtId="0" fontId="30" fillId="0" borderId="13" xfId="3" applyFont="1" applyFill="1" applyBorder="1" applyAlignment="1">
      <alignment horizontal="right" vertical="center" wrapText="1"/>
    </xf>
    <xf numFmtId="0" fontId="30" fillId="0" borderId="1" xfId="3" applyFont="1" applyFill="1" applyBorder="1" applyAlignment="1">
      <alignment horizontal="right" vertical="center" wrapText="1"/>
    </xf>
    <xf numFmtId="168" fontId="30" fillId="0" borderId="0" xfId="1" applyNumberFormat="1" applyFont="1" applyFill="1" applyBorder="1" applyAlignment="1">
      <alignment horizontal="left" vertical="center" wrapText="1"/>
    </xf>
    <xf numFmtId="164" fontId="30" fillId="0" borderId="4" xfId="1" applyNumberFormat="1" applyFont="1" applyFill="1" applyBorder="1" applyAlignment="1">
      <alignment horizontal="left" vertical="center" wrapText="1"/>
    </xf>
    <xf numFmtId="168" fontId="32" fillId="0" borderId="5" xfId="1" applyNumberFormat="1" applyFont="1" applyFill="1" applyBorder="1" applyAlignment="1">
      <alignment horizontal="left" vertical="center" wrapText="1"/>
    </xf>
    <xf numFmtId="164" fontId="32" fillId="0" borderId="19" xfId="1" applyNumberFormat="1" applyFont="1" applyFill="1" applyBorder="1" applyAlignment="1">
      <alignment horizontal="left" vertical="center" wrapText="1"/>
    </xf>
    <xf numFmtId="168" fontId="29" fillId="0" borderId="0" xfId="3" applyNumberFormat="1" applyFont="1" applyAlignment="1">
      <alignment vertical="center"/>
    </xf>
    <xf numFmtId="0" fontId="29" fillId="0" borderId="0" xfId="3" applyFont="1" applyFill="1" applyAlignment="1">
      <alignment vertical="center"/>
    </xf>
    <xf numFmtId="168" fontId="14" fillId="0" borderId="12" xfId="3" applyNumberFormat="1" applyFont="1" applyBorder="1" applyAlignment="1">
      <alignment horizontal="right" vertical="center" wrapText="1"/>
    </xf>
    <xf numFmtId="168" fontId="14" fillId="0" borderId="7" xfId="1" applyNumberFormat="1" applyFont="1" applyFill="1" applyBorder="1" applyAlignment="1">
      <alignment horizontal="left" vertical="center" wrapText="1"/>
    </xf>
    <xf numFmtId="169" fontId="13" fillId="0" borderId="16" xfId="0" applyNumberFormat="1" applyFont="1" applyFill="1" applyBorder="1" applyAlignment="1">
      <alignment horizontal="right"/>
    </xf>
    <xf numFmtId="169" fontId="13" fillId="0" borderId="7" xfId="0" applyNumberFormat="1" applyFont="1" applyFill="1" applyBorder="1" applyAlignment="1">
      <alignment horizontal="right"/>
    </xf>
    <xf numFmtId="43" fontId="13" fillId="0" borderId="0" xfId="1" applyFont="1"/>
    <xf numFmtId="168" fontId="13" fillId="0" borderId="0" xfId="3" applyNumberFormat="1" applyFont="1"/>
    <xf numFmtId="166" fontId="13" fillId="0" borderId="0" xfId="2" applyNumberFormat="1" applyFont="1"/>
    <xf numFmtId="166" fontId="15" fillId="0" borderId="16" xfId="2" applyNumberFormat="1" applyFont="1" applyBorder="1" applyAlignment="1">
      <alignment horizontal="center" vertical="center" wrapText="1"/>
    </xf>
    <xf numFmtId="0" fontId="0" fillId="0" borderId="0" xfId="0" applyFill="1" applyBorder="1" applyAlignment="1">
      <alignment vertical="center"/>
    </xf>
    <xf numFmtId="164" fontId="20" fillId="0" borderId="3" xfId="1" applyNumberFormat="1" applyFont="1" applyFill="1" applyBorder="1" applyAlignment="1">
      <alignment horizontal="left" vertical="center" wrapText="1"/>
    </xf>
    <xf numFmtId="17" fontId="15" fillId="0" borderId="3" xfId="4" quotePrefix="1" applyNumberFormat="1" applyFont="1" applyBorder="1" applyAlignment="1">
      <alignment vertical="center"/>
    </xf>
    <xf numFmtId="17" fontId="15" fillId="0" borderId="15" xfId="4" quotePrefix="1" applyNumberFormat="1" applyFont="1" applyBorder="1" applyAlignment="1">
      <alignment vertical="center"/>
    </xf>
    <xf numFmtId="164" fontId="20" fillId="0" borderId="0" xfId="1" applyNumberFormat="1" applyFont="1" applyFill="1" applyBorder="1" applyAlignment="1">
      <alignment vertical="center" wrapText="1"/>
    </xf>
    <xf numFmtId="164" fontId="20" fillId="0" borderId="0" xfId="1" applyNumberFormat="1" applyFont="1" applyFill="1" applyBorder="1" applyAlignment="1">
      <alignment horizontal="left" vertical="center" wrapText="1"/>
    </xf>
    <xf numFmtId="168" fontId="20" fillId="0" borderId="0" xfId="1" applyNumberFormat="1" applyFont="1" applyFill="1" applyBorder="1" applyAlignment="1">
      <alignment horizontal="left" vertical="center" wrapText="1"/>
    </xf>
    <xf numFmtId="164" fontId="20" fillId="0" borderId="15" xfId="1" applyNumberFormat="1" applyFont="1" applyFill="1" applyBorder="1" applyAlignment="1">
      <alignment horizontal="left" vertical="center" wrapText="1"/>
    </xf>
    <xf numFmtId="168" fontId="14" fillId="0" borderId="2" xfId="1" applyNumberFormat="1" applyFont="1" applyFill="1" applyBorder="1" applyAlignment="1">
      <alignment horizontal="left" vertical="center" wrapText="1"/>
    </xf>
    <xf numFmtId="168" fontId="12" fillId="0" borderId="24" xfId="1" applyNumberFormat="1" applyFont="1" applyFill="1" applyBorder="1" applyAlignment="1">
      <alignment horizontal="left" vertical="center" wrapText="1"/>
    </xf>
    <xf numFmtId="168" fontId="13" fillId="0" borderId="0" xfId="3" applyNumberFormat="1" applyFont="1" applyFill="1" applyAlignment="1">
      <alignment vertical="center"/>
    </xf>
    <xf numFmtId="17" fontId="26" fillId="0" borderId="0" xfId="3" applyNumberFormat="1" applyFont="1"/>
    <xf numFmtId="164" fontId="12" fillId="0" borderId="0" xfId="1" applyNumberFormat="1" applyFont="1" applyFill="1" applyBorder="1" applyAlignment="1">
      <alignment horizontal="left" wrapText="1"/>
    </xf>
    <xf numFmtId="168" fontId="14" fillId="0" borderId="20" xfId="1" applyNumberFormat="1" applyFont="1" applyFill="1" applyBorder="1" applyAlignment="1">
      <alignment horizontal="left" wrapText="1"/>
    </xf>
    <xf numFmtId="168" fontId="13" fillId="0" borderId="0" xfId="3" applyNumberFormat="1" applyFont="1" applyBorder="1"/>
    <xf numFmtId="166" fontId="20" fillId="0" borderId="9" xfId="2" applyNumberFormat="1" applyFont="1" applyBorder="1" applyAlignment="1">
      <alignment horizontal="center" vertical="center" wrapText="1"/>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14" fillId="0" borderId="2" xfId="1" applyNumberFormat="1" applyFont="1" applyFill="1" applyBorder="1" applyAlignment="1">
      <alignment horizontal="left" vertical="center" wrapText="1"/>
    </xf>
    <xf numFmtId="164" fontId="20" fillId="0" borderId="5" xfId="1" applyNumberFormat="1" applyFont="1" applyFill="1" applyBorder="1" applyAlignment="1">
      <alignment vertical="center" wrapText="1"/>
    </xf>
    <xf numFmtId="164" fontId="61" fillId="0" borderId="5" xfId="1" applyNumberFormat="1" applyFont="1" applyFill="1" applyBorder="1" applyAlignment="1">
      <alignment horizontal="left" vertical="center" wrapText="1"/>
    </xf>
    <xf numFmtId="168" fontId="20" fillId="0" borderId="5" xfId="1" applyNumberFormat="1" applyFont="1" applyFill="1" applyBorder="1" applyAlignment="1">
      <alignment horizontal="left" vertical="center" wrapText="1"/>
    </xf>
    <xf numFmtId="164" fontId="20" fillId="0" borderId="5" xfId="1" applyNumberFormat="1" applyFont="1" applyFill="1" applyBorder="1" applyAlignment="1">
      <alignment horizontal="left" vertical="center" wrapText="1"/>
    </xf>
    <xf numFmtId="0" fontId="27" fillId="0" borderId="0" xfId="3" applyFont="1" applyBorder="1" applyAlignment="1">
      <alignment vertical="center"/>
    </xf>
    <xf numFmtId="0" fontId="41" fillId="0" borderId="0" xfId="0" applyFont="1" applyBorder="1" applyAlignment="1">
      <alignment vertical="center"/>
    </xf>
    <xf numFmtId="0" fontId="41" fillId="0" borderId="1" xfId="0" applyFont="1" applyBorder="1" applyAlignment="1">
      <alignment vertical="center"/>
    </xf>
    <xf numFmtId="9" fontId="4" fillId="0" borderId="0" xfId="2" applyFont="1" applyFill="1" applyBorder="1" applyAlignment="1">
      <alignment horizontal="right" vertical="center" wrapText="1"/>
    </xf>
    <xf numFmtId="164" fontId="12" fillId="0" borderId="1" xfId="1" quotePrefix="1" applyNumberFormat="1" applyFont="1" applyFill="1" applyBorder="1" applyAlignment="1">
      <alignment horizontal="left" wrapText="1"/>
    </xf>
    <xf numFmtId="9" fontId="0" fillId="0" borderId="0" xfId="2" applyFont="1"/>
    <xf numFmtId="168" fontId="63" fillId="0" borderId="0" xfId="3" applyNumberFormat="1" applyFont="1" applyAlignment="1">
      <alignment vertical="center"/>
    </xf>
    <xf numFmtId="1" fontId="3" fillId="0" borderId="0" xfId="3" applyNumberFormat="1" applyFont="1" applyAlignment="1"/>
    <xf numFmtId="17" fontId="12" fillId="0" borderId="0" xfId="4" quotePrefix="1" applyNumberFormat="1" applyFont="1" applyFill="1" applyBorder="1" applyAlignment="1">
      <alignment horizontal="left" vertical="center" wrapText="1"/>
    </xf>
    <xf numFmtId="164" fontId="14" fillId="0" borderId="0" xfId="1" applyNumberFormat="1" applyFont="1" applyFill="1" applyBorder="1" applyAlignment="1">
      <alignment vertical="center" wrapText="1"/>
    </xf>
    <xf numFmtId="164" fontId="12" fillId="0" borderId="0" xfId="1" applyNumberFormat="1" applyFont="1" applyFill="1" applyBorder="1" applyAlignment="1">
      <alignment vertical="center" wrapText="1"/>
    </xf>
    <xf numFmtId="0" fontId="0" fillId="0" borderId="0" xfId="0" applyAlignment="1">
      <alignment vertical="center"/>
    </xf>
    <xf numFmtId="17" fontId="12" fillId="0" borderId="0" xfId="4" applyNumberFormat="1" applyFont="1" applyFill="1" applyBorder="1" applyAlignment="1">
      <alignment horizontal="left" vertical="center" wrapText="1"/>
    </xf>
    <xf numFmtId="0" fontId="17" fillId="0" borderId="0" xfId="0" applyFont="1" applyBorder="1" applyAlignment="1">
      <alignment horizontal="justify"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5" fillId="0" borderId="0" xfId="0" quotePrefix="1" applyFont="1" applyBorder="1" applyAlignment="1">
      <alignment horizontal="justify" vertical="center" wrapText="1"/>
    </xf>
    <xf numFmtId="0" fontId="45" fillId="0" borderId="0" xfId="0" applyFont="1" applyBorder="1" applyAlignment="1">
      <alignment horizontal="justify" vertical="center" wrapText="1"/>
    </xf>
    <xf numFmtId="0" fontId="45" fillId="0" borderId="3" xfId="0" applyFont="1" applyBorder="1" applyAlignment="1">
      <alignment horizontal="justify" vertical="center" wrapText="1"/>
    </xf>
    <xf numFmtId="0" fontId="0" fillId="0" borderId="0" xfId="0" applyBorder="1" applyAlignment="1">
      <alignment horizontal="left" vertical="center"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17" fontId="16" fillId="0" borderId="0" xfId="0" quotePrefix="1" applyNumberFormat="1" applyFont="1" applyBorder="1" applyAlignment="1">
      <alignment horizontal="center"/>
    </xf>
    <xf numFmtId="0" fontId="21" fillId="0" borderId="0" xfId="0" applyFont="1" applyAlignment="1">
      <alignment horizontal="justify" vertical="top" wrapText="1"/>
    </xf>
    <xf numFmtId="0" fontId="14" fillId="0" borderId="11" xfId="3" applyFont="1" applyBorder="1" applyAlignment="1">
      <alignment horizontal="center" vertical="center" wrapText="1"/>
    </xf>
    <xf numFmtId="17" fontId="15" fillId="0" borderId="2" xfId="4" applyNumberFormat="1" applyFont="1" applyFill="1" applyBorder="1" applyAlignment="1">
      <alignment horizontal="justify" vertical="center" wrapText="1"/>
    </xf>
    <xf numFmtId="0" fontId="12" fillId="0" borderId="11" xfId="4" applyFont="1" applyBorder="1" applyAlignment="1">
      <alignment horizont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0"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16" fillId="0" borderId="0" xfId="3" applyFont="1" applyAlignment="1">
      <alignment horizontal="justify" vertical="center" wrapText="1"/>
    </xf>
    <xf numFmtId="164" fontId="14" fillId="0" borderId="11" xfId="1" applyNumberFormat="1" applyFont="1" applyBorder="1" applyAlignment="1">
      <alignment horizontal="center" vertical="center" wrapText="1"/>
    </xf>
    <xf numFmtId="164" fontId="14" fillId="0" borderId="23"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5" fillId="0" borderId="7" xfId="1" applyNumberFormat="1" applyFont="1" applyBorder="1" applyAlignment="1">
      <alignment horizontal="center" vertical="center" wrapText="1"/>
    </xf>
    <xf numFmtId="164" fontId="15" fillId="0" borderId="12" xfId="1" applyNumberFormat="1" applyFont="1" applyBorder="1" applyAlignment="1">
      <alignment horizontal="center" vertical="center" wrapText="1"/>
    </xf>
    <xf numFmtId="0" fontId="12" fillId="0" borderId="11" xfId="3" applyFont="1" applyBorder="1" applyAlignment="1">
      <alignment horizontal="center" wrapText="1"/>
    </xf>
    <xf numFmtId="0" fontId="16" fillId="0" borderId="0" xfId="3" applyFont="1" applyFill="1" applyAlignment="1">
      <alignment horizontal="justify" vertical="center" wrapText="1"/>
    </xf>
    <xf numFmtId="17" fontId="15" fillId="0" borderId="2" xfId="4" quotePrefix="1" applyNumberFormat="1" applyFont="1" applyFill="1" applyBorder="1" applyAlignment="1">
      <alignment horizontal="left" wrapText="1"/>
    </xf>
    <xf numFmtId="0" fontId="26" fillId="0" borderId="0" xfId="3" applyFont="1" applyBorder="1" applyAlignment="1">
      <alignment horizontal="justify"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1" xfId="3" applyFont="1" applyBorder="1" applyAlignment="1">
      <alignment horizontal="center" vertical="center" wrapText="1"/>
    </xf>
    <xf numFmtId="0" fontId="27" fillId="0" borderId="3" xfId="3" applyFont="1" applyBorder="1" applyAlignment="1">
      <alignment horizontal="center" vertical="center" wrapText="1"/>
    </xf>
    <xf numFmtId="0" fontId="26" fillId="0" borderId="2" xfId="3" applyFont="1" applyBorder="1" applyAlignment="1">
      <alignment horizontal="justify" vertical="center" wrapText="1"/>
    </xf>
    <xf numFmtId="17" fontId="31" fillId="0" borderId="0" xfId="3" quotePrefix="1" applyNumberFormat="1" applyFont="1" applyBorder="1" applyAlignment="1">
      <alignment horizontal="center" vertical="center" wrapText="1"/>
    </xf>
    <xf numFmtId="17" fontId="31" fillId="0" borderId="0" xfId="3" applyNumberFormat="1" applyFont="1" applyBorder="1" applyAlignment="1">
      <alignment horizontal="center" vertical="center" wrapText="1"/>
    </xf>
    <xf numFmtId="17" fontId="31" fillId="0" borderId="0" xfId="3" quotePrefix="1" applyNumberFormat="1" applyFont="1" applyAlignment="1">
      <alignment horizontal="center" vertical="top" wrapText="1"/>
    </xf>
    <xf numFmtId="17" fontId="31" fillId="0" borderId="0" xfId="3" applyNumberFormat="1" applyFont="1" applyAlignment="1">
      <alignment horizontal="center" vertical="top" wrapText="1"/>
    </xf>
    <xf numFmtId="17" fontId="31" fillId="0" borderId="15" xfId="3" quotePrefix="1" applyNumberFormat="1" applyFont="1" applyBorder="1" applyAlignment="1">
      <alignment horizontal="center" vertical="top" wrapText="1"/>
    </xf>
    <xf numFmtId="17" fontId="31" fillId="0" borderId="15" xfId="3" applyNumberFormat="1" applyFont="1" applyBorder="1" applyAlignment="1">
      <alignment horizontal="center" vertical="top"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6" fillId="0" borderId="2" xfId="3" applyFont="1" applyBorder="1" applyAlignment="1">
      <alignment horizontal="justify" vertical="center" wrapText="1"/>
    </xf>
    <xf numFmtId="0" fontId="19" fillId="0" borderId="11" xfId="0" applyFont="1" applyFill="1" applyBorder="1" applyAlignment="1">
      <alignment horizont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5" fillId="0" borderId="15" xfId="3" quotePrefix="1" applyNumberFormat="1" applyFont="1" applyBorder="1" applyAlignment="1">
      <alignment horizontal="center" vertical="center" wrapText="1"/>
    </xf>
    <xf numFmtId="17" fontId="5" fillId="0" borderId="15" xfId="3" applyNumberFormat="1" applyFont="1" applyBorder="1" applyAlignment="1">
      <alignment horizontal="center" vertical="center" wrapText="1"/>
    </xf>
    <xf numFmtId="0" fontId="15" fillId="0" borderId="11" xfId="3" applyFont="1" applyBorder="1" applyAlignment="1">
      <alignment horizontal="center"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17" fontId="20" fillId="0" borderId="15" xfId="3" quotePrefix="1" applyNumberFormat="1" applyFont="1" applyBorder="1" applyAlignment="1">
      <alignment horizontal="center" vertical="center" wrapText="1"/>
    </xf>
    <xf numFmtId="17" fontId="20" fillId="0" borderId="15" xfId="3" applyNumberFormat="1" applyFont="1" applyBorder="1" applyAlignment="1">
      <alignment horizontal="center" vertical="center" wrapText="1"/>
    </xf>
    <xf numFmtId="0" fontId="15" fillId="0" borderId="2" xfId="3" applyFont="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0" fontId="12" fillId="0" borderId="0" xfId="3" applyFont="1" applyBorder="1" applyAlignment="1">
      <alignment horizontal="center" vertical="center" wrapText="1"/>
    </xf>
    <xf numFmtId="0" fontId="12" fillId="0" borderId="7" xfId="3" applyFont="1" applyBorder="1" applyAlignment="1">
      <alignment horizontal="center" vertical="center" wrapText="1"/>
    </xf>
    <xf numFmtId="0" fontId="14" fillId="0" borderId="0" xfId="3" applyFont="1" applyBorder="1" applyAlignment="1">
      <alignment horizontal="left" vertical="center" wrapText="1"/>
    </xf>
    <xf numFmtId="0" fontId="41"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15" fillId="0" borderId="3" xfId="3" applyFont="1" applyBorder="1" applyAlignment="1">
      <alignment horizontal="center" vertical="center" wrapText="1"/>
    </xf>
    <xf numFmtId="0" fontId="7" fillId="0" borderId="3"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22" xfId="3" applyFont="1" applyBorder="1" applyAlignment="1">
      <alignment horizontal="center" vertical="center" wrapText="1"/>
    </xf>
    <xf numFmtId="0" fontId="21" fillId="0" borderId="0" xfId="0" applyFont="1" applyAlignment="1">
      <alignment horizontal="left" vertical="top" wrapText="1"/>
    </xf>
    <xf numFmtId="0" fontId="16" fillId="0" borderId="1" xfId="0" applyFont="1" applyBorder="1" applyAlignment="1">
      <alignment horizontal="left" vertical="center" wrapText="1"/>
    </xf>
    <xf numFmtId="0" fontId="26" fillId="0" borderId="0" xfId="3" applyFont="1" applyAlignment="1">
      <alignment horizontal="justify" vertical="center" wrapText="1"/>
    </xf>
    <xf numFmtId="0" fontId="3" fillId="0" borderId="0" xfId="0" applyFont="1" applyAlignment="1">
      <alignment horizontal="left" vertical="center" wrapText="1"/>
    </xf>
    <xf numFmtId="0" fontId="20" fillId="0" borderId="11" xfId="3" applyFont="1" applyBorder="1" applyAlignment="1">
      <alignment horizontal="center" wrapText="1"/>
    </xf>
    <xf numFmtId="0" fontId="26" fillId="0" borderId="0" xfId="0" applyFont="1" applyAlignment="1">
      <alignment horizontal="justify" vertical="center" wrapText="1"/>
    </xf>
    <xf numFmtId="0" fontId="4" fillId="0" borderId="0" xfId="3" applyFont="1" applyAlignment="1">
      <alignment horizontal="left" vertical="center" wrapText="1"/>
    </xf>
    <xf numFmtId="17" fontId="5" fillId="0" borderId="11" xfId="3" quotePrefix="1" applyNumberFormat="1" applyFont="1" applyBorder="1" applyAlignment="1">
      <alignment horizontal="center" vertical="center" wrapText="1"/>
    </xf>
    <xf numFmtId="17" fontId="5" fillId="0" borderId="11" xfId="3" applyNumberFormat="1" applyFont="1" applyBorder="1" applyAlignment="1">
      <alignment horizontal="center" vertical="center" wrapText="1"/>
    </xf>
    <xf numFmtId="0" fontId="26" fillId="0" borderId="0" xfId="0" applyFont="1" applyAlignment="1">
      <alignment horizontal="left" vertical="center" wrapText="1"/>
    </xf>
    <xf numFmtId="17" fontId="5" fillId="0" borderId="11" xfId="3" quotePrefix="1" applyNumberFormat="1" applyFont="1" applyFill="1" applyBorder="1" applyAlignment="1">
      <alignment horizontal="center" vertical="center" wrapText="1"/>
    </xf>
    <xf numFmtId="17" fontId="5" fillId="0" borderId="11" xfId="3" applyNumberFormat="1" applyFont="1" applyFill="1" applyBorder="1" applyAlignment="1">
      <alignment horizontal="center" vertical="center" wrapText="1"/>
    </xf>
    <xf numFmtId="0" fontId="26" fillId="0" borderId="1" xfId="0" applyFont="1" applyBorder="1" applyAlignment="1">
      <alignment horizontal="left"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64" fillId="0" borderId="11" xfId="3" applyFont="1" applyBorder="1" applyAlignment="1">
      <alignment horizontal="center" vertical="center" wrapText="1"/>
    </xf>
    <xf numFmtId="0" fontId="64" fillId="0" borderId="18" xfId="3" applyFont="1" applyFill="1" applyBorder="1" applyAlignment="1">
      <alignment horizontal="center" vertical="center" wrapText="1"/>
    </xf>
    <xf numFmtId="0" fontId="64" fillId="0" borderId="11" xfId="3" applyFont="1" applyFill="1" applyBorder="1" applyAlignment="1">
      <alignment horizontal="center" vertical="center" wrapText="1"/>
    </xf>
    <xf numFmtId="0" fontId="12" fillId="0" borderId="3" xfId="3" applyFont="1" applyBorder="1" applyAlignment="1">
      <alignment horizontal="center" wrapText="1"/>
    </xf>
    <xf numFmtId="0" fontId="26" fillId="0" borderId="15" xfId="0" applyFont="1" applyBorder="1" applyAlignment="1">
      <alignment horizontal="justify" vertical="center" wrapText="1"/>
    </xf>
    <xf numFmtId="0" fontId="19" fillId="0" borderId="11" xfId="3" applyFont="1" applyBorder="1" applyAlignment="1">
      <alignment horizontal="center" vertical="center" wrapText="1"/>
    </xf>
    <xf numFmtId="0" fontId="19" fillId="0" borderId="23" xfId="3" applyFont="1" applyBorder="1" applyAlignment="1">
      <alignment horizontal="center" vertical="center" wrapText="1"/>
    </xf>
    <xf numFmtId="17" fontId="26" fillId="0" borderId="0" xfId="3" applyNumberFormat="1" applyFont="1" applyBorder="1" applyAlignment="1">
      <alignment horizontal="justify" vertical="center" wrapText="1"/>
    </xf>
    <xf numFmtId="0" fontId="8" fillId="0" borderId="2" xfId="3" applyFont="1" applyBorder="1" applyAlignment="1">
      <alignment horizontal="left" wrapText="1"/>
    </xf>
  </cellXfs>
  <cellStyles count="52">
    <cellStyle name="20% - Colore 1" xfId="29" builtinId="30" customBuiltin="1"/>
    <cellStyle name="20% - Colore 2" xfId="33" builtinId="34" customBuiltin="1"/>
    <cellStyle name="20% - Colore 3" xfId="37" builtinId="38" customBuiltin="1"/>
    <cellStyle name="20% - Colore 4" xfId="41" builtinId="42" customBuiltin="1"/>
    <cellStyle name="20% - Colore 5" xfId="45" builtinId="46" customBuiltin="1"/>
    <cellStyle name="20% - Colore 6" xfId="49" builtinId="50" customBuiltin="1"/>
    <cellStyle name="40% - Colore 1" xfId="30" builtinId="31" customBuiltin="1"/>
    <cellStyle name="40% - Colore 2" xfId="34" builtinId="35" customBuiltin="1"/>
    <cellStyle name="40% - Colore 3" xfId="38" builtinId="39" customBuiltin="1"/>
    <cellStyle name="40% - Colore 4" xfId="42" builtinId="43" customBuiltin="1"/>
    <cellStyle name="40% - Colore 5" xfId="46" builtinId="47" customBuiltin="1"/>
    <cellStyle name="40% - Colore 6" xfId="50" builtinId="51" customBuiltin="1"/>
    <cellStyle name="60% - Colore 1" xfId="31" builtinId="32" customBuiltin="1"/>
    <cellStyle name="60% - Colore 2" xfId="35" builtinId="36" customBuiltin="1"/>
    <cellStyle name="60% - Colore 3" xfId="39" builtinId="40" customBuiltin="1"/>
    <cellStyle name="60% - Colore 4" xfId="43" builtinId="44" customBuiltin="1"/>
    <cellStyle name="60% - Colore 5" xfId="47" builtinId="48" customBuiltin="1"/>
    <cellStyle name="60% - Colore 6" xfId="51" builtinId="52" customBuiltin="1"/>
    <cellStyle name="Calcolo" xfId="21" builtinId="22" customBuiltin="1"/>
    <cellStyle name="Cella collegata" xfId="22" builtinId="24" customBuiltin="1"/>
    <cellStyle name="Cella da controllare" xfId="23" builtinId="23" customBuiltin="1"/>
    <cellStyle name="Colore 1" xfId="28" builtinId="29" customBuiltin="1"/>
    <cellStyle name="Colore 2" xfId="32" builtinId="33" customBuiltin="1"/>
    <cellStyle name="Colore 3" xfId="36" builtinId="37" customBuiltin="1"/>
    <cellStyle name="Colore 4" xfId="40" builtinId="41" customBuiltin="1"/>
    <cellStyle name="Colore 5" xfId="44" builtinId="45" customBuiltin="1"/>
    <cellStyle name="Colore 6" xfId="48" builtinId="49" customBuiltin="1"/>
    <cellStyle name="Input" xfId="19" builtinId="20" customBuiltin="1"/>
    <cellStyle name="Migliaia" xfId="1" builtinId="3"/>
    <cellStyle name="Migliaia 2 2 2" xfId="5" xr:uid="{00000000-0005-0000-0000-000001000000}"/>
    <cellStyle name="Migliaia 5" xfId="6" xr:uid="{00000000-0005-0000-0000-000002000000}"/>
    <cellStyle name="Neutrale" xfId="18" builtinId="28" customBuiltin="1"/>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Nota" xfId="25" builtinId="10" customBuiltin="1"/>
    <cellStyle name="Output" xfId="20" builtinId="21" customBuiltin="1"/>
    <cellStyle name="Percentuale" xfId="2" builtinId="5"/>
    <cellStyle name="Percentuale 4 2" xfId="8" xr:uid="{00000000-0005-0000-0000-000009000000}"/>
    <cellStyle name="Percentuale 6" xfId="7" xr:uid="{00000000-0005-0000-0000-00000A000000}"/>
    <cellStyle name="Testo avviso" xfId="24" builtinId="11" customBuiltin="1"/>
    <cellStyle name="Testo descrittivo" xfId="26" builtinId="53" customBuiltin="1"/>
    <cellStyle name="Titolo" xfId="11" builtinId="15" customBuiltin="1"/>
    <cellStyle name="Titolo 1" xfId="12" builtinId="16" customBuiltin="1"/>
    <cellStyle name="Titolo 2" xfId="13" builtinId="17" customBuiltin="1"/>
    <cellStyle name="Titolo 3" xfId="14" builtinId="18" customBuiltin="1"/>
    <cellStyle name="Titolo 4" xfId="15" builtinId="19" customBuiltin="1"/>
    <cellStyle name="Totale" xfId="27" builtinId="25" customBuiltin="1"/>
    <cellStyle name="Valore non valido" xfId="17" builtinId="27" customBuiltin="1"/>
    <cellStyle name="Valore valido" xfId="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pPr algn="just"/>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pPr algn="just"/>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pPr algn="just"/>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pageSetUpPr fitToPage="1"/>
  </sheetPr>
  <dimension ref="B1:K27"/>
  <sheetViews>
    <sheetView showGridLines="0" topLeftCell="A14" zoomScale="88" zoomScaleNormal="88" workbookViewId="0">
      <selection activeCell="J28" sqref="J28"/>
    </sheetView>
  </sheetViews>
  <sheetFormatPr defaultRowHeight="14.5" x14ac:dyDescent="0.35"/>
  <cols>
    <col min="1" max="1" width="1.54296875" customWidth="1"/>
    <col min="2" max="2" width="4.54296875" customWidth="1"/>
    <col min="9" max="9" width="12.81640625" customWidth="1"/>
    <col min="10" max="10" width="20.1796875" customWidth="1"/>
    <col min="11" max="11" width="4.1796875" customWidth="1"/>
    <col min="12" max="12" width="5" customWidth="1"/>
  </cols>
  <sheetData>
    <row r="1" spans="2:11" x14ac:dyDescent="0.35">
      <c r="B1" t="s">
        <v>74</v>
      </c>
      <c r="C1" t="s">
        <v>74</v>
      </c>
    </row>
    <row r="2" spans="2:11" ht="4.5" customHeight="1" x14ac:dyDescent="0.35"/>
    <row r="3" spans="2:11" ht="4.5" customHeight="1" x14ac:dyDescent="0.35"/>
    <row r="4" spans="2:11" ht="4.5" customHeight="1" x14ac:dyDescent="0.35"/>
    <row r="5" spans="2:11" ht="4.5" customHeight="1" x14ac:dyDescent="0.35"/>
    <row r="6" spans="2:11" ht="4.5" customHeight="1" x14ac:dyDescent="0.35"/>
    <row r="7" spans="2:11" ht="4.5" customHeight="1" x14ac:dyDescent="0.35"/>
    <row r="9" spans="2:11" x14ac:dyDescent="0.35">
      <c r="B9" s="38" t="s">
        <v>74</v>
      </c>
      <c r="C9" s="39"/>
      <c r="D9" s="39"/>
      <c r="E9" s="39"/>
      <c r="F9" s="39"/>
      <c r="G9" s="39"/>
      <c r="H9" s="39"/>
      <c r="I9" s="39"/>
      <c r="J9" s="39"/>
      <c r="K9" s="40"/>
    </row>
    <row r="10" spans="2:11" ht="25" x14ac:dyDescent="0.35">
      <c r="B10" s="340" t="s">
        <v>55</v>
      </c>
      <c r="C10" s="341"/>
      <c r="D10" s="341"/>
      <c r="E10" s="341"/>
      <c r="F10" s="341"/>
      <c r="G10" s="341"/>
      <c r="H10" s="341"/>
      <c r="I10" s="341"/>
      <c r="J10" s="341"/>
      <c r="K10" s="342"/>
    </row>
    <row r="11" spans="2:11" x14ac:dyDescent="0.35">
      <c r="B11" s="41"/>
      <c r="C11" s="42"/>
      <c r="D11" s="42"/>
      <c r="E11" s="42"/>
      <c r="F11" s="42"/>
      <c r="G11" s="42"/>
      <c r="H11" s="42"/>
      <c r="I11" s="42"/>
      <c r="J11" s="42"/>
      <c r="K11" s="43"/>
    </row>
    <row r="12" spans="2:11" x14ac:dyDescent="0.35">
      <c r="B12" s="41"/>
      <c r="C12" s="42"/>
      <c r="D12" s="42"/>
      <c r="E12" s="42"/>
      <c r="F12" s="42"/>
      <c r="G12" s="42"/>
      <c r="H12" s="42"/>
      <c r="I12" s="42"/>
      <c r="J12" s="42"/>
      <c r="K12" s="43"/>
    </row>
    <row r="13" spans="2:11" x14ac:dyDescent="0.35">
      <c r="B13" s="41"/>
      <c r="C13" s="42"/>
      <c r="D13" s="42"/>
      <c r="E13" s="42"/>
      <c r="F13" s="42"/>
      <c r="G13" s="42"/>
      <c r="H13" s="42"/>
      <c r="I13" s="42"/>
      <c r="J13" s="42"/>
      <c r="K13" s="43"/>
    </row>
    <row r="14" spans="2:11" x14ac:dyDescent="0.35">
      <c r="B14" s="346" t="s">
        <v>54</v>
      </c>
      <c r="C14" s="347"/>
      <c r="D14" s="347"/>
      <c r="E14" s="347"/>
      <c r="F14" s="347"/>
      <c r="G14" s="347"/>
      <c r="H14" s="347"/>
      <c r="I14" s="347"/>
      <c r="J14" s="347"/>
      <c r="K14" s="348"/>
    </row>
    <row r="15" spans="2:11" ht="15" x14ac:dyDescent="0.35">
      <c r="B15" s="41"/>
      <c r="C15" s="44"/>
      <c r="D15" s="42"/>
      <c r="E15" s="42"/>
      <c r="F15" s="42"/>
      <c r="G15" s="42"/>
      <c r="H15" s="42"/>
      <c r="I15" s="42"/>
      <c r="J15" s="42"/>
      <c r="K15" s="43"/>
    </row>
    <row r="16" spans="2:11" x14ac:dyDescent="0.35">
      <c r="B16" s="41"/>
      <c r="C16" s="42"/>
      <c r="D16" s="42"/>
      <c r="E16" s="42"/>
      <c r="F16" s="42"/>
      <c r="G16" s="42"/>
      <c r="H16" s="42"/>
      <c r="I16" s="42"/>
      <c r="J16" s="42"/>
      <c r="K16" s="43"/>
    </row>
    <row r="17" spans="2:11" x14ac:dyDescent="0.35">
      <c r="B17" s="41"/>
      <c r="C17" s="42"/>
      <c r="D17" s="42"/>
      <c r="E17" s="42"/>
      <c r="F17" s="42"/>
      <c r="G17" s="42"/>
      <c r="H17" s="42"/>
      <c r="I17" s="42"/>
      <c r="J17" s="42"/>
      <c r="K17" s="43"/>
    </row>
    <row r="18" spans="2:11" x14ac:dyDescent="0.35">
      <c r="B18" s="41"/>
      <c r="C18" s="42"/>
      <c r="D18" s="42"/>
      <c r="E18" s="42"/>
      <c r="F18" s="42"/>
      <c r="G18" s="42"/>
      <c r="H18" s="42"/>
      <c r="I18" s="42"/>
      <c r="J18" s="42"/>
      <c r="K18" s="43"/>
    </row>
    <row r="19" spans="2:11" x14ac:dyDescent="0.35">
      <c r="B19" s="41"/>
      <c r="C19" s="42"/>
      <c r="D19" s="42"/>
      <c r="E19" s="42"/>
      <c r="F19" s="42"/>
      <c r="G19" s="42"/>
      <c r="H19" s="42"/>
      <c r="I19" s="42"/>
      <c r="J19" s="42"/>
      <c r="K19" s="43"/>
    </row>
    <row r="20" spans="2:11" ht="23.5" x14ac:dyDescent="0.55000000000000004">
      <c r="B20" s="343" t="s">
        <v>243</v>
      </c>
      <c r="C20" s="344"/>
      <c r="D20" s="344"/>
      <c r="E20" s="344"/>
      <c r="F20" s="344"/>
      <c r="G20" s="344"/>
      <c r="H20" s="344"/>
      <c r="I20" s="344"/>
      <c r="J20" s="344"/>
      <c r="K20" s="345"/>
    </row>
    <row r="21" spans="2:11" ht="4.5" customHeight="1" x14ac:dyDescent="0.55000000000000004">
      <c r="B21" s="97"/>
      <c r="C21" s="98"/>
      <c r="D21" s="98"/>
      <c r="E21" s="98"/>
      <c r="F21" s="98"/>
      <c r="G21" s="98"/>
      <c r="H21" s="98"/>
      <c r="I21" s="98"/>
      <c r="J21" s="98"/>
      <c r="K21" s="99"/>
    </row>
    <row r="22" spans="2:11" ht="4.5" customHeight="1" x14ac:dyDescent="0.55000000000000004">
      <c r="B22" s="97"/>
      <c r="C22" s="98"/>
      <c r="D22" s="98"/>
      <c r="E22" s="98"/>
      <c r="F22" s="98"/>
      <c r="G22" s="98"/>
      <c r="H22" s="98"/>
      <c r="I22" s="98"/>
      <c r="J22" s="98"/>
      <c r="K22" s="99"/>
    </row>
    <row r="23" spans="2:11" ht="12.65" customHeight="1" x14ac:dyDescent="0.35">
      <c r="B23" s="41"/>
      <c r="C23" s="42"/>
      <c r="D23" s="42"/>
      <c r="E23" s="42"/>
      <c r="F23" s="42"/>
      <c r="G23" s="42"/>
      <c r="H23" s="42"/>
      <c r="I23" s="42"/>
      <c r="J23" s="42"/>
      <c r="K23" s="43"/>
    </row>
    <row r="24" spans="2:11" ht="163.5" customHeight="1" x14ac:dyDescent="0.35">
      <c r="B24" s="41"/>
      <c r="C24" s="339" t="s">
        <v>242</v>
      </c>
      <c r="D24" s="339"/>
      <c r="E24" s="339"/>
      <c r="F24" s="339"/>
      <c r="G24" s="339"/>
      <c r="H24" s="339"/>
      <c r="I24" s="339"/>
      <c r="J24" s="339"/>
      <c r="K24" s="111"/>
    </row>
    <row r="25" spans="2:11" ht="13.5" customHeight="1" x14ac:dyDescent="0.35">
      <c r="B25" s="41"/>
      <c r="C25" s="349"/>
      <c r="D25" s="350"/>
      <c r="E25" s="350"/>
      <c r="F25" s="350"/>
      <c r="G25" s="350"/>
      <c r="H25" s="350"/>
      <c r="I25" s="350"/>
      <c r="J25" s="350"/>
      <c r="K25" s="43"/>
    </row>
    <row r="26" spans="2:11" ht="12" customHeight="1" x14ac:dyDescent="0.35">
      <c r="B26" s="41"/>
      <c r="C26" s="350"/>
      <c r="D26" s="350"/>
      <c r="E26" s="350"/>
      <c r="F26" s="350"/>
      <c r="G26" s="350"/>
      <c r="H26" s="350"/>
      <c r="I26" s="350"/>
      <c r="J26" s="350"/>
      <c r="K26" s="43"/>
    </row>
    <row r="27" spans="2:11" ht="2.5" customHeight="1" x14ac:dyDescent="0.35">
      <c r="B27" s="45"/>
      <c r="C27" s="351"/>
      <c r="D27" s="351"/>
      <c r="E27" s="351"/>
      <c r="F27" s="351"/>
      <c r="G27" s="351"/>
      <c r="H27" s="351"/>
      <c r="I27" s="351"/>
      <c r="J27" s="351"/>
      <c r="K27" s="46"/>
    </row>
  </sheetData>
  <mergeCells count="5">
    <mergeCell ref="C24:J24"/>
    <mergeCell ref="B10:K10"/>
    <mergeCell ref="B20:K20"/>
    <mergeCell ref="B14:K14"/>
    <mergeCell ref="C25:J27"/>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pageSetUpPr fitToPage="1"/>
  </sheetPr>
  <dimension ref="A1:U60"/>
  <sheetViews>
    <sheetView showGridLines="0" view="pageBreakPreview" topLeftCell="A19" zoomScale="60" zoomScaleNormal="58" workbookViewId="0">
      <selection activeCell="J28" sqref="J28"/>
    </sheetView>
  </sheetViews>
  <sheetFormatPr defaultColWidth="13.26953125" defaultRowHeight="10" x14ac:dyDescent="0.35"/>
  <cols>
    <col min="1" max="1" width="25.81640625" style="1" customWidth="1"/>
    <col min="2" max="2" width="14.1796875" style="1" bestFit="1" customWidth="1"/>
    <col min="3" max="3" width="13.1796875" style="66" customWidth="1"/>
    <col min="4" max="4" width="13.26953125" style="1" customWidth="1"/>
    <col min="5" max="5" width="14.453125" style="66" customWidth="1"/>
    <col min="6" max="6" width="13.26953125" style="1" bestFit="1" customWidth="1"/>
    <col min="7" max="7" width="13.81640625" style="66" customWidth="1"/>
    <col min="8" max="8" width="13.1796875" style="1" customWidth="1"/>
    <col min="9" max="9" width="13.54296875" style="66" customWidth="1"/>
    <col min="10" max="10" width="14.81640625" style="1" bestFit="1" customWidth="1"/>
    <col min="11" max="11" width="12.1796875" style="1" bestFit="1" customWidth="1"/>
    <col min="12" max="12" width="14.7265625" style="1" bestFit="1" customWidth="1"/>
    <col min="13" max="13" width="12.1796875" style="1" bestFit="1" customWidth="1"/>
    <col min="14" max="14" width="13.26953125" style="1" bestFit="1" customWidth="1"/>
    <col min="15" max="15" width="12.1796875" style="1" bestFit="1" customWidth="1"/>
    <col min="16" max="16" width="14.453125" style="1" bestFit="1" customWidth="1"/>
    <col min="17" max="17" width="12.1796875" style="1" bestFit="1" customWidth="1"/>
    <col min="18" max="18" width="14.1796875" style="1" bestFit="1" customWidth="1"/>
    <col min="19" max="19" width="12.1796875" style="1" bestFit="1" customWidth="1"/>
    <col min="20" max="20" width="13.26953125" style="1" customWidth="1"/>
    <col min="21" max="21" width="12.1796875" style="1" bestFit="1" customWidth="1"/>
    <col min="22" max="22" width="4.453125" style="1" customWidth="1"/>
    <col min="23" max="16384" width="13.26953125" style="1"/>
  </cols>
  <sheetData>
    <row r="1" spans="1:21" ht="61.5" customHeight="1" thickBot="1" x14ac:dyDescent="0.4">
      <c r="A1" s="47" t="s">
        <v>123</v>
      </c>
      <c r="B1" s="33"/>
      <c r="C1" s="63"/>
      <c r="D1" s="33"/>
      <c r="E1" s="63"/>
      <c r="F1" s="33"/>
      <c r="G1" s="63"/>
      <c r="H1" s="49"/>
      <c r="I1" s="69"/>
      <c r="J1" s="49"/>
      <c r="K1" s="49"/>
      <c r="L1" s="49"/>
      <c r="M1" s="49"/>
      <c r="N1" s="49"/>
      <c r="O1" s="49"/>
      <c r="P1" s="49"/>
      <c r="Q1" s="49"/>
      <c r="R1" s="49"/>
      <c r="S1" s="49"/>
      <c r="T1" s="49"/>
      <c r="U1" s="49"/>
    </row>
    <row r="2" spans="1:21" ht="40.5" customHeight="1" thickTop="1" x14ac:dyDescent="0.35">
      <c r="A2" s="37"/>
      <c r="B2" s="379" t="s">
        <v>35</v>
      </c>
      <c r="C2" s="379"/>
      <c r="D2" s="379"/>
      <c r="E2" s="379"/>
      <c r="F2" s="379"/>
      <c r="G2" s="379"/>
      <c r="H2" s="379"/>
      <c r="I2" s="379"/>
      <c r="J2" s="379"/>
      <c r="K2" s="379"/>
      <c r="L2" s="379"/>
      <c r="M2" s="379"/>
      <c r="N2" s="379"/>
      <c r="O2" s="379"/>
      <c r="P2" s="379"/>
      <c r="Q2" s="379"/>
      <c r="R2" s="379"/>
      <c r="S2" s="379"/>
      <c r="T2" s="379"/>
      <c r="U2" s="379"/>
    </row>
    <row r="3" spans="1:21" ht="33" customHeight="1" x14ac:dyDescent="0.35">
      <c r="A3" s="395" t="s">
        <v>68</v>
      </c>
      <c r="B3" s="393" t="s">
        <v>3</v>
      </c>
      <c r="C3" s="394"/>
      <c r="D3" s="393" t="s">
        <v>22</v>
      </c>
      <c r="E3" s="394"/>
      <c r="F3" s="393" t="s">
        <v>23</v>
      </c>
      <c r="G3" s="394"/>
      <c r="H3" s="393" t="s">
        <v>59</v>
      </c>
      <c r="I3" s="394"/>
      <c r="J3" s="393" t="s">
        <v>75</v>
      </c>
      <c r="K3" s="394"/>
      <c r="L3" s="393" t="s">
        <v>77</v>
      </c>
      <c r="M3" s="394"/>
      <c r="N3" s="393" t="s">
        <v>105</v>
      </c>
      <c r="O3" s="394"/>
      <c r="P3" s="393" t="s">
        <v>108</v>
      </c>
      <c r="Q3" s="394"/>
      <c r="R3" s="393" t="s">
        <v>109</v>
      </c>
      <c r="S3" s="394"/>
      <c r="T3" s="393" t="s">
        <v>112</v>
      </c>
      <c r="U3" s="394"/>
    </row>
    <row r="4" spans="1:21" ht="64" customHeight="1" thickBot="1" x14ac:dyDescent="0.4">
      <c r="A4" s="396"/>
      <c r="B4" s="30" t="s">
        <v>92</v>
      </c>
      <c r="C4" s="64" t="s">
        <v>93</v>
      </c>
      <c r="D4" s="30" t="s">
        <v>92</v>
      </c>
      <c r="E4" s="64" t="s">
        <v>93</v>
      </c>
      <c r="F4" s="30" t="s">
        <v>92</v>
      </c>
      <c r="G4" s="64" t="s">
        <v>93</v>
      </c>
      <c r="H4" s="30" t="s">
        <v>92</v>
      </c>
      <c r="I4" s="64" t="s">
        <v>93</v>
      </c>
      <c r="J4" s="30" t="s">
        <v>92</v>
      </c>
      <c r="K4" s="64" t="s">
        <v>93</v>
      </c>
      <c r="L4" s="30" t="s">
        <v>92</v>
      </c>
      <c r="M4" s="64" t="s">
        <v>93</v>
      </c>
      <c r="N4" s="30" t="s">
        <v>92</v>
      </c>
      <c r="O4" s="64" t="s">
        <v>93</v>
      </c>
      <c r="P4" s="30" t="s">
        <v>92</v>
      </c>
      <c r="Q4" s="64" t="s">
        <v>93</v>
      </c>
      <c r="R4" s="30" t="s">
        <v>92</v>
      </c>
      <c r="S4" s="64" t="s">
        <v>93</v>
      </c>
      <c r="T4" s="30" t="s">
        <v>92</v>
      </c>
      <c r="U4" s="64" t="s">
        <v>93</v>
      </c>
    </row>
    <row r="5" spans="1:21" ht="21.75" customHeight="1" thickTop="1" x14ac:dyDescent="0.35">
      <c r="A5" s="2" t="s">
        <v>4</v>
      </c>
      <c r="B5" s="2">
        <v>571487</v>
      </c>
      <c r="C5" s="2">
        <v>138</v>
      </c>
      <c r="D5" s="2">
        <v>571548</v>
      </c>
      <c r="E5" s="2">
        <v>138</v>
      </c>
      <c r="F5" s="2">
        <v>574500</v>
      </c>
      <c r="G5" s="2">
        <v>139</v>
      </c>
      <c r="H5" s="2">
        <v>574658</v>
      </c>
      <c r="I5" s="2">
        <v>139</v>
      </c>
      <c r="J5" s="2">
        <v>573429</v>
      </c>
      <c r="K5" s="2">
        <v>139</v>
      </c>
      <c r="L5" s="2">
        <v>579149</v>
      </c>
      <c r="M5" s="2">
        <v>139</v>
      </c>
      <c r="N5" s="2">
        <v>581624</v>
      </c>
      <c r="O5" s="2">
        <v>139</v>
      </c>
      <c r="P5" s="2">
        <v>585678</v>
      </c>
      <c r="Q5" s="2">
        <v>140</v>
      </c>
      <c r="R5" s="2">
        <v>589464</v>
      </c>
      <c r="S5" s="2">
        <v>140</v>
      </c>
      <c r="T5" s="2">
        <v>592906</v>
      </c>
      <c r="U5" s="2">
        <v>140</v>
      </c>
    </row>
    <row r="6" spans="1:21" ht="21.75" customHeight="1" x14ac:dyDescent="0.35">
      <c r="A6" s="2" t="s">
        <v>5</v>
      </c>
      <c r="B6" s="2">
        <v>17610</v>
      </c>
      <c r="C6" s="2">
        <v>135</v>
      </c>
      <c r="D6" s="2">
        <v>17614</v>
      </c>
      <c r="E6" s="2">
        <v>135</v>
      </c>
      <c r="F6" s="2">
        <v>17640</v>
      </c>
      <c r="G6" s="2">
        <v>135</v>
      </c>
      <c r="H6" s="2">
        <v>17667</v>
      </c>
      <c r="I6" s="2">
        <v>135</v>
      </c>
      <c r="J6" s="2">
        <v>17656</v>
      </c>
      <c r="K6" s="2">
        <v>135</v>
      </c>
      <c r="L6" s="2">
        <v>17851</v>
      </c>
      <c r="M6" s="2">
        <v>135</v>
      </c>
      <c r="N6" s="2">
        <v>17956</v>
      </c>
      <c r="O6" s="2">
        <v>135</v>
      </c>
      <c r="P6" s="2">
        <v>18039</v>
      </c>
      <c r="Q6" s="2">
        <v>136</v>
      </c>
      <c r="R6" s="2">
        <v>18143</v>
      </c>
      <c r="S6" s="2">
        <v>136</v>
      </c>
      <c r="T6" s="2">
        <v>18271</v>
      </c>
      <c r="U6" s="2">
        <v>136</v>
      </c>
    </row>
    <row r="7" spans="1:21" ht="21.75" customHeight="1" x14ac:dyDescent="0.35">
      <c r="A7" s="2" t="s">
        <v>6</v>
      </c>
      <c r="B7" s="2">
        <v>1479862</v>
      </c>
      <c r="C7" s="2">
        <v>138</v>
      </c>
      <c r="D7" s="2">
        <v>1478631</v>
      </c>
      <c r="E7" s="2">
        <v>139</v>
      </c>
      <c r="F7" s="2">
        <v>1482584</v>
      </c>
      <c r="G7" s="2">
        <v>139</v>
      </c>
      <c r="H7" s="2">
        <v>1482750</v>
      </c>
      <c r="I7" s="2">
        <v>139</v>
      </c>
      <c r="J7" s="2">
        <v>1481817</v>
      </c>
      <c r="K7" s="2">
        <v>139</v>
      </c>
      <c r="L7" s="2">
        <v>1495400</v>
      </c>
      <c r="M7" s="2">
        <v>139</v>
      </c>
      <c r="N7" s="2">
        <v>1502067</v>
      </c>
      <c r="O7" s="2">
        <v>139</v>
      </c>
      <c r="P7" s="2">
        <v>1511980</v>
      </c>
      <c r="Q7" s="2">
        <v>140</v>
      </c>
      <c r="R7" s="2">
        <v>1520610</v>
      </c>
      <c r="S7" s="2">
        <v>140</v>
      </c>
      <c r="T7" s="2">
        <v>1528973</v>
      </c>
      <c r="U7" s="2">
        <v>140</v>
      </c>
    </row>
    <row r="8" spans="1:21" ht="21.75" customHeight="1" x14ac:dyDescent="0.35">
      <c r="A8" s="2" t="s">
        <v>60</v>
      </c>
      <c r="B8" s="2">
        <v>88993</v>
      </c>
      <c r="C8" s="2">
        <v>143</v>
      </c>
      <c r="D8" s="2">
        <v>89065</v>
      </c>
      <c r="E8" s="2">
        <v>143</v>
      </c>
      <c r="F8" s="2">
        <v>89186</v>
      </c>
      <c r="G8" s="2">
        <v>143</v>
      </c>
      <c r="H8" s="2">
        <v>89256</v>
      </c>
      <c r="I8" s="2">
        <v>143</v>
      </c>
      <c r="J8" s="2">
        <v>89190</v>
      </c>
      <c r="K8" s="2">
        <v>144</v>
      </c>
      <c r="L8" s="2">
        <v>89778</v>
      </c>
      <c r="M8" s="2">
        <v>144</v>
      </c>
      <c r="N8" s="2">
        <v>90279</v>
      </c>
      <c r="O8" s="2">
        <v>144</v>
      </c>
      <c r="P8" s="2">
        <v>90630</v>
      </c>
      <c r="Q8" s="2">
        <v>144</v>
      </c>
      <c r="R8" s="2">
        <v>91082</v>
      </c>
      <c r="S8" s="2">
        <v>144</v>
      </c>
      <c r="T8" s="2">
        <v>91551</v>
      </c>
      <c r="U8" s="2">
        <v>144</v>
      </c>
    </row>
    <row r="9" spans="1:21" ht="21.75" customHeight="1" x14ac:dyDescent="0.35">
      <c r="A9" s="2" t="s">
        <v>61</v>
      </c>
      <c r="B9" s="2">
        <v>91958</v>
      </c>
      <c r="C9" s="2">
        <v>133</v>
      </c>
      <c r="D9" s="2">
        <v>92185</v>
      </c>
      <c r="E9" s="2">
        <v>133</v>
      </c>
      <c r="F9" s="2">
        <v>92405</v>
      </c>
      <c r="G9" s="2">
        <v>133</v>
      </c>
      <c r="H9" s="2">
        <v>92611</v>
      </c>
      <c r="I9" s="2">
        <v>133</v>
      </c>
      <c r="J9" s="2">
        <v>92806</v>
      </c>
      <c r="K9" s="2">
        <v>134</v>
      </c>
      <c r="L9" s="2">
        <v>93722</v>
      </c>
      <c r="M9" s="2">
        <v>134</v>
      </c>
      <c r="N9" s="2">
        <v>94540</v>
      </c>
      <c r="O9" s="2">
        <v>134</v>
      </c>
      <c r="P9" s="2">
        <v>95425</v>
      </c>
      <c r="Q9" s="2">
        <v>135</v>
      </c>
      <c r="R9" s="2">
        <v>96304</v>
      </c>
      <c r="S9" s="2">
        <v>135</v>
      </c>
      <c r="T9" s="2">
        <v>97012</v>
      </c>
      <c r="U9" s="2">
        <v>135</v>
      </c>
    </row>
    <row r="10" spans="1:21" ht="21.75" customHeight="1" x14ac:dyDescent="0.35">
      <c r="A10" s="2" t="s">
        <v>7</v>
      </c>
      <c r="B10" s="2">
        <v>712752</v>
      </c>
      <c r="C10" s="2">
        <v>140</v>
      </c>
      <c r="D10" s="2">
        <v>713241</v>
      </c>
      <c r="E10" s="2">
        <v>140</v>
      </c>
      <c r="F10" s="2">
        <v>714472</v>
      </c>
      <c r="G10" s="2">
        <v>140</v>
      </c>
      <c r="H10" s="2">
        <v>714770</v>
      </c>
      <c r="I10" s="2">
        <v>140</v>
      </c>
      <c r="J10" s="2">
        <v>714870</v>
      </c>
      <c r="K10" s="2">
        <v>141</v>
      </c>
      <c r="L10" s="2">
        <v>721377</v>
      </c>
      <c r="M10" s="2">
        <v>141</v>
      </c>
      <c r="N10" s="2">
        <v>725281</v>
      </c>
      <c r="O10" s="2">
        <v>141</v>
      </c>
      <c r="P10" s="2">
        <v>730280</v>
      </c>
      <c r="Q10" s="2">
        <v>141</v>
      </c>
      <c r="R10" s="2">
        <v>734390</v>
      </c>
      <c r="S10" s="2">
        <v>141</v>
      </c>
      <c r="T10" s="2">
        <v>738266</v>
      </c>
      <c r="U10" s="2">
        <v>141</v>
      </c>
    </row>
    <row r="11" spans="1:21" ht="21.75" customHeight="1" x14ac:dyDescent="0.35">
      <c r="A11" s="2" t="s">
        <v>52</v>
      </c>
      <c r="B11" s="2">
        <v>163061</v>
      </c>
      <c r="C11" s="2">
        <v>144</v>
      </c>
      <c r="D11" s="2">
        <v>163212</v>
      </c>
      <c r="E11" s="2">
        <v>144</v>
      </c>
      <c r="F11" s="2">
        <v>163573</v>
      </c>
      <c r="G11" s="2">
        <v>144</v>
      </c>
      <c r="H11" s="2">
        <v>163577</v>
      </c>
      <c r="I11" s="2">
        <v>144</v>
      </c>
      <c r="J11" s="2">
        <v>163565</v>
      </c>
      <c r="K11" s="2">
        <v>145</v>
      </c>
      <c r="L11" s="2">
        <v>164909</v>
      </c>
      <c r="M11" s="2">
        <v>145</v>
      </c>
      <c r="N11" s="2">
        <v>165803</v>
      </c>
      <c r="O11" s="2">
        <v>145</v>
      </c>
      <c r="P11" s="2">
        <v>166821</v>
      </c>
      <c r="Q11" s="2">
        <v>145</v>
      </c>
      <c r="R11" s="2">
        <v>167717</v>
      </c>
      <c r="S11" s="2">
        <v>145</v>
      </c>
      <c r="T11" s="2">
        <v>168679</v>
      </c>
      <c r="U11" s="2">
        <v>145</v>
      </c>
    </row>
    <row r="12" spans="1:21" ht="21.75" customHeight="1" x14ac:dyDescent="0.35">
      <c r="A12" s="2" t="s">
        <v>8</v>
      </c>
      <c r="B12" s="2">
        <v>178685</v>
      </c>
      <c r="C12" s="2">
        <v>137</v>
      </c>
      <c r="D12" s="2">
        <v>178650</v>
      </c>
      <c r="E12" s="2">
        <v>137</v>
      </c>
      <c r="F12" s="2">
        <v>179258</v>
      </c>
      <c r="G12" s="2">
        <v>137</v>
      </c>
      <c r="H12" s="2">
        <v>179349</v>
      </c>
      <c r="I12" s="2">
        <v>137</v>
      </c>
      <c r="J12" s="2">
        <v>179058</v>
      </c>
      <c r="K12" s="2">
        <v>138</v>
      </c>
      <c r="L12" s="2">
        <v>181164</v>
      </c>
      <c r="M12" s="2">
        <v>138</v>
      </c>
      <c r="N12" s="2">
        <v>182536</v>
      </c>
      <c r="O12" s="2">
        <v>138</v>
      </c>
      <c r="P12" s="2">
        <v>184294</v>
      </c>
      <c r="Q12" s="2">
        <v>139</v>
      </c>
      <c r="R12" s="2">
        <v>185872</v>
      </c>
      <c r="S12" s="2">
        <v>139</v>
      </c>
      <c r="T12" s="2">
        <v>187251</v>
      </c>
      <c r="U12" s="2">
        <v>139</v>
      </c>
    </row>
    <row r="13" spans="1:21" ht="21.75" customHeight="1" x14ac:dyDescent="0.35">
      <c r="A13" s="2" t="s">
        <v>9</v>
      </c>
      <c r="B13" s="2">
        <v>645765</v>
      </c>
      <c r="C13" s="2">
        <v>140</v>
      </c>
      <c r="D13" s="2">
        <v>646165</v>
      </c>
      <c r="E13" s="2">
        <v>140</v>
      </c>
      <c r="F13" s="2">
        <v>647615</v>
      </c>
      <c r="G13" s="2">
        <v>140</v>
      </c>
      <c r="H13" s="2">
        <v>648212</v>
      </c>
      <c r="I13" s="2">
        <v>141</v>
      </c>
      <c r="J13" s="2">
        <v>647954</v>
      </c>
      <c r="K13" s="2">
        <v>141</v>
      </c>
      <c r="L13" s="2">
        <v>654161</v>
      </c>
      <c r="M13" s="2">
        <v>141</v>
      </c>
      <c r="N13" s="2">
        <v>657928</v>
      </c>
      <c r="O13" s="2">
        <v>141</v>
      </c>
      <c r="P13" s="2">
        <v>662613</v>
      </c>
      <c r="Q13" s="2">
        <v>142</v>
      </c>
      <c r="R13" s="2">
        <v>666809</v>
      </c>
      <c r="S13" s="2">
        <v>142</v>
      </c>
      <c r="T13" s="2">
        <v>670446</v>
      </c>
      <c r="U13" s="2">
        <v>142</v>
      </c>
    </row>
    <row r="14" spans="1:21" ht="21.75" customHeight="1" x14ac:dyDescent="0.35">
      <c r="A14" s="2" t="s">
        <v>10</v>
      </c>
      <c r="B14" s="2">
        <v>492077</v>
      </c>
      <c r="C14" s="2">
        <v>139</v>
      </c>
      <c r="D14" s="2">
        <v>492071</v>
      </c>
      <c r="E14" s="2">
        <v>139</v>
      </c>
      <c r="F14" s="2">
        <v>493815</v>
      </c>
      <c r="G14" s="2">
        <v>140</v>
      </c>
      <c r="H14" s="2">
        <v>493529</v>
      </c>
      <c r="I14" s="2">
        <v>140</v>
      </c>
      <c r="J14" s="2">
        <v>492840</v>
      </c>
      <c r="K14" s="2">
        <v>140</v>
      </c>
      <c r="L14" s="2">
        <v>497501</v>
      </c>
      <c r="M14" s="2">
        <v>140</v>
      </c>
      <c r="N14" s="2">
        <v>499958</v>
      </c>
      <c r="O14" s="2">
        <v>140</v>
      </c>
      <c r="P14" s="2">
        <v>503543</v>
      </c>
      <c r="Q14" s="2">
        <v>140</v>
      </c>
      <c r="R14" s="2">
        <v>506609</v>
      </c>
      <c r="S14" s="2">
        <v>140</v>
      </c>
      <c r="T14" s="2">
        <v>509259</v>
      </c>
      <c r="U14" s="2">
        <v>141</v>
      </c>
    </row>
    <row r="15" spans="1:21" ht="21.75" customHeight="1" x14ac:dyDescent="0.35">
      <c r="A15" s="2" t="s">
        <v>11</v>
      </c>
      <c r="B15" s="2">
        <v>121298</v>
      </c>
      <c r="C15" s="2">
        <v>148</v>
      </c>
      <c r="D15" s="2">
        <v>121387</v>
      </c>
      <c r="E15" s="2">
        <v>148</v>
      </c>
      <c r="F15" s="2">
        <v>121982</v>
      </c>
      <c r="G15" s="2">
        <v>148</v>
      </c>
      <c r="H15" s="2">
        <v>121917</v>
      </c>
      <c r="I15" s="2">
        <v>148</v>
      </c>
      <c r="J15" s="2">
        <v>121684</v>
      </c>
      <c r="K15" s="2">
        <v>148</v>
      </c>
      <c r="L15" s="2">
        <v>122679</v>
      </c>
      <c r="M15" s="2">
        <v>149</v>
      </c>
      <c r="N15" s="2">
        <v>123198</v>
      </c>
      <c r="O15" s="2">
        <v>149</v>
      </c>
      <c r="P15" s="2">
        <v>123982</v>
      </c>
      <c r="Q15" s="2">
        <v>149</v>
      </c>
      <c r="R15" s="2">
        <v>124667</v>
      </c>
      <c r="S15" s="2">
        <v>149</v>
      </c>
      <c r="T15" s="2">
        <v>125175</v>
      </c>
      <c r="U15" s="2">
        <v>149</v>
      </c>
    </row>
    <row r="16" spans="1:21" ht="21.75" customHeight="1" x14ac:dyDescent="0.35">
      <c r="A16" s="2" t="s">
        <v>12</v>
      </c>
      <c r="B16" s="2">
        <v>216448</v>
      </c>
      <c r="C16" s="2">
        <v>145</v>
      </c>
      <c r="D16" s="2">
        <v>216515</v>
      </c>
      <c r="E16" s="2">
        <v>145</v>
      </c>
      <c r="F16" s="2">
        <v>217375</v>
      </c>
      <c r="G16" s="2">
        <v>145</v>
      </c>
      <c r="H16" s="2">
        <v>217382</v>
      </c>
      <c r="I16" s="2">
        <v>145</v>
      </c>
      <c r="J16" s="2">
        <v>217040</v>
      </c>
      <c r="K16" s="2">
        <v>146</v>
      </c>
      <c r="L16" s="2">
        <v>218999</v>
      </c>
      <c r="M16" s="2">
        <v>146</v>
      </c>
      <c r="N16" s="2">
        <v>219926</v>
      </c>
      <c r="O16" s="2">
        <v>146</v>
      </c>
      <c r="P16" s="2">
        <v>221361</v>
      </c>
      <c r="Q16" s="2">
        <v>146</v>
      </c>
      <c r="R16" s="2">
        <v>222432</v>
      </c>
      <c r="S16" s="2">
        <v>146</v>
      </c>
      <c r="T16" s="2">
        <v>223357</v>
      </c>
      <c r="U16" s="2">
        <v>146</v>
      </c>
    </row>
    <row r="17" spans="1:21" ht="21.75" customHeight="1" x14ac:dyDescent="0.35">
      <c r="A17" s="2" t="s">
        <v>13</v>
      </c>
      <c r="B17" s="2">
        <v>804941</v>
      </c>
      <c r="C17" s="2">
        <v>142</v>
      </c>
      <c r="D17" s="2">
        <v>803761</v>
      </c>
      <c r="E17" s="2">
        <v>142</v>
      </c>
      <c r="F17" s="2">
        <v>807934</v>
      </c>
      <c r="G17" s="2">
        <v>142</v>
      </c>
      <c r="H17" s="2">
        <v>807264</v>
      </c>
      <c r="I17" s="2">
        <v>142</v>
      </c>
      <c r="J17" s="2">
        <v>804868</v>
      </c>
      <c r="K17" s="2">
        <v>143</v>
      </c>
      <c r="L17" s="2">
        <v>812966</v>
      </c>
      <c r="M17" s="2">
        <v>143</v>
      </c>
      <c r="N17" s="2">
        <v>816472</v>
      </c>
      <c r="O17" s="2">
        <v>143</v>
      </c>
      <c r="P17" s="2">
        <v>822425</v>
      </c>
      <c r="Q17" s="2">
        <v>143</v>
      </c>
      <c r="R17" s="2">
        <v>827815</v>
      </c>
      <c r="S17" s="2">
        <v>143</v>
      </c>
      <c r="T17" s="2">
        <v>832782</v>
      </c>
      <c r="U17" s="2">
        <v>143</v>
      </c>
    </row>
    <row r="18" spans="1:21" ht="21.75" customHeight="1" x14ac:dyDescent="0.35">
      <c r="A18" s="2" t="s">
        <v>14</v>
      </c>
      <c r="B18" s="2">
        <v>181693</v>
      </c>
      <c r="C18" s="2">
        <v>149</v>
      </c>
      <c r="D18" s="2">
        <v>181666</v>
      </c>
      <c r="E18" s="2">
        <v>149</v>
      </c>
      <c r="F18" s="2">
        <v>183261</v>
      </c>
      <c r="G18" s="2">
        <v>149</v>
      </c>
      <c r="H18" s="2">
        <v>183074</v>
      </c>
      <c r="I18" s="2">
        <v>149</v>
      </c>
      <c r="J18" s="2">
        <v>182361</v>
      </c>
      <c r="K18" s="2">
        <v>150</v>
      </c>
      <c r="L18" s="2">
        <v>183921</v>
      </c>
      <c r="M18" s="2">
        <v>150</v>
      </c>
      <c r="N18" s="2">
        <v>184645</v>
      </c>
      <c r="O18" s="2">
        <v>150</v>
      </c>
      <c r="P18" s="2">
        <v>185782</v>
      </c>
      <c r="Q18" s="2">
        <v>150</v>
      </c>
      <c r="R18" s="2">
        <v>186915</v>
      </c>
      <c r="S18" s="2">
        <v>150</v>
      </c>
      <c r="T18" s="2">
        <v>187882</v>
      </c>
      <c r="U18" s="2">
        <v>150</v>
      </c>
    </row>
    <row r="19" spans="1:21" ht="21.75" customHeight="1" x14ac:dyDescent="0.35">
      <c r="A19" s="2" t="s">
        <v>15</v>
      </c>
      <c r="B19" s="2">
        <v>38608</v>
      </c>
      <c r="C19" s="2">
        <v>148</v>
      </c>
      <c r="D19" s="2">
        <v>38617</v>
      </c>
      <c r="E19" s="2">
        <v>148</v>
      </c>
      <c r="F19" s="2">
        <v>39114</v>
      </c>
      <c r="G19" s="2">
        <v>149</v>
      </c>
      <c r="H19" s="2">
        <v>39072</v>
      </c>
      <c r="I19" s="2">
        <v>149</v>
      </c>
      <c r="J19" s="2">
        <v>38810</v>
      </c>
      <c r="K19" s="2">
        <v>149</v>
      </c>
      <c r="L19" s="2">
        <v>39191</v>
      </c>
      <c r="M19" s="2">
        <v>149</v>
      </c>
      <c r="N19" s="2">
        <v>39331</v>
      </c>
      <c r="O19" s="2">
        <v>150</v>
      </c>
      <c r="P19" s="2">
        <v>39558</v>
      </c>
      <c r="Q19" s="2">
        <v>150</v>
      </c>
      <c r="R19" s="2">
        <v>39727</v>
      </c>
      <c r="S19" s="2">
        <v>150</v>
      </c>
      <c r="T19" s="2">
        <v>39917</v>
      </c>
      <c r="U19" s="2">
        <v>150</v>
      </c>
    </row>
    <row r="20" spans="1:21" ht="21.75" customHeight="1" x14ac:dyDescent="0.35">
      <c r="A20" s="2" t="s">
        <v>16</v>
      </c>
      <c r="B20" s="2">
        <v>819860</v>
      </c>
      <c r="C20" s="2">
        <v>156</v>
      </c>
      <c r="D20" s="2">
        <v>820620</v>
      </c>
      <c r="E20" s="2">
        <v>156</v>
      </c>
      <c r="F20" s="2">
        <v>846039</v>
      </c>
      <c r="G20" s="2">
        <v>158</v>
      </c>
      <c r="H20" s="2">
        <v>845278</v>
      </c>
      <c r="I20" s="2">
        <v>158</v>
      </c>
      <c r="J20" s="2">
        <v>828438</v>
      </c>
      <c r="K20" s="2">
        <v>158</v>
      </c>
      <c r="L20" s="2">
        <v>838944</v>
      </c>
      <c r="M20" s="2">
        <v>158</v>
      </c>
      <c r="N20" s="2">
        <v>839265</v>
      </c>
      <c r="O20" s="2">
        <v>158</v>
      </c>
      <c r="P20" s="2">
        <v>841614</v>
      </c>
      <c r="Q20" s="2">
        <v>158</v>
      </c>
      <c r="R20" s="2">
        <v>846188</v>
      </c>
      <c r="S20" s="2">
        <v>158</v>
      </c>
      <c r="T20" s="2">
        <v>851511</v>
      </c>
      <c r="U20" s="2">
        <v>158</v>
      </c>
    </row>
    <row r="21" spans="1:21" ht="21.75" customHeight="1" x14ac:dyDescent="0.35">
      <c r="A21" s="2" t="s">
        <v>17</v>
      </c>
      <c r="B21" s="2">
        <v>580743</v>
      </c>
      <c r="C21" s="2">
        <v>156</v>
      </c>
      <c r="D21" s="2">
        <v>580568</v>
      </c>
      <c r="E21" s="2">
        <v>156</v>
      </c>
      <c r="F21" s="2">
        <v>589518</v>
      </c>
      <c r="G21" s="2">
        <v>156</v>
      </c>
      <c r="H21" s="2">
        <v>588093</v>
      </c>
      <c r="I21" s="2">
        <v>156</v>
      </c>
      <c r="J21" s="2">
        <v>582636</v>
      </c>
      <c r="K21" s="2">
        <v>157</v>
      </c>
      <c r="L21" s="2">
        <v>587164</v>
      </c>
      <c r="M21" s="2">
        <v>157</v>
      </c>
      <c r="N21" s="2">
        <v>588331</v>
      </c>
      <c r="O21" s="2">
        <v>157</v>
      </c>
      <c r="P21" s="2">
        <v>590629</v>
      </c>
      <c r="Q21" s="2">
        <v>157</v>
      </c>
      <c r="R21" s="2">
        <v>593162</v>
      </c>
      <c r="S21" s="2">
        <v>157</v>
      </c>
      <c r="T21" s="2">
        <v>595739</v>
      </c>
      <c r="U21" s="2">
        <v>157</v>
      </c>
    </row>
    <row r="22" spans="1:21" ht="21.75" customHeight="1" x14ac:dyDescent="0.35">
      <c r="A22" s="2" t="s">
        <v>18</v>
      </c>
      <c r="B22" s="2">
        <v>78816</v>
      </c>
      <c r="C22" s="2">
        <v>156</v>
      </c>
      <c r="D22" s="2">
        <v>78780</v>
      </c>
      <c r="E22" s="2">
        <v>156</v>
      </c>
      <c r="F22" s="2">
        <v>79478</v>
      </c>
      <c r="G22" s="2">
        <v>156</v>
      </c>
      <c r="H22" s="2">
        <v>79356</v>
      </c>
      <c r="I22" s="2">
        <v>156</v>
      </c>
      <c r="J22" s="2">
        <v>78831</v>
      </c>
      <c r="K22" s="2">
        <v>156</v>
      </c>
      <c r="L22" s="2">
        <v>79267</v>
      </c>
      <c r="M22" s="2">
        <v>156</v>
      </c>
      <c r="N22" s="2">
        <v>79471</v>
      </c>
      <c r="O22" s="2">
        <v>156</v>
      </c>
      <c r="P22" s="2">
        <v>79702</v>
      </c>
      <c r="Q22" s="2">
        <v>156</v>
      </c>
      <c r="R22" s="2">
        <v>79962</v>
      </c>
      <c r="S22" s="2">
        <v>157</v>
      </c>
      <c r="T22" s="2">
        <v>80262</v>
      </c>
      <c r="U22" s="2">
        <v>157</v>
      </c>
    </row>
    <row r="23" spans="1:21" ht="21.75" customHeight="1" x14ac:dyDescent="0.35">
      <c r="A23" s="2" t="s">
        <v>19</v>
      </c>
      <c r="B23" s="2">
        <v>265736</v>
      </c>
      <c r="C23" s="2">
        <v>166</v>
      </c>
      <c r="D23" s="2">
        <v>265859</v>
      </c>
      <c r="E23" s="2">
        <v>167</v>
      </c>
      <c r="F23" s="2">
        <v>274422</v>
      </c>
      <c r="G23" s="2">
        <v>168</v>
      </c>
      <c r="H23" s="2">
        <v>273106</v>
      </c>
      <c r="I23" s="2">
        <v>168</v>
      </c>
      <c r="J23" s="2">
        <v>267499</v>
      </c>
      <c r="K23" s="2">
        <v>168</v>
      </c>
      <c r="L23" s="2">
        <v>269773</v>
      </c>
      <c r="M23" s="2">
        <v>168</v>
      </c>
      <c r="N23" s="2">
        <v>270117</v>
      </c>
      <c r="O23" s="2">
        <v>168</v>
      </c>
      <c r="P23" s="2">
        <v>271035</v>
      </c>
      <c r="Q23" s="2">
        <v>168</v>
      </c>
      <c r="R23" s="2">
        <v>272555</v>
      </c>
      <c r="S23" s="2">
        <v>168</v>
      </c>
      <c r="T23" s="2">
        <v>274136</v>
      </c>
      <c r="U23" s="2">
        <v>168</v>
      </c>
    </row>
    <row r="24" spans="1:21" ht="21.75" customHeight="1" x14ac:dyDescent="0.35">
      <c r="A24" s="2" t="s">
        <v>20</v>
      </c>
      <c r="B24" s="2">
        <v>685800</v>
      </c>
      <c r="C24" s="2">
        <v>160</v>
      </c>
      <c r="D24" s="2">
        <v>686553</v>
      </c>
      <c r="E24" s="2">
        <v>160</v>
      </c>
      <c r="F24" s="2">
        <v>709053</v>
      </c>
      <c r="G24" s="2">
        <v>161</v>
      </c>
      <c r="H24" s="2">
        <v>709060</v>
      </c>
      <c r="I24" s="2">
        <v>162</v>
      </c>
      <c r="J24" s="2">
        <v>693705</v>
      </c>
      <c r="K24" s="2">
        <v>161</v>
      </c>
      <c r="L24" s="2">
        <v>701371</v>
      </c>
      <c r="M24" s="2">
        <v>162</v>
      </c>
      <c r="N24" s="2">
        <v>702260</v>
      </c>
      <c r="O24" s="2">
        <v>162</v>
      </c>
      <c r="P24" s="2">
        <v>703350</v>
      </c>
      <c r="Q24" s="2">
        <v>162</v>
      </c>
      <c r="R24" s="2">
        <v>706781</v>
      </c>
      <c r="S24" s="2">
        <v>162</v>
      </c>
      <c r="T24" s="2">
        <v>710060</v>
      </c>
      <c r="U24" s="2">
        <v>162</v>
      </c>
    </row>
    <row r="25" spans="1:21" ht="21.75" customHeight="1" x14ac:dyDescent="0.35">
      <c r="A25" s="2" t="s">
        <v>21</v>
      </c>
      <c r="B25" s="2">
        <v>196256</v>
      </c>
      <c r="C25" s="2">
        <v>160</v>
      </c>
      <c r="D25" s="2">
        <v>196281</v>
      </c>
      <c r="E25" s="2">
        <v>160</v>
      </c>
      <c r="F25" s="2">
        <v>198550</v>
      </c>
      <c r="G25" s="2">
        <v>161</v>
      </c>
      <c r="H25" s="2">
        <v>198267</v>
      </c>
      <c r="I25" s="2">
        <v>161</v>
      </c>
      <c r="J25" s="2">
        <v>196893</v>
      </c>
      <c r="K25" s="2">
        <v>161</v>
      </c>
      <c r="L25" s="2">
        <v>198619</v>
      </c>
      <c r="M25" s="2">
        <v>162</v>
      </c>
      <c r="N25" s="2">
        <v>199224</v>
      </c>
      <c r="O25" s="2">
        <v>162</v>
      </c>
      <c r="P25" s="2">
        <v>200338</v>
      </c>
      <c r="Q25" s="2">
        <v>162</v>
      </c>
      <c r="R25" s="2">
        <v>201455</v>
      </c>
      <c r="S25" s="2">
        <v>162</v>
      </c>
      <c r="T25" s="2">
        <v>202513</v>
      </c>
      <c r="U25" s="2">
        <v>162</v>
      </c>
    </row>
    <row r="26" spans="1:21" ht="21.75" customHeight="1" thickBot="1" x14ac:dyDescent="0.4">
      <c r="A26" s="17" t="s">
        <v>32</v>
      </c>
      <c r="B26" s="17">
        <v>8432449</v>
      </c>
      <c r="C26" s="17">
        <v>146</v>
      </c>
      <c r="D26" s="17">
        <v>8432989</v>
      </c>
      <c r="E26" s="17">
        <v>146</v>
      </c>
      <c r="F26" s="17">
        <v>8521774</v>
      </c>
      <c r="G26" s="17">
        <v>147</v>
      </c>
      <c r="H26" s="17">
        <v>8518248</v>
      </c>
      <c r="I26" s="17">
        <v>147</v>
      </c>
      <c r="J26" s="17">
        <v>8465950</v>
      </c>
      <c r="K26" s="17">
        <v>147</v>
      </c>
      <c r="L26" s="17">
        <v>8547906</v>
      </c>
      <c r="M26" s="17">
        <v>147</v>
      </c>
      <c r="N26" s="17">
        <v>8580212</v>
      </c>
      <c r="O26" s="17">
        <v>147</v>
      </c>
      <c r="P26" s="17">
        <v>8629079</v>
      </c>
      <c r="Q26" s="17">
        <v>147</v>
      </c>
      <c r="R26" s="17">
        <v>8678659</v>
      </c>
      <c r="S26" s="17">
        <v>147</v>
      </c>
      <c r="T26" s="17">
        <v>8725948</v>
      </c>
      <c r="U26" s="17">
        <v>147</v>
      </c>
    </row>
    <row r="27" spans="1:21" s="5" customFormat="1" ht="31.5" customHeight="1" thickTop="1" x14ac:dyDescent="0.35">
      <c r="A27" s="13" t="s">
        <v>0</v>
      </c>
      <c r="B27" s="14">
        <f>+B5+B6+B7+B8+B9+B10+B11+B12+B13</f>
        <v>3950173</v>
      </c>
      <c r="C27" s="14">
        <f>+(B5*C5+B6*C6+B7*C7+B8*C8+B9*C9+B10*C10+B11*C11+B12*C12+B13*C13)/B27</f>
        <v>138.87314150544799</v>
      </c>
      <c r="D27" s="14">
        <f>+D5+D6+D7+D8+D9+D10+D11+D12+D13</f>
        <v>3950311</v>
      </c>
      <c r="E27" s="14">
        <f>+(D5*E5+D6*E6+D7*E7+D8*E8+D9*E9+D10*E10+D11*E11+D12*E12+D13*E13)/D27</f>
        <v>139.24790756980906</v>
      </c>
      <c r="F27" s="14">
        <f>+F5+F6+F7+F8+F9+F10+F11+F12+F13</f>
        <v>3961233</v>
      </c>
      <c r="G27" s="14">
        <f>+(F5*G5+F6*G6+F7*G7+F8*G8+F9*G9+F10*G10+F11*G11+F12*G12+F13*G13)/F27</f>
        <v>139.39209761203139</v>
      </c>
      <c r="H27" s="14">
        <f>+H5+H6+H7+H8+H9+H10+H11+H12+H13</f>
        <v>3962850</v>
      </c>
      <c r="I27" s="14">
        <f>+(H5*I5+H6*I6+H7*I7+H8*I8+H9*I9+H10*I10+H11*I11+H12*I12+H13*I13)/H27</f>
        <v>139.55542627149651</v>
      </c>
      <c r="J27" s="14">
        <f>+J5+J6+J7+J8+J9+J10+J11+J12+J13</f>
        <v>3960345</v>
      </c>
      <c r="K27" s="14">
        <f>+(J5*K5+J6*K6+J7*K7+J8*K8+J9*K9+J10*K10+J11*K11+J12*K12+J13*K13)/J27</f>
        <v>139.86842838187079</v>
      </c>
      <c r="L27" s="14">
        <f>+L5+L6+L7+L8+L9+L10+L11+L12+L13</f>
        <v>3997511</v>
      </c>
      <c r="M27" s="14">
        <f>+(L5*M5+L6*M6+L7*M7+L8*M8+L9*M9+L10*M10+L11*M11+L12*M12+L13*M13)/L27</f>
        <v>139.86760036432671</v>
      </c>
      <c r="N27" s="14">
        <f>+N5+N6+N7+N8+N9+N10+N11+N12+N13</f>
        <v>4018014</v>
      </c>
      <c r="O27" s="14">
        <f>+(N5*O5+N6*O6+N7*O7+N8*O8+N9*O9+N10*O10+N11*O11+N12*O12+N13*O13)/N27</f>
        <v>139.86748602667885</v>
      </c>
      <c r="P27" s="14">
        <f>+P5+P6+P7+P8+P9+P10+P11+P12+P13</f>
        <v>4045760</v>
      </c>
      <c r="Q27" s="14">
        <f>+(P5*Q5+P6*Q6+P7*Q7+P8*Q8+P9*Q9+P10*Q10+P11*Q11+P12*Q12+P13*Q13)/P27</f>
        <v>140.62251740093333</v>
      </c>
      <c r="R27" s="14">
        <f>+R5+R6+R7+R8+R9+R10+R11+R12+R13</f>
        <v>4070391</v>
      </c>
      <c r="S27" s="14">
        <f>+(R5*S5+R6*S6+R7*S7+R8*S8+R9*S9+R10*S10+R11*S11+R12*S12+R13*S13)/R27</f>
        <v>140.62179702146551</v>
      </c>
      <c r="T27" s="14">
        <f>+T5+T6+T7+T8+T9+T10+T11+T12+T13</f>
        <v>4093355</v>
      </c>
      <c r="U27" s="14">
        <f>+(T5*U5+T6*U6+T7*U7+T8*U8+T9*U9+T10*U10+T11*U11+T12*U12+T13*U13)/T27</f>
        <v>140.62133921929566</v>
      </c>
    </row>
    <row r="28" spans="1:21" ht="23.15" customHeight="1" x14ac:dyDescent="0.35">
      <c r="A28" s="13" t="s">
        <v>1</v>
      </c>
      <c r="B28" s="14">
        <f>+B14+B15+B16+B17</f>
        <v>1634764</v>
      </c>
      <c r="C28" s="14">
        <f>+(+B15*C15+B14*C14+B16*C16+B17*C17)/B28</f>
        <v>141.93938024081763</v>
      </c>
      <c r="D28" s="14">
        <f>+D14+D15+D16+D17</f>
        <v>1633734</v>
      </c>
      <c r="E28" s="14">
        <f>+(+D15*E15+D14*E14+D16*E16+D17*E17)/D28</f>
        <v>141.93980292997514</v>
      </c>
      <c r="F28" s="14">
        <f>+F14+F15+F16+F17</f>
        <v>1641106</v>
      </c>
      <c r="G28" s="14">
        <f>+(+F15*G15+F14*G14+F16*G16+F17*G17)/F28</f>
        <v>142.24153650038448</v>
      </c>
      <c r="H28" s="14">
        <f>+H14+H15+H16+H17</f>
        <v>1640092</v>
      </c>
      <c r="I28" s="14">
        <f>+(+H15*I15+H14*I14+H16*I16+H17*I17)/H28</f>
        <v>142.24180960580262</v>
      </c>
      <c r="J28" s="14">
        <f>+J14+J15+J16+J17</f>
        <v>1636432</v>
      </c>
      <c r="K28" s="14">
        <f>+(+J15*K15+J14*K14+J16*K16+J17*K17)/J28</f>
        <v>142.86618447940398</v>
      </c>
      <c r="L28" s="14">
        <f>+L14+L15+L16+L17</f>
        <v>1652145</v>
      </c>
      <c r="M28" s="14">
        <f>+(+L15*M15+L14*M14+L16*M16+L17*M17)/L28</f>
        <v>142.93981642047157</v>
      </c>
      <c r="N28" s="14">
        <f>+N14+N15+N16+N17</f>
        <v>1659554</v>
      </c>
      <c r="O28" s="14">
        <f>+(+N15*O15+N14*O14+N16*O16+N17*O17)/N28</f>
        <v>142.93919571161891</v>
      </c>
      <c r="P28" s="14">
        <f>+P14+P15+P16+P17</f>
        <v>1671311</v>
      </c>
      <c r="Q28" s="14">
        <f>+(+P15*Q15+P14*Q14+P16*Q16+P17*Q17)/P28</f>
        <v>142.93857875643732</v>
      </c>
      <c r="R28" s="14">
        <f>+R14+R15+R16+R17</f>
        <v>1681523</v>
      </c>
      <c r="S28" s="14">
        <f>+(+R15*S15+R14*S14+R16*S16+R17*S17)/R28</f>
        <v>142.93783671112439</v>
      </c>
      <c r="T28" s="14">
        <f>+T14+T15+T16+T17</f>
        <v>1690573</v>
      </c>
      <c r="U28" s="14">
        <f>+(+T15*U15+T14*U14+T16*U16+T17*U17)/T28</f>
        <v>143.23814588308224</v>
      </c>
    </row>
    <row r="29" spans="1:21" ht="23.15" customHeight="1" thickBot="1" x14ac:dyDescent="0.4">
      <c r="A29" s="15" t="s">
        <v>2</v>
      </c>
      <c r="B29" s="16">
        <f>+B18+B19+B20+B21+B22+B23+B24+B25</f>
        <v>2847512</v>
      </c>
      <c r="C29" s="16">
        <f>+(B18*C18+B19*C19+B20*C20+B21*C21+B22*C22+B23*C23+B24*C24+B25*C25)/B29</f>
        <v>157.61715525694009</v>
      </c>
      <c r="D29" s="16">
        <f>+D18+D19+D20+D21+D22+D23+D24+D25</f>
        <v>2848944</v>
      </c>
      <c r="E29" s="16">
        <f>+(D18*E18+D19*E19+D20*E20+D21*E21+D22*E22+D23*E23+D24*E24+D25*E25)/D29</f>
        <v>157.71122598408394</v>
      </c>
      <c r="F29" s="16">
        <f>+F18+F19+F20+F21+F22+F23+F24+F25</f>
        <v>2919435</v>
      </c>
      <c r="G29" s="16">
        <f>+(F18*G18+F19*G19+F20*G20+F21*G21+F22*G22+F23*G23+F24*G24+F25*G25)/F29</f>
        <v>158.72879238619802</v>
      </c>
      <c r="H29" s="16">
        <f>+H18+H19+H20+H21+H22+H23+H24+H25</f>
        <v>2915306</v>
      </c>
      <c r="I29" s="16">
        <f>+(H18*I18+H19*I19+H20*I20+H21*I21+H22*I22+H23*I23+H24*I24+H25*I25)/H29</f>
        <v>158.97001446846403</v>
      </c>
      <c r="J29" s="16">
        <f>+J18+J19+J20+J21+J22+J23+J24+J25</f>
        <v>2869173</v>
      </c>
      <c r="K29" s="16">
        <f>+(J18*K18+J19*K19+J20*K20+J21*K21+J22*K22+J23*K23+J24*K24+J25*K25)/J29</f>
        <v>158.97530124534143</v>
      </c>
      <c r="L29" s="16">
        <f>+L18+L19+L20+L21+L22+L23+L24+L25</f>
        <v>2898250</v>
      </c>
      <c r="M29" s="16">
        <f>+(L18*M18+L19*M19+L20*M20+L21*M21+L22*M22+L23*M23+L24*M24+L25*M25)/L29</f>
        <v>159.28626067454499</v>
      </c>
      <c r="N29" s="16">
        <f>+N18+N19+N20+N21+N22+N23+N24+N25</f>
        <v>2902644</v>
      </c>
      <c r="O29" s="16">
        <f>+(N18*O18+N19*O19+N20*O20+N21*O21+N22*O22+N23*O23+N24*O24+N25*O25)/N29</f>
        <v>159.29813542411677</v>
      </c>
      <c r="P29" s="16">
        <f>+P18+P19+P20+P21+P22+P23+P24+P25</f>
        <v>2912008</v>
      </c>
      <c r="Q29" s="16">
        <f>+(P18*Q18+P19*Q19+P20*Q20+P21*Q21+P22*Q22+P23*Q23+P24*Q24+P25*Q25)/P29</f>
        <v>159.29544596031329</v>
      </c>
      <c r="R29" s="16">
        <f>+R18+R19+R20+R21+R22+R23+R24+R25</f>
        <v>2926745</v>
      </c>
      <c r="S29" s="16">
        <f>+(R18*S18+R19*S19+R20*S20+R21*S21+R22*S22+R23*S23+R24*S24+R25*S25)/R29</f>
        <v>159.32305137618755</v>
      </c>
      <c r="T29" s="16">
        <f>+T18+T19+T20+T21+T22+T23+T24+T25</f>
        <v>2942020</v>
      </c>
      <c r="U29" s="16">
        <f>+(T18*U18+T19*U19+T20*U20+T21*U21+T22*U22+T23*U23+T24*U24+T25*U25)/T29</f>
        <v>159.32332852937776</v>
      </c>
    </row>
    <row r="30" spans="1:21" ht="25" customHeight="1" thickTop="1" x14ac:dyDescent="0.3">
      <c r="A30" s="70" t="str">
        <f>+INDICE!B10</f>
        <v xml:space="preserve"> Lettura dati 24 gennaio 2024</v>
      </c>
      <c r="J30" s="24"/>
    </row>
    <row r="31" spans="1:21" x14ac:dyDescent="0.35">
      <c r="B31" s="6"/>
      <c r="C31" s="25"/>
      <c r="D31" s="5"/>
      <c r="E31" s="67"/>
      <c r="F31" s="5"/>
    </row>
    <row r="32" spans="1:21" s="3" customFormat="1" x14ac:dyDescent="0.35">
      <c r="A32" s="1"/>
      <c r="B32" s="1"/>
      <c r="C32" s="66"/>
      <c r="E32" s="68"/>
      <c r="G32" s="68"/>
      <c r="I32" s="68"/>
    </row>
    <row r="33" spans="2:6" ht="15" x14ac:dyDescent="0.35">
      <c r="B33" s="7"/>
      <c r="C33" s="65"/>
    </row>
    <row r="37" spans="2:6" ht="13.5" x14ac:dyDescent="0.35">
      <c r="B37" s="14"/>
      <c r="C37" s="14"/>
      <c r="F37" s="24"/>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65"/>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T3:U3"/>
    <mergeCell ref="B2:U2"/>
    <mergeCell ref="A3:A4"/>
    <mergeCell ref="B3:C3"/>
    <mergeCell ref="D3:E3"/>
    <mergeCell ref="F3:G3"/>
    <mergeCell ref="N3:O3"/>
    <mergeCell ref="R3:S3"/>
    <mergeCell ref="P3:Q3"/>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rowBreaks count="1" manualBreakCount="1">
    <brk id="18" max="21" man="1"/>
  </rowBreaks>
  <ignoredErrors>
    <ignoredError sqref="C27:V3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0C03-2FD9-483A-9EF4-A453E9AC983A}">
  <sheetPr>
    <pageSetUpPr fitToPage="1"/>
  </sheetPr>
  <dimension ref="A1:Y60"/>
  <sheetViews>
    <sheetView showGridLines="0" view="pageBreakPreview" topLeftCell="T17" zoomScale="64" zoomScaleNormal="58" zoomScaleSheetLayoutView="64" workbookViewId="0">
      <selection activeCell="J28" sqref="J28"/>
    </sheetView>
  </sheetViews>
  <sheetFormatPr defaultColWidth="13.26953125" defaultRowHeight="10" x14ac:dyDescent="0.35"/>
  <cols>
    <col min="1" max="1" width="26.36328125" style="1" customWidth="1"/>
    <col min="2" max="2" width="12.90625" style="1" bestFit="1" customWidth="1"/>
    <col min="3" max="3" width="13.1796875" style="66" customWidth="1"/>
    <col min="4" max="4" width="12.90625" style="1" bestFit="1" customWidth="1"/>
    <col min="5" max="5" width="13.1796875" style="1" customWidth="1"/>
    <col min="6" max="6" width="12.90625" style="1" bestFit="1" customWidth="1"/>
    <col min="7" max="7" width="13.1796875" style="1" customWidth="1"/>
    <col min="8" max="8" width="12.90625" style="1" bestFit="1" customWidth="1"/>
    <col min="9" max="9" width="13" style="1" customWidth="1"/>
    <col min="10" max="10" width="12.90625" style="1" bestFit="1" customWidth="1"/>
    <col min="11" max="11" width="13.26953125" style="1"/>
    <col min="12" max="12" width="12.90625" style="1" bestFit="1" customWidth="1"/>
    <col min="13" max="13" width="13.26953125" style="1"/>
    <col min="14" max="14" width="12.90625" style="1" bestFit="1" customWidth="1"/>
    <col min="15" max="15" width="13.26953125" style="1"/>
    <col min="16" max="16" width="12.90625" style="1" bestFit="1" customWidth="1"/>
    <col min="17" max="17" width="13.26953125" style="1"/>
    <col min="18" max="18" width="12.81640625" style="1" customWidth="1"/>
    <col min="19" max="19" width="13.26953125" style="1"/>
    <col min="20" max="20" width="12.90625" style="1" bestFit="1" customWidth="1"/>
    <col min="21" max="21" width="13.54296875" style="1" customWidth="1"/>
    <col min="22" max="22" width="12.90625" style="1" bestFit="1" customWidth="1"/>
    <col min="23" max="23" width="13.26953125" style="1"/>
    <col min="24" max="24" width="12.90625" style="1" bestFit="1" customWidth="1"/>
    <col min="25" max="16384" width="13.26953125" style="1"/>
  </cols>
  <sheetData>
    <row r="1" spans="1:25" ht="61.5" customHeight="1" thickBot="1" x14ac:dyDescent="0.4">
      <c r="A1" s="47" t="s">
        <v>195</v>
      </c>
      <c r="B1" s="47"/>
      <c r="C1" s="47"/>
      <c r="D1" s="47"/>
      <c r="E1" s="47"/>
      <c r="F1" s="47"/>
      <c r="G1" s="47"/>
      <c r="H1" s="47"/>
      <c r="I1" s="47"/>
      <c r="J1" s="47"/>
      <c r="K1" s="47"/>
      <c r="L1" s="47"/>
      <c r="M1" s="47"/>
      <c r="N1" s="49"/>
      <c r="O1" s="49"/>
      <c r="P1" s="49"/>
      <c r="Q1" s="49"/>
      <c r="R1" s="49"/>
      <c r="S1" s="49"/>
      <c r="T1" s="49"/>
      <c r="U1" s="49"/>
      <c r="V1" s="49"/>
      <c r="W1" s="49"/>
      <c r="X1" s="49"/>
      <c r="Y1" s="49"/>
    </row>
    <row r="2" spans="1:25" ht="40.5" customHeight="1" thickTop="1" x14ac:dyDescent="0.35">
      <c r="A2" s="37"/>
      <c r="B2" s="379" t="s">
        <v>35</v>
      </c>
      <c r="C2" s="379"/>
      <c r="D2" s="379"/>
      <c r="E2" s="379"/>
      <c r="F2" s="379"/>
      <c r="G2" s="379"/>
      <c r="H2" s="379"/>
      <c r="I2" s="379"/>
      <c r="J2" s="379"/>
      <c r="K2" s="379"/>
      <c r="L2" s="379"/>
      <c r="M2" s="379"/>
      <c r="N2" s="379"/>
      <c r="O2" s="379"/>
      <c r="P2" s="379"/>
      <c r="Q2" s="379"/>
      <c r="R2" s="379"/>
      <c r="S2" s="379"/>
      <c r="T2" s="379"/>
      <c r="U2" s="379"/>
      <c r="V2" s="379"/>
      <c r="W2" s="379"/>
      <c r="X2" s="379"/>
      <c r="Y2" s="379"/>
    </row>
    <row r="3" spans="1:25" ht="33" customHeight="1" x14ac:dyDescent="0.35">
      <c r="A3" s="395" t="s">
        <v>68</v>
      </c>
      <c r="B3" s="393" t="s">
        <v>120</v>
      </c>
      <c r="C3" s="394"/>
      <c r="D3" s="393" t="s">
        <v>173</v>
      </c>
      <c r="E3" s="394"/>
      <c r="F3" s="393" t="s">
        <v>182</v>
      </c>
      <c r="G3" s="394"/>
      <c r="H3" s="393" t="s">
        <v>188</v>
      </c>
      <c r="I3" s="394"/>
      <c r="J3" s="393" t="s">
        <v>191</v>
      </c>
      <c r="K3" s="394"/>
      <c r="L3" s="393" t="s">
        <v>194</v>
      </c>
      <c r="M3" s="394"/>
      <c r="N3" s="393" t="s">
        <v>198</v>
      </c>
      <c r="O3" s="394"/>
      <c r="P3" s="393" t="s">
        <v>201</v>
      </c>
      <c r="Q3" s="394"/>
      <c r="R3" s="393" t="s">
        <v>209</v>
      </c>
      <c r="S3" s="394"/>
      <c r="T3" s="397" t="s">
        <v>211</v>
      </c>
      <c r="U3" s="398"/>
      <c r="V3" s="397" t="s">
        <v>213</v>
      </c>
      <c r="W3" s="398"/>
      <c r="X3" s="397" t="s">
        <v>237</v>
      </c>
      <c r="Y3" s="398"/>
    </row>
    <row r="4" spans="1:25" ht="64" customHeight="1" thickBot="1" x14ac:dyDescent="0.4">
      <c r="A4" s="396"/>
      <c r="B4" s="30" t="s">
        <v>92</v>
      </c>
      <c r="C4" s="64" t="s">
        <v>93</v>
      </c>
      <c r="D4" s="30" t="s">
        <v>92</v>
      </c>
      <c r="E4" s="64" t="s">
        <v>93</v>
      </c>
      <c r="F4" s="30" t="s">
        <v>92</v>
      </c>
      <c r="G4" s="64" t="s">
        <v>93</v>
      </c>
      <c r="H4" s="30" t="s">
        <v>92</v>
      </c>
      <c r="I4" s="64" t="s">
        <v>93</v>
      </c>
      <c r="J4" s="30" t="s">
        <v>92</v>
      </c>
      <c r="K4" s="64" t="s">
        <v>93</v>
      </c>
      <c r="L4" s="30" t="s">
        <v>92</v>
      </c>
      <c r="M4" s="64" t="s">
        <v>93</v>
      </c>
      <c r="N4" s="30" t="s">
        <v>92</v>
      </c>
      <c r="O4" s="64" t="s">
        <v>93</v>
      </c>
      <c r="P4" s="30" t="s">
        <v>92</v>
      </c>
      <c r="Q4" s="64" t="s">
        <v>93</v>
      </c>
      <c r="R4" s="30" t="s">
        <v>92</v>
      </c>
      <c r="S4" s="64" t="s">
        <v>93</v>
      </c>
      <c r="T4" s="30" t="s">
        <v>92</v>
      </c>
      <c r="U4" s="64" t="s">
        <v>93</v>
      </c>
      <c r="V4" s="30" t="s">
        <v>92</v>
      </c>
      <c r="W4" s="64" t="s">
        <v>93</v>
      </c>
      <c r="X4" s="30" t="s">
        <v>92</v>
      </c>
      <c r="Y4" s="64" t="s">
        <v>93</v>
      </c>
    </row>
    <row r="5" spans="1:25" ht="21.75" customHeight="1" thickTop="1" x14ac:dyDescent="0.35">
      <c r="A5" s="2" t="s">
        <v>4</v>
      </c>
      <c r="B5" s="2">
        <v>594621</v>
      </c>
      <c r="C5" s="2">
        <v>158</v>
      </c>
      <c r="D5" s="2">
        <v>596019</v>
      </c>
      <c r="E5" s="2">
        <v>157</v>
      </c>
      <c r="F5" s="2">
        <v>612905</v>
      </c>
      <c r="G5" s="2">
        <v>151</v>
      </c>
      <c r="H5" s="2">
        <v>611964</v>
      </c>
      <c r="I5" s="2">
        <v>152</v>
      </c>
      <c r="J5" s="2">
        <v>610967</v>
      </c>
      <c r="K5" s="2">
        <v>152</v>
      </c>
      <c r="L5" s="2">
        <v>609599</v>
      </c>
      <c r="M5" s="2">
        <v>152</v>
      </c>
      <c r="N5" s="2">
        <v>608329</v>
      </c>
      <c r="O5" s="2">
        <v>152</v>
      </c>
      <c r="P5" s="2">
        <v>608352</v>
      </c>
      <c r="Q5" s="2">
        <v>153</v>
      </c>
      <c r="R5" s="2">
        <v>608346</v>
      </c>
      <c r="S5" s="2">
        <v>153</v>
      </c>
      <c r="T5" s="2">
        <v>608936</v>
      </c>
      <c r="U5" s="2">
        <v>153</v>
      </c>
      <c r="V5" s="2">
        <v>608094</v>
      </c>
      <c r="W5" s="2">
        <v>153</v>
      </c>
      <c r="X5" s="2">
        <v>605197</v>
      </c>
      <c r="Y5" s="2">
        <v>153</v>
      </c>
    </row>
    <row r="6" spans="1:25" ht="21.75" customHeight="1" x14ac:dyDescent="0.35">
      <c r="A6" s="2" t="s">
        <v>5</v>
      </c>
      <c r="B6" s="2">
        <v>18332</v>
      </c>
      <c r="C6" s="2">
        <v>154</v>
      </c>
      <c r="D6" s="2">
        <v>18358</v>
      </c>
      <c r="E6" s="2">
        <v>154</v>
      </c>
      <c r="F6" s="2">
        <v>18774</v>
      </c>
      <c r="G6" s="2">
        <v>146</v>
      </c>
      <c r="H6" s="2">
        <v>18750</v>
      </c>
      <c r="I6" s="2">
        <v>146</v>
      </c>
      <c r="J6" s="2">
        <v>18713</v>
      </c>
      <c r="K6" s="2">
        <v>146</v>
      </c>
      <c r="L6" s="2">
        <v>18668</v>
      </c>
      <c r="M6" s="2">
        <v>147</v>
      </c>
      <c r="N6" s="2">
        <v>18635</v>
      </c>
      <c r="O6" s="2">
        <v>147</v>
      </c>
      <c r="P6" s="2">
        <v>18630</v>
      </c>
      <c r="Q6" s="2">
        <v>148</v>
      </c>
      <c r="R6" s="2">
        <v>18655</v>
      </c>
      <c r="S6" s="2">
        <v>148</v>
      </c>
      <c r="T6" s="2">
        <v>18632</v>
      </c>
      <c r="U6" s="2">
        <v>149</v>
      </c>
      <c r="V6" s="2">
        <v>18616</v>
      </c>
      <c r="W6" s="2">
        <v>149</v>
      </c>
      <c r="X6" s="2">
        <v>18572</v>
      </c>
      <c r="Y6" s="2">
        <v>149</v>
      </c>
    </row>
    <row r="7" spans="1:25" ht="21.75" customHeight="1" x14ac:dyDescent="0.35">
      <c r="A7" s="2" t="s">
        <v>6</v>
      </c>
      <c r="B7" s="2">
        <v>1533846</v>
      </c>
      <c r="C7" s="2">
        <v>158</v>
      </c>
      <c r="D7" s="2">
        <v>1537404</v>
      </c>
      <c r="E7" s="2">
        <v>157</v>
      </c>
      <c r="F7" s="2">
        <v>1577084</v>
      </c>
      <c r="G7" s="2">
        <v>152</v>
      </c>
      <c r="H7" s="2">
        <v>1574454</v>
      </c>
      <c r="I7" s="2">
        <v>152</v>
      </c>
      <c r="J7" s="2">
        <v>1572162</v>
      </c>
      <c r="K7" s="2">
        <v>152</v>
      </c>
      <c r="L7" s="2">
        <v>1568740</v>
      </c>
      <c r="M7" s="2">
        <v>152</v>
      </c>
      <c r="N7" s="2">
        <v>1565975</v>
      </c>
      <c r="O7" s="2">
        <v>152</v>
      </c>
      <c r="P7" s="2">
        <v>1564944</v>
      </c>
      <c r="Q7" s="2">
        <v>153</v>
      </c>
      <c r="R7" s="2">
        <v>1565085</v>
      </c>
      <c r="S7" s="2">
        <v>153</v>
      </c>
      <c r="T7" s="2">
        <v>1566331</v>
      </c>
      <c r="U7" s="2">
        <v>153</v>
      </c>
      <c r="V7" s="2">
        <v>1563581</v>
      </c>
      <c r="W7" s="2">
        <v>154</v>
      </c>
      <c r="X7" s="2">
        <v>1550111</v>
      </c>
      <c r="Y7" s="2">
        <v>153</v>
      </c>
    </row>
    <row r="8" spans="1:25" ht="21.75" customHeight="1" x14ac:dyDescent="0.35">
      <c r="A8" s="2" t="s">
        <v>60</v>
      </c>
      <c r="B8" s="2">
        <v>91800</v>
      </c>
      <c r="C8" s="2">
        <v>164</v>
      </c>
      <c r="D8" s="2">
        <v>91838</v>
      </c>
      <c r="E8" s="2">
        <v>163</v>
      </c>
      <c r="F8" s="2">
        <v>93560</v>
      </c>
      <c r="G8" s="2">
        <v>155</v>
      </c>
      <c r="H8" s="2">
        <v>93174</v>
      </c>
      <c r="I8" s="2">
        <v>155</v>
      </c>
      <c r="J8" s="2">
        <v>92998</v>
      </c>
      <c r="K8" s="2">
        <v>155</v>
      </c>
      <c r="L8" s="2">
        <v>92742</v>
      </c>
      <c r="M8" s="2">
        <v>156</v>
      </c>
      <c r="N8" s="2">
        <v>92605</v>
      </c>
      <c r="O8" s="2">
        <v>156</v>
      </c>
      <c r="P8" s="2">
        <v>92583</v>
      </c>
      <c r="Q8" s="2">
        <v>156</v>
      </c>
      <c r="R8" s="2">
        <v>92561</v>
      </c>
      <c r="S8" s="2">
        <v>157</v>
      </c>
      <c r="T8" s="2">
        <v>92561</v>
      </c>
      <c r="U8" s="2">
        <v>157</v>
      </c>
      <c r="V8" s="2">
        <v>92072</v>
      </c>
      <c r="W8" s="2">
        <v>157</v>
      </c>
      <c r="X8" s="2">
        <v>90944</v>
      </c>
      <c r="Y8" s="2">
        <v>157</v>
      </c>
    </row>
    <row r="9" spans="1:25" ht="21.75" customHeight="1" x14ac:dyDescent="0.35">
      <c r="A9" s="2" t="s">
        <v>61</v>
      </c>
      <c r="B9" s="2">
        <v>97582</v>
      </c>
      <c r="C9" s="2">
        <v>157</v>
      </c>
      <c r="D9" s="2">
        <v>97693</v>
      </c>
      <c r="E9" s="2">
        <v>155</v>
      </c>
      <c r="F9" s="2">
        <v>99262</v>
      </c>
      <c r="G9" s="2">
        <v>146</v>
      </c>
      <c r="H9" s="2">
        <v>99076</v>
      </c>
      <c r="I9" s="2">
        <v>146</v>
      </c>
      <c r="J9" s="2">
        <v>99033</v>
      </c>
      <c r="K9" s="2">
        <v>147</v>
      </c>
      <c r="L9" s="2">
        <v>98929</v>
      </c>
      <c r="M9" s="2">
        <v>147</v>
      </c>
      <c r="N9" s="2">
        <v>98844</v>
      </c>
      <c r="O9" s="2">
        <v>147</v>
      </c>
      <c r="P9" s="2">
        <v>98831</v>
      </c>
      <c r="Q9" s="2">
        <v>148</v>
      </c>
      <c r="R9" s="2">
        <v>98834</v>
      </c>
      <c r="S9" s="2">
        <v>148</v>
      </c>
      <c r="T9" s="2">
        <v>98880</v>
      </c>
      <c r="U9" s="2">
        <v>149</v>
      </c>
      <c r="V9" s="2">
        <v>98737</v>
      </c>
      <c r="W9" s="2">
        <v>149</v>
      </c>
      <c r="X9" s="2">
        <v>98200</v>
      </c>
      <c r="Y9" s="2">
        <v>149</v>
      </c>
    </row>
    <row r="10" spans="1:25" ht="21.75" customHeight="1" x14ac:dyDescent="0.35">
      <c r="A10" s="2" t="s">
        <v>7</v>
      </c>
      <c r="B10" s="2">
        <v>740127</v>
      </c>
      <c r="C10" s="2">
        <v>160</v>
      </c>
      <c r="D10" s="2">
        <v>741167</v>
      </c>
      <c r="E10" s="2">
        <v>159</v>
      </c>
      <c r="F10" s="2">
        <v>758541</v>
      </c>
      <c r="G10" s="2">
        <v>153</v>
      </c>
      <c r="H10" s="2">
        <v>756700</v>
      </c>
      <c r="I10" s="2">
        <v>153</v>
      </c>
      <c r="J10" s="2">
        <v>755787</v>
      </c>
      <c r="K10" s="2">
        <v>153</v>
      </c>
      <c r="L10" s="2">
        <v>754313</v>
      </c>
      <c r="M10" s="2">
        <v>153</v>
      </c>
      <c r="N10" s="2">
        <v>753011</v>
      </c>
      <c r="O10" s="2">
        <v>153</v>
      </c>
      <c r="P10" s="2">
        <v>753329</v>
      </c>
      <c r="Q10" s="2">
        <v>154</v>
      </c>
      <c r="R10" s="2">
        <v>753490</v>
      </c>
      <c r="S10" s="2">
        <v>154</v>
      </c>
      <c r="T10" s="2">
        <v>753867</v>
      </c>
      <c r="U10" s="2">
        <v>155</v>
      </c>
      <c r="V10" s="2">
        <v>752946</v>
      </c>
      <c r="W10" s="2">
        <v>155</v>
      </c>
      <c r="X10" s="2">
        <v>748751</v>
      </c>
      <c r="Y10" s="2">
        <v>155</v>
      </c>
    </row>
    <row r="11" spans="1:25" ht="21.75" customHeight="1" x14ac:dyDescent="0.35">
      <c r="A11" s="2" t="s">
        <v>52</v>
      </c>
      <c r="B11" s="2">
        <v>169163</v>
      </c>
      <c r="C11" s="2">
        <v>165</v>
      </c>
      <c r="D11" s="2">
        <v>169414</v>
      </c>
      <c r="E11" s="2">
        <v>164</v>
      </c>
      <c r="F11" s="2">
        <v>173378</v>
      </c>
      <c r="G11" s="2">
        <v>157</v>
      </c>
      <c r="H11" s="2">
        <v>173012</v>
      </c>
      <c r="I11" s="2">
        <v>157</v>
      </c>
      <c r="J11" s="2">
        <v>172876</v>
      </c>
      <c r="K11" s="2">
        <v>158</v>
      </c>
      <c r="L11" s="2">
        <v>172539</v>
      </c>
      <c r="M11" s="2">
        <v>158</v>
      </c>
      <c r="N11" s="2">
        <v>172289</v>
      </c>
      <c r="O11" s="2">
        <v>158</v>
      </c>
      <c r="P11" s="2">
        <v>172368</v>
      </c>
      <c r="Q11" s="2">
        <v>159</v>
      </c>
      <c r="R11" s="2">
        <v>172461</v>
      </c>
      <c r="S11" s="2">
        <v>159</v>
      </c>
      <c r="T11" s="2">
        <v>172600</v>
      </c>
      <c r="U11" s="2">
        <v>159</v>
      </c>
      <c r="V11" s="2">
        <v>172075</v>
      </c>
      <c r="W11" s="2">
        <v>159</v>
      </c>
      <c r="X11" s="2">
        <v>169328</v>
      </c>
      <c r="Y11" s="2">
        <v>159</v>
      </c>
    </row>
    <row r="12" spans="1:25" ht="21.75" customHeight="1" x14ac:dyDescent="0.35">
      <c r="A12" s="2" t="s">
        <v>8</v>
      </c>
      <c r="B12" s="2">
        <v>188047</v>
      </c>
      <c r="C12" s="2">
        <v>157</v>
      </c>
      <c r="D12" s="2">
        <v>188550</v>
      </c>
      <c r="E12" s="2">
        <v>156</v>
      </c>
      <c r="F12" s="2">
        <v>195319</v>
      </c>
      <c r="G12" s="2">
        <v>150</v>
      </c>
      <c r="H12" s="2">
        <v>194929</v>
      </c>
      <c r="I12" s="2">
        <v>150</v>
      </c>
      <c r="J12" s="2">
        <v>194560</v>
      </c>
      <c r="K12" s="2">
        <v>150</v>
      </c>
      <c r="L12" s="2">
        <v>194135</v>
      </c>
      <c r="M12" s="2">
        <v>150</v>
      </c>
      <c r="N12" s="2">
        <v>193739</v>
      </c>
      <c r="O12" s="2">
        <v>150</v>
      </c>
      <c r="P12" s="2">
        <v>193740</v>
      </c>
      <c r="Q12" s="2">
        <v>151</v>
      </c>
      <c r="R12" s="2">
        <v>193898</v>
      </c>
      <c r="S12" s="2">
        <v>151</v>
      </c>
      <c r="T12" s="2">
        <v>194379</v>
      </c>
      <c r="U12" s="2">
        <v>152</v>
      </c>
      <c r="V12" s="2">
        <v>194170</v>
      </c>
      <c r="W12" s="2">
        <v>152</v>
      </c>
      <c r="X12" s="2">
        <v>193469</v>
      </c>
      <c r="Y12" s="2">
        <v>152</v>
      </c>
    </row>
    <row r="13" spans="1:25" ht="21.75" customHeight="1" x14ac:dyDescent="0.35">
      <c r="A13" s="2" t="s">
        <v>9</v>
      </c>
      <c r="B13" s="2">
        <v>672568</v>
      </c>
      <c r="C13" s="2">
        <v>161</v>
      </c>
      <c r="D13" s="2">
        <v>673776</v>
      </c>
      <c r="E13" s="2">
        <v>160</v>
      </c>
      <c r="F13" s="2">
        <v>689889</v>
      </c>
      <c r="G13" s="2">
        <v>153</v>
      </c>
      <c r="H13" s="2">
        <v>688583</v>
      </c>
      <c r="I13" s="2">
        <v>153</v>
      </c>
      <c r="J13" s="2">
        <v>687731</v>
      </c>
      <c r="K13" s="2">
        <v>154</v>
      </c>
      <c r="L13" s="2">
        <v>686362</v>
      </c>
      <c r="M13" s="2">
        <v>154</v>
      </c>
      <c r="N13" s="2">
        <v>685432</v>
      </c>
      <c r="O13" s="2">
        <v>154</v>
      </c>
      <c r="P13" s="2">
        <v>684909</v>
      </c>
      <c r="Q13" s="2">
        <v>155</v>
      </c>
      <c r="R13" s="2">
        <v>684941</v>
      </c>
      <c r="S13" s="2">
        <v>155</v>
      </c>
      <c r="T13" s="2">
        <v>685261</v>
      </c>
      <c r="U13" s="2">
        <v>156</v>
      </c>
      <c r="V13" s="2">
        <v>684317</v>
      </c>
      <c r="W13" s="2">
        <v>156</v>
      </c>
      <c r="X13" s="2">
        <v>680521</v>
      </c>
      <c r="Y13" s="2">
        <v>155</v>
      </c>
    </row>
    <row r="14" spans="1:25" ht="21.75" customHeight="1" x14ac:dyDescent="0.35">
      <c r="A14" s="2" t="s">
        <v>10</v>
      </c>
      <c r="B14" s="2">
        <v>510875</v>
      </c>
      <c r="C14" s="2">
        <v>159</v>
      </c>
      <c r="D14" s="2">
        <v>512021</v>
      </c>
      <c r="E14" s="2">
        <v>158</v>
      </c>
      <c r="F14" s="2">
        <v>525866</v>
      </c>
      <c r="G14" s="2">
        <v>151</v>
      </c>
      <c r="H14" s="2">
        <v>524763</v>
      </c>
      <c r="I14" s="2">
        <v>151</v>
      </c>
      <c r="J14" s="2">
        <v>523709</v>
      </c>
      <c r="K14" s="2">
        <v>152</v>
      </c>
      <c r="L14" s="2">
        <v>522343</v>
      </c>
      <c r="M14" s="2">
        <v>152</v>
      </c>
      <c r="N14" s="2">
        <v>521207</v>
      </c>
      <c r="O14" s="2">
        <v>152</v>
      </c>
      <c r="P14" s="2">
        <v>520767</v>
      </c>
      <c r="Q14" s="2">
        <v>152</v>
      </c>
      <c r="R14" s="2">
        <v>520949</v>
      </c>
      <c r="S14" s="2">
        <v>153</v>
      </c>
      <c r="T14" s="2">
        <v>521378</v>
      </c>
      <c r="U14" s="2">
        <v>153</v>
      </c>
      <c r="V14" s="2">
        <v>520633</v>
      </c>
      <c r="W14" s="2">
        <v>153</v>
      </c>
      <c r="X14" s="2">
        <v>518199</v>
      </c>
      <c r="Y14" s="2">
        <v>153</v>
      </c>
    </row>
    <row r="15" spans="1:25" ht="21.75" customHeight="1" x14ac:dyDescent="0.35">
      <c r="A15" s="2" t="s">
        <v>11</v>
      </c>
      <c r="B15" s="2">
        <v>125465</v>
      </c>
      <c r="C15" s="2">
        <v>168</v>
      </c>
      <c r="D15" s="2">
        <v>125562</v>
      </c>
      <c r="E15" s="2">
        <v>167</v>
      </c>
      <c r="F15" s="2">
        <v>128644</v>
      </c>
      <c r="G15" s="2">
        <v>160</v>
      </c>
      <c r="H15" s="2">
        <v>128427</v>
      </c>
      <c r="I15" s="2">
        <v>161</v>
      </c>
      <c r="J15" s="2">
        <v>128188</v>
      </c>
      <c r="K15" s="2">
        <v>161</v>
      </c>
      <c r="L15" s="2">
        <v>127848</v>
      </c>
      <c r="M15" s="2">
        <v>161</v>
      </c>
      <c r="N15" s="2">
        <v>127520</v>
      </c>
      <c r="O15" s="2">
        <v>161</v>
      </c>
      <c r="P15" s="2">
        <v>127447</v>
      </c>
      <c r="Q15" s="2">
        <v>161</v>
      </c>
      <c r="R15" s="2">
        <v>127515</v>
      </c>
      <c r="S15" s="2">
        <v>162</v>
      </c>
      <c r="T15" s="2">
        <v>127553</v>
      </c>
      <c r="U15" s="2">
        <v>162</v>
      </c>
      <c r="V15" s="2">
        <v>127346</v>
      </c>
      <c r="W15" s="2">
        <v>163</v>
      </c>
      <c r="X15" s="2">
        <v>126845</v>
      </c>
      <c r="Y15" s="2">
        <v>162</v>
      </c>
    </row>
    <row r="16" spans="1:25" ht="21.75" customHeight="1" x14ac:dyDescent="0.35">
      <c r="A16" s="2" t="s">
        <v>12</v>
      </c>
      <c r="B16" s="2">
        <v>223882</v>
      </c>
      <c r="C16" s="2">
        <v>165</v>
      </c>
      <c r="D16" s="2">
        <v>224133</v>
      </c>
      <c r="E16" s="2">
        <v>164</v>
      </c>
      <c r="F16" s="2">
        <v>229299</v>
      </c>
      <c r="G16" s="2">
        <v>157</v>
      </c>
      <c r="H16" s="2">
        <v>228791</v>
      </c>
      <c r="I16" s="2">
        <v>157</v>
      </c>
      <c r="J16" s="2">
        <v>228439</v>
      </c>
      <c r="K16" s="2">
        <v>157</v>
      </c>
      <c r="L16" s="2">
        <v>227892</v>
      </c>
      <c r="M16" s="2">
        <v>158</v>
      </c>
      <c r="N16" s="2">
        <v>227442</v>
      </c>
      <c r="O16" s="2">
        <v>158</v>
      </c>
      <c r="P16" s="2">
        <v>227603</v>
      </c>
      <c r="Q16" s="2">
        <v>158</v>
      </c>
      <c r="R16" s="2">
        <v>227655</v>
      </c>
      <c r="S16" s="2">
        <v>159</v>
      </c>
      <c r="T16" s="2">
        <v>227806</v>
      </c>
      <c r="U16" s="2">
        <v>159</v>
      </c>
      <c r="V16" s="2">
        <v>227451</v>
      </c>
      <c r="W16" s="2">
        <v>159</v>
      </c>
      <c r="X16" s="2">
        <v>225539</v>
      </c>
      <c r="Y16" s="2">
        <v>159</v>
      </c>
    </row>
    <row r="17" spans="1:25" ht="21.75" customHeight="1" x14ac:dyDescent="0.35">
      <c r="A17" s="2" t="s">
        <v>13</v>
      </c>
      <c r="B17" s="2">
        <v>835690</v>
      </c>
      <c r="C17" s="2">
        <v>161</v>
      </c>
      <c r="D17" s="2">
        <v>837822</v>
      </c>
      <c r="E17" s="2">
        <v>161</v>
      </c>
      <c r="F17" s="2">
        <v>862461</v>
      </c>
      <c r="G17" s="2">
        <v>155</v>
      </c>
      <c r="H17" s="2">
        <v>861715</v>
      </c>
      <c r="I17" s="2">
        <v>155</v>
      </c>
      <c r="J17" s="2">
        <v>860049</v>
      </c>
      <c r="K17" s="2">
        <v>155</v>
      </c>
      <c r="L17" s="2">
        <v>857584</v>
      </c>
      <c r="M17" s="2">
        <v>155</v>
      </c>
      <c r="N17" s="2">
        <v>855547</v>
      </c>
      <c r="O17" s="2">
        <v>155</v>
      </c>
      <c r="P17" s="2">
        <v>856117</v>
      </c>
      <c r="Q17" s="2">
        <v>156</v>
      </c>
      <c r="R17" s="2">
        <v>855994</v>
      </c>
      <c r="S17" s="2">
        <v>156</v>
      </c>
      <c r="T17" s="2">
        <v>857034</v>
      </c>
      <c r="U17" s="2">
        <v>157</v>
      </c>
      <c r="V17" s="2">
        <v>855598</v>
      </c>
      <c r="W17" s="2">
        <v>157</v>
      </c>
      <c r="X17" s="2">
        <v>852347</v>
      </c>
      <c r="Y17" s="2">
        <v>157</v>
      </c>
    </row>
    <row r="18" spans="1:25" ht="21.75" customHeight="1" x14ac:dyDescent="0.35">
      <c r="A18" s="2" t="s">
        <v>14</v>
      </c>
      <c r="B18" s="2">
        <v>188329</v>
      </c>
      <c r="C18" s="2">
        <v>169</v>
      </c>
      <c r="D18" s="2">
        <v>188731</v>
      </c>
      <c r="E18" s="2">
        <v>168</v>
      </c>
      <c r="F18" s="2">
        <v>193348</v>
      </c>
      <c r="G18" s="2">
        <v>162</v>
      </c>
      <c r="H18" s="2">
        <v>193042</v>
      </c>
      <c r="I18" s="2">
        <v>162</v>
      </c>
      <c r="J18" s="2">
        <v>192656</v>
      </c>
      <c r="K18" s="2">
        <v>162</v>
      </c>
      <c r="L18" s="2">
        <v>192203</v>
      </c>
      <c r="M18" s="2">
        <v>162</v>
      </c>
      <c r="N18" s="2">
        <v>191813</v>
      </c>
      <c r="O18" s="2">
        <v>163</v>
      </c>
      <c r="P18" s="2">
        <v>191916</v>
      </c>
      <c r="Q18" s="2">
        <v>163</v>
      </c>
      <c r="R18" s="2">
        <v>191914</v>
      </c>
      <c r="S18" s="2">
        <v>163</v>
      </c>
      <c r="T18" s="2">
        <v>192017</v>
      </c>
      <c r="U18" s="2">
        <v>164</v>
      </c>
      <c r="V18" s="2">
        <v>191748</v>
      </c>
      <c r="W18" s="2">
        <v>164</v>
      </c>
      <c r="X18" s="2">
        <v>190808</v>
      </c>
      <c r="Y18" s="2">
        <v>164</v>
      </c>
    </row>
    <row r="19" spans="1:25" ht="21.75" customHeight="1" x14ac:dyDescent="0.35">
      <c r="A19" s="2" t="s">
        <v>15</v>
      </c>
      <c r="B19" s="2">
        <v>39994</v>
      </c>
      <c r="C19" s="2">
        <v>169</v>
      </c>
      <c r="D19" s="2">
        <v>40047</v>
      </c>
      <c r="E19" s="2">
        <v>168</v>
      </c>
      <c r="F19" s="2">
        <v>41029</v>
      </c>
      <c r="G19" s="2">
        <v>162</v>
      </c>
      <c r="H19" s="2">
        <v>41019</v>
      </c>
      <c r="I19" s="2">
        <v>162</v>
      </c>
      <c r="J19" s="2">
        <v>40917</v>
      </c>
      <c r="K19" s="2">
        <v>162</v>
      </c>
      <c r="L19" s="2">
        <v>40825</v>
      </c>
      <c r="M19" s="2">
        <v>162</v>
      </c>
      <c r="N19" s="2">
        <v>40725</v>
      </c>
      <c r="O19" s="2">
        <v>162</v>
      </c>
      <c r="P19" s="2">
        <v>40752</v>
      </c>
      <c r="Q19" s="2">
        <v>163</v>
      </c>
      <c r="R19" s="2">
        <v>40705</v>
      </c>
      <c r="S19" s="2">
        <v>163</v>
      </c>
      <c r="T19" s="2">
        <v>40728</v>
      </c>
      <c r="U19" s="2">
        <v>164</v>
      </c>
      <c r="V19" s="2">
        <v>40652</v>
      </c>
      <c r="W19" s="2">
        <v>164</v>
      </c>
      <c r="X19" s="2">
        <v>40622</v>
      </c>
      <c r="Y19" s="2">
        <v>164</v>
      </c>
    </row>
    <row r="20" spans="1:25" ht="21.75" customHeight="1" x14ac:dyDescent="0.35">
      <c r="A20" s="2" t="s">
        <v>16</v>
      </c>
      <c r="B20" s="2">
        <v>854653</v>
      </c>
      <c r="C20" s="2">
        <v>176</v>
      </c>
      <c r="D20" s="2">
        <v>856575</v>
      </c>
      <c r="E20" s="2">
        <v>175</v>
      </c>
      <c r="F20" s="2">
        <v>888688</v>
      </c>
      <c r="G20" s="2">
        <v>170</v>
      </c>
      <c r="H20" s="2">
        <v>891851</v>
      </c>
      <c r="I20" s="2">
        <v>171</v>
      </c>
      <c r="J20" s="2">
        <v>889443</v>
      </c>
      <c r="K20" s="2">
        <v>171</v>
      </c>
      <c r="L20" s="2">
        <v>886415</v>
      </c>
      <c r="M20" s="2">
        <v>171</v>
      </c>
      <c r="N20" s="2">
        <v>882278</v>
      </c>
      <c r="O20" s="2">
        <v>171</v>
      </c>
      <c r="P20" s="2">
        <v>884505</v>
      </c>
      <c r="Q20" s="2">
        <v>172</v>
      </c>
      <c r="R20" s="2">
        <v>884464</v>
      </c>
      <c r="S20" s="2">
        <v>172</v>
      </c>
      <c r="T20" s="2">
        <v>886954</v>
      </c>
      <c r="U20" s="2">
        <v>172</v>
      </c>
      <c r="V20" s="2">
        <v>885708</v>
      </c>
      <c r="W20" s="2">
        <v>173</v>
      </c>
      <c r="X20" s="2">
        <v>898343</v>
      </c>
      <c r="Y20" s="2">
        <v>173</v>
      </c>
    </row>
    <row r="21" spans="1:25" ht="21.75" customHeight="1" x14ac:dyDescent="0.35">
      <c r="A21" s="2" t="s">
        <v>17</v>
      </c>
      <c r="B21" s="2">
        <v>597118</v>
      </c>
      <c r="C21" s="2">
        <v>175</v>
      </c>
      <c r="D21" s="2">
        <v>597629</v>
      </c>
      <c r="E21" s="2">
        <v>175</v>
      </c>
      <c r="F21" s="2">
        <v>613615</v>
      </c>
      <c r="G21" s="2">
        <v>169</v>
      </c>
      <c r="H21" s="2">
        <v>614471</v>
      </c>
      <c r="I21" s="2">
        <v>169</v>
      </c>
      <c r="J21" s="2">
        <v>612804</v>
      </c>
      <c r="K21" s="2">
        <v>169</v>
      </c>
      <c r="L21" s="2">
        <v>611069</v>
      </c>
      <c r="M21" s="2">
        <v>170</v>
      </c>
      <c r="N21" s="2">
        <v>609115</v>
      </c>
      <c r="O21" s="2">
        <v>170</v>
      </c>
      <c r="P21" s="2">
        <v>609935</v>
      </c>
      <c r="Q21" s="2">
        <v>170</v>
      </c>
      <c r="R21" s="2">
        <v>609899</v>
      </c>
      <c r="S21" s="2">
        <v>171</v>
      </c>
      <c r="T21" s="2">
        <v>610609</v>
      </c>
      <c r="U21" s="2">
        <v>171</v>
      </c>
      <c r="V21" s="2">
        <v>609038</v>
      </c>
      <c r="W21" s="2">
        <v>171</v>
      </c>
      <c r="X21" s="2">
        <v>610341</v>
      </c>
      <c r="Y21" s="2">
        <v>172</v>
      </c>
    </row>
    <row r="22" spans="1:25" ht="21.75" customHeight="1" x14ac:dyDescent="0.35">
      <c r="A22" s="2" t="s">
        <v>18</v>
      </c>
      <c r="B22" s="2">
        <v>80440</v>
      </c>
      <c r="C22" s="2">
        <v>175</v>
      </c>
      <c r="D22" s="2">
        <v>80470</v>
      </c>
      <c r="E22" s="2">
        <v>174</v>
      </c>
      <c r="F22" s="2">
        <v>81954</v>
      </c>
      <c r="G22" s="2">
        <v>168</v>
      </c>
      <c r="H22" s="2">
        <v>81816</v>
      </c>
      <c r="I22" s="2">
        <v>168</v>
      </c>
      <c r="J22" s="2">
        <v>81598</v>
      </c>
      <c r="K22" s="2">
        <v>168</v>
      </c>
      <c r="L22" s="2">
        <v>81352</v>
      </c>
      <c r="M22" s="2">
        <v>168</v>
      </c>
      <c r="N22" s="2">
        <v>81162</v>
      </c>
      <c r="O22" s="2">
        <v>169</v>
      </c>
      <c r="P22" s="2">
        <v>81179</v>
      </c>
      <c r="Q22" s="2">
        <v>169</v>
      </c>
      <c r="R22" s="2">
        <v>81164</v>
      </c>
      <c r="S22" s="2">
        <v>169</v>
      </c>
      <c r="T22" s="2">
        <v>81056</v>
      </c>
      <c r="U22" s="2">
        <v>170</v>
      </c>
      <c r="V22" s="2">
        <v>80735</v>
      </c>
      <c r="W22" s="2">
        <v>170</v>
      </c>
      <c r="X22" s="2">
        <v>80212</v>
      </c>
      <c r="Y22" s="2">
        <v>170</v>
      </c>
    </row>
    <row r="23" spans="1:25" ht="21.75" customHeight="1" x14ac:dyDescent="0.35">
      <c r="A23" s="2" t="s">
        <v>19</v>
      </c>
      <c r="B23" s="2">
        <v>274962</v>
      </c>
      <c r="C23" s="2">
        <v>187</v>
      </c>
      <c r="D23" s="2">
        <v>275653</v>
      </c>
      <c r="E23" s="2">
        <v>187</v>
      </c>
      <c r="F23" s="2">
        <v>284450</v>
      </c>
      <c r="G23" s="2">
        <v>181</v>
      </c>
      <c r="H23" s="2">
        <v>285029</v>
      </c>
      <c r="I23" s="2">
        <v>181</v>
      </c>
      <c r="J23" s="2">
        <v>284329</v>
      </c>
      <c r="K23" s="2">
        <v>182</v>
      </c>
      <c r="L23" s="2">
        <v>283543</v>
      </c>
      <c r="M23" s="2">
        <v>182</v>
      </c>
      <c r="N23" s="2">
        <v>282577</v>
      </c>
      <c r="O23" s="2">
        <v>182</v>
      </c>
      <c r="P23" s="2">
        <v>283339</v>
      </c>
      <c r="Q23" s="2">
        <v>183</v>
      </c>
      <c r="R23" s="2">
        <v>283517</v>
      </c>
      <c r="S23" s="2">
        <v>183</v>
      </c>
      <c r="T23" s="2">
        <v>284168</v>
      </c>
      <c r="U23" s="2">
        <v>183</v>
      </c>
      <c r="V23" s="2">
        <v>283643</v>
      </c>
      <c r="W23" s="2">
        <v>184</v>
      </c>
      <c r="X23" s="2">
        <v>285949</v>
      </c>
      <c r="Y23" s="2">
        <v>184</v>
      </c>
    </row>
    <row r="24" spans="1:25" ht="21.75" customHeight="1" x14ac:dyDescent="0.35">
      <c r="A24" s="2" t="s">
        <v>20</v>
      </c>
      <c r="B24" s="2">
        <v>712260</v>
      </c>
      <c r="C24" s="2">
        <v>180</v>
      </c>
      <c r="D24" s="2">
        <v>713545</v>
      </c>
      <c r="E24" s="2">
        <v>180</v>
      </c>
      <c r="F24" s="2">
        <v>738227</v>
      </c>
      <c r="G24" s="2">
        <v>175</v>
      </c>
      <c r="H24" s="2">
        <v>740483</v>
      </c>
      <c r="I24" s="2">
        <v>175</v>
      </c>
      <c r="J24" s="2">
        <v>739491</v>
      </c>
      <c r="K24" s="2">
        <v>175</v>
      </c>
      <c r="L24" s="2">
        <v>737091</v>
      </c>
      <c r="M24" s="2">
        <v>175</v>
      </c>
      <c r="N24" s="2">
        <v>733614</v>
      </c>
      <c r="O24" s="2">
        <v>175</v>
      </c>
      <c r="P24" s="2">
        <v>735611</v>
      </c>
      <c r="Q24" s="2">
        <v>176</v>
      </c>
      <c r="R24" s="2">
        <v>735565</v>
      </c>
      <c r="S24" s="2">
        <v>176</v>
      </c>
      <c r="T24" s="2">
        <v>736906</v>
      </c>
      <c r="U24" s="2">
        <v>177</v>
      </c>
      <c r="V24" s="2">
        <v>734886</v>
      </c>
      <c r="W24" s="2">
        <v>177</v>
      </c>
      <c r="X24" s="2">
        <v>742585</v>
      </c>
      <c r="Y24" s="2">
        <v>178</v>
      </c>
    </row>
    <row r="25" spans="1:25" ht="21.75" customHeight="1" x14ac:dyDescent="0.35">
      <c r="A25" s="2" t="s">
        <v>21</v>
      </c>
      <c r="B25" s="2">
        <v>203022</v>
      </c>
      <c r="C25" s="2">
        <v>180</v>
      </c>
      <c r="D25" s="2">
        <v>203177</v>
      </c>
      <c r="E25" s="2">
        <v>179</v>
      </c>
      <c r="F25" s="2">
        <v>208835</v>
      </c>
      <c r="G25" s="2">
        <v>173</v>
      </c>
      <c r="H25" s="2">
        <v>208648</v>
      </c>
      <c r="I25" s="2">
        <v>173</v>
      </c>
      <c r="J25" s="2">
        <v>208254</v>
      </c>
      <c r="K25" s="2">
        <v>173</v>
      </c>
      <c r="L25" s="2">
        <v>207574</v>
      </c>
      <c r="M25" s="2">
        <v>173</v>
      </c>
      <c r="N25" s="2">
        <v>206898</v>
      </c>
      <c r="O25" s="2">
        <v>173</v>
      </c>
      <c r="P25" s="2">
        <v>207156</v>
      </c>
      <c r="Q25" s="2">
        <v>174</v>
      </c>
      <c r="R25" s="2">
        <v>207206</v>
      </c>
      <c r="S25" s="2">
        <v>175</v>
      </c>
      <c r="T25" s="2">
        <v>207337</v>
      </c>
      <c r="U25" s="2">
        <v>175</v>
      </c>
      <c r="V25" s="2">
        <v>207179</v>
      </c>
      <c r="W25" s="2">
        <v>176</v>
      </c>
      <c r="X25" s="2">
        <v>207132</v>
      </c>
      <c r="Y25" s="2">
        <v>176</v>
      </c>
    </row>
    <row r="26" spans="1:25" ht="21.75" customHeight="1" thickBot="1" x14ac:dyDescent="0.4">
      <c r="A26" s="17" t="s">
        <v>32</v>
      </c>
      <c r="B26" s="17">
        <v>8752776</v>
      </c>
      <c r="C26" s="17">
        <v>166</v>
      </c>
      <c r="D26" s="17">
        <v>8769584</v>
      </c>
      <c r="E26" s="17">
        <v>165</v>
      </c>
      <c r="F26" s="17">
        <v>9015128</v>
      </c>
      <c r="G26" s="17">
        <v>159</v>
      </c>
      <c r="H26" s="17">
        <v>9010697</v>
      </c>
      <c r="I26" s="17">
        <v>159</v>
      </c>
      <c r="J26" s="17">
        <v>8994704</v>
      </c>
      <c r="K26" s="17">
        <v>160</v>
      </c>
      <c r="L26" s="17">
        <v>8971766</v>
      </c>
      <c r="M26" s="17">
        <v>160</v>
      </c>
      <c r="N26" s="17">
        <v>8948757</v>
      </c>
      <c r="O26" s="17">
        <v>160</v>
      </c>
      <c r="P26" s="17">
        <v>8954013</v>
      </c>
      <c r="Q26" s="17">
        <v>160</v>
      </c>
      <c r="R26" s="17">
        <v>8954818</v>
      </c>
      <c r="S26" s="17">
        <v>161</v>
      </c>
      <c r="T26" s="17">
        <v>8964993</v>
      </c>
      <c r="U26" s="17">
        <v>161</v>
      </c>
      <c r="V26" s="17">
        <v>8949225</v>
      </c>
      <c r="W26" s="17">
        <v>161</v>
      </c>
      <c r="X26" s="17">
        <v>8934015</v>
      </c>
      <c r="Y26" s="17">
        <v>161</v>
      </c>
    </row>
    <row r="27" spans="1:25" s="5" customFormat="1" ht="31.5" customHeight="1" thickTop="1" x14ac:dyDescent="0.35">
      <c r="A27" s="13" t="s">
        <v>0</v>
      </c>
      <c r="B27" s="14">
        <f>+B5+B6+B7+B8+B9+B10+B11+B12+B13</f>
        <v>4106086</v>
      </c>
      <c r="C27" s="14">
        <f>+(B5*C5+B6*C6+B7*C7+B8*C8+B9*C9+B10*C10+B11*C11+B12*C12+B13*C13)/B27</f>
        <v>159.18700436376636</v>
      </c>
      <c r="D27" s="14">
        <f>+D5+D6+D7+D8+D9+D10+D11+D12+D13</f>
        <v>4114219</v>
      </c>
      <c r="E27" s="14">
        <f>+(D5*E5+D6*E6+D7*E7+D8*E8+D9*E9+D10*E10+D11*E11+D12*E12+D13*E13)/D27</f>
        <v>158.16706913268351</v>
      </c>
      <c r="F27" s="14">
        <f>+F5+F6+F7+F8+F9+F10+F11+F12+F13</f>
        <v>4218712</v>
      </c>
      <c r="G27" s="14">
        <f>+(F5*G5+F6*G6+F7*G7+F8*G8+F9*G9+F10*G10+F11*G11+F12*G12+F13*G13)/F27</f>
        <v>152.20959975461705</v>
      </c>
      <c r="H27" s="14">
        <f>+H5+H6+H7+H8+H9+H10+H11+H12+H13</f>
        <v>4210642</v>
      </c>
      <c r="I27" s="14">
        <f>+(H5*I5+H6*I6+H7*I7+H8*I8+H9*I9+H10*I10+H11*I11+H12*I12+H13*I13)/H27</f>
        <v>152.35458987014331</v>
      </c>
      <c r="J27" s="14">
        <f>+J5+J6+J7+J8+J9+J10+J11+J12+J13</f>
        <v>4204827</v>
      </c>
      <c r="K27" s="14">
        <f>+(J5*K5+J6*K6+J7*K7+J8*K8+J9*K9+J10*K10+J11*K11+J12*K12+J13*K13)/J27</f>
        <v>152.5828862875928</v>
      </c>
      <c r="L27" s="14">
        <f>+L5+L6+L7+L8+L9+L10+L11+L12+L13</f>
        <v>4196027</v>
      </c>
      <c r="M27" s="14">
        <f>+(L5*M5+L6*M6+L7*M7+L8*M8+L9*M9+L10*M10+L11*M11+L12*M12+L13*M13)/L27</f>
        <v>152.60938216079163</v>
      </c>
      <c r="N27" s="14">
        <f>+N5+N6+N7+N8+N9+N10+N11+N12+N13</f>
        <v>4188859</v>
      </c>
      <c r="O27" s="14">
        <f>+(N5*O5+N6*O6+N7*O7+N8*O8+N9*O9+N10*O10+N11*O11+N12*O12+N13*O13)/N27</f>
        <v>152.60951108643189</v>
      </c>
      <c r="P27" s="14">
        <f>+P5+P6+P7+P8+P9+P10+P11+P12+P13</f>
        <v>4187686</v>
      </c>
      <c r="Q27" s="14">
        <f>+(P5*Q5+P6*Q6+P7*Q7+P8*Q8+P9*Q9+P10*Q10+P11*Q11+P12*Q12+P13*Q13)/P27</f>
        <v>153.58751276958205</v>
      </c>
      <c r="R27" s="14">
        <f>+R5+R6+R7+R8+R9+R10+R11+R12+R13</f>
        <v>4188271</v>
      </c>
      <c r="S27" s="14">
        <f>+(R5*S5+R6*S6+R7*S7+R8*S8+R9*S9+R10*S10+R11*S11+R12*S12+R13*S13)/R27</f>
        <v>153.60959307551971</v>
      </c>
      <c r="T27" s="14">
        <f>+T5+T6+T7+T8+T9+T10+T11+T12+T13</f>
        <v>4191447</v>
      </c>
      <c r="U27" s="14">
        <f>+(T5*U5+T6*U6+T7*U7+T8*U8+T9*U9+T10*U10+T11*U11+T12*U12+T13*U13)/T27</f>
        <v>154.027075852325</v>
      </c>
      <c r="V27" s="14">
        <f>+V5+V6+V7+V8+V9+V10+V11+V12+V13</f>
        <v>4184608</v>
      </c>
      <c r="W27" s="14">
        <f>+(V5*W5+V6*W6+V7*W7+V8*W8+V9*W9+V10*W10+V11*W11+V12*W12+V13*W13)/V27</f>
        <v>154.40026975047604</v>
      </c>
      <c r="X27" s="14">
        <f>+X5+X6+X7+X8+X9+X10+X11+X12+X13</f>
        <v>4155093</v>
      </c>
      <c r="Y27" s="14">
        <f>+(X5*Y5+X6*Y6+X7*Y7+X8*Y8+X9*Y9+X10*Y10+X11*Y11+X12*Y12+X13*Y13)/X27</f>
        <v>153.86104715345721</v>
      </c>
    </row>
    <row r="28" spans="1:25" ht="23.15" customHeight="1" x14ac:dyDescent="0.35">
      <c r="A28" s="13" t="s">
        <v>1</v>
      </c>
      <c r="B28" s="14">
        <f>+B14+B15+B16+B17</f>
        <v>1695912</v>
      </c>
      <c r="C28" s="14">
        <f>+(+B15*C15+B14*C14+B16*C16+B17*C17)/B28</f>
        <v>161.44343869257366</v>
      </c>
      <c r="D28" s="14">
        <f>+D14+D15+D16+D17</f>
        <v>1699538</v>
      </c>
      <c r="E28" s="14">
        <f>+(+D15*E15+D14*E14+D16*E16+D17*E17)/D28</f>
        <v>160.93510471669359</v>
      </c>
      <c r="F28" s="14">
        <f>+F14+F15+F16+F17</f>
        <v>1746270</v>
      </c>
      <c r="G28" s="14">
        <f>+(+F15*G15+F14*G14+F16*G16+F17*G17)/F28</f>
        <v>154.42640828737825</v>
      </c>
      <c r="H28" s="14">
        <f>+H14+H15+H16+H17</f>
        <v>1743696</v>
      </c>
      <c r="I28" s="14">
        <f>+(+H15*I15+H14*I14+H16*I16+H17*I17)/H28</f>
        <v>154.50053908479461</v>
      </c>
      <c r="J28" s="14">
        <f>+J14+J15+J16+J17</f>
        <v>1740385</v>
      </c>
      <c r="K28" s="14">
        <f>+(+J15*K15+J14*K14+J16*K16+J17*K17)/J28</f>
        <v>154.80169847476276</v>
      </c>
      <c r="L28" s="14">
        <f>+L14+L15+L16+L17</f>
        <v>1735667</v>
      </c>
      <c r="M28" s="14">
        <f>+(+L15*M15+L14*M14+L16*M16+L17*M17)/L28</f>
        <v>154.93301422450273</v>
      </c>
      <c r="N28" s="14">
        <f>+N14+N15+N16+N17</f>
        <v>1731716</v>
      </c>
      <c r="O28" s="14">
        <f>+(+N15*O15+N14*O14+N16*O16+N17*O17)/N28</f>
        <v>154.93291336454706</v>
      </c>
      <c r="P28" s="14">
        <f>+P14+P15+P16+P17</f>
        <v>1731934</v>
      </c>
      <c r="Q28" s="14">
        <f>+(+P15*Q15+P14*Q14+P16*Q16+P17*Q17)/P28</f>
        <v>155.42802266137161</v>
      </c>
      <c r="R28" s="14">
        <f>+R14+R15+R16+R17</f>
        <v>1732113</v>
      </c>
      <c r="S28" s="14">
        <f>+(+R15*S15+R14*S14+R16*S16+R17*S17)/R28</f>
        <v>155.93372718754492</v>
      </c>
      <c r="T28" s="14">
        <f>+T14+T15+T16+T17</f>
        <v>1733771</v>
      </c>
      <c r="U28" s="14">
        <f>+(+T15*U15+T14*U14+T16*U16+T17*U17)/T28</f>
        <v>156.42775891395115</v>
      </c>
      <c r="V28" s="14">
        <f>+V14+V15+V16+V17</f>
        <v>1731028</v>
      </c>
      <c r="W28" s="14">
        <f>+(+V15*W15+V14*W14+V16*W16+V17*W17)/V28</f>
        <v>156.50113227515672</v>
      </c>
      <c r="X28" s="14">
        <f>+X14+X15+X16+X17</f>
        <v>1722930</v>
      </c>
      <c r="Y28" s="14">
        <f>+(+X15*Y15+X14*Y14+X16*Y16+X17*Y17)/X28</f>
        <v>156.42685251287051</v>
      </c>
    </row>
    <row r="29" spans="1:25" ht="23.15" customHeight="1" thickBot="1" x14ac:dyDescent="0.4">
      <c r="A29" s="15" t="s">
        <v>2</v>
      </c>
      <c r="B29" s="16">
        <f>+B18+B19+B20+B21+B22+B23+B24+B25</f>
        <v>2950778</v>
      </c>
      <c r="C29" s="16">
        <f>+(B18*C18+B19*C19+B20*C20+B21*C21+B22*C22+B23*C23+B24*C24+B25*C25)/B29</f>
        <v>177.49448416654863</v>
      </c>
      <c r="D29" s="16">
        <f>+D18+D19+D20+D21+D22+D23+D24+D25</f>
        <v>2955827</v>
      </c>
      <c r="E29" s="16">
        <f>+(D18*E18+D19*E19+D20*E20+D21*E21+D22*E22+D23*E23+D24*E24+D25*E25)/D29</f>
        <v>177.03203807259356</v>
      </c>
      <c r="F29" s="16">
        <f>+F18+F19+F20+F21+F22+F23+F24+F25</f>
        <v>3050146</v>
      </c>
      <c r="G29" s="16">
        <f>+(F18*G18+F19*G19+F20*G20+F21*G21+F22*G22+F23*G23+F24*G24+F25*G25)/F29</f>
        <v>171.57174476238185</v>
      </c>
      <c r="H29" s="16">
        <f>+H18+H19+H20+H21+H22+H23+H24+H25</f>
        <v>3056359</v>
      </c>
      <c r="I29" s="16">
        <f>+(H18*I18+H19*I19+H20*I20+H21*I21+H22*I22+H23*I23+H24*I24+H25*I25)/H29</f>
        <v>171.86657980950537</v>
      </c>
      <c r="J29" s="16">
        <f>+J18+J19+J20+J21+J22+J23+J24+J25</f>
        <v>3049492</v>
      </c>
      <c r="K29" s="16">
        <f>+(J18*K18+J19*K19+J20*K20+J21*K21+J22*K22+J23*K23+J24*K24+J25*K25)/J29</f>
        <v>171.96066230047495</v>
      </c>
      <c r="L29" s="16">
        <f>+L18+L19+L20+L21+L22+L23+L24+L25</f>
        <v>3040072</v>
      </c>
      <c r="M29" s="16">
        <f>+(L18*M18+L19*M19+L20*M20+L21*M21+L22*M22+L23*M23+L24*M24+L25*M25)/L29</f>
        <v>172.16119223492075</v>
      </c>
      <c r="N29" s="16">
        <f>+N18+N19+N20+N21+N22+N23+N24+N25</f>
        <v>3028182</v>
      </c>
      <c r="O29" s="16">
        <f>+(N18*O18+N19*O19+N20*O20+N21*O21+N22*O22+N23*O23+N24*O24+N25*O25)/N29</f>
        <v>172.2496379015528</v>
      </c>
      <c r="P29" s="16">
        <f>+P18+P19+P20+P21+P22+P23+P24+P25</f>
        <v>3034393</v>
      </c>
      <c r="Q29" s="16">
        <f>+(P18*Q18+P19*Q19+P20*Q20+P21*Q21+P22*Q22+P23*Q23+P24*Q24+P25*Q25)/P29</f>
        <v>172.96100472153739</v>
      </c>
      <c r="R29" s="16">
        <f>+R18+R19+R20+R21+R22+R23+R24+R25</f>
        <v>3034434</v>
      </c>
      <c r="S29" s="16">
        <f>+(R18*S18+R19*S19+R20*S20+R21*S21+R22*S22+R23*S23+R24*S24+R25*S25)/R29</f>
        <v>173.23107076970533</v>
      </c>
      <c r="T29" s="16">
        <f>+T18+T19+T20+T21+T22+T23+T24+T25</f>
        <v>3039775</v>
      </c>
      <c r="U29" s="16">
        <f>+(T18*U18+T19*U19+T20*U20+T21*U21+T22*U22+T23*U23+T24*U24+T25*U25)/T29</f>
        <v>173.57831023677738</v>
      </c>
      <c r="V29" s="16">
        <f>+V18+V19+V20+V21+V22+V23+V24+V25</f>
        <v>3033589</v>
      </c>
      <c r="W29" s="16">
        <f>+(V18*W18+V19*W19+V20*W20+V21*W21+V22*W22+V23*W23+V24*W24+V25*W25)/V29</f>
        <v>174.03154151732485</v>
      </c>
      <c r="X29" s="16">
        <f>+X18+X19+X20+X21+X22+X23+X24+X25</f>
        <v>3055992</v>
      </c>
      <c r="Y29" s="16">
        <f>+(X18*Y18+X19*Y19+X20*Y20+X21*Y21+X22*Y22+X23*Y23+X24*Y24+X25*Y25)/X29</f>
        <v>174.48754087052583</v>
      </c>
    </row>
    <row r="30" spans="1:25" ht="25" customHeight="1" thickTop="1" x14ac:dyDescent="0.3">
      <c r="A30" s="70" t="str">
        <f>+INDICE!B10</f>
        <v xml:space="preserve"> Lettura dati 24 gennaio 2024</v>
      </c>
    </row>
    <row r="31" spans="1:25" x14ac:dyDescent="0.35">
      <c r="B31" s="6"/>
      <c r="C31" s="25"/>
    </row>
    <row r="32" spans="1:25" s="3" customFormat="1" x14ac:dyDescent="0.35">
      <c r="A32" s="1"/>
      <c r="B32" s="1"/>
      <c r="C32" s="66"/>
    </row>
    <row r="33" spans="2:3" ht="15" x14ac:dyDescent="0.35">
      <c r="B33" s="7"/>
      <c r="C33" s="65"/>
    </row>
    <row r="37" spans="2:3" ht="13.5" x14ac:dyDescent="0.35">
      <c r="B37" s="14"/>
      <c r="C37" s="14"/>
    </row>
    <row r="38" spans="2:3" ht="13.5" x14ac:dyDescent="0.35">
      <c r="B38" s="14"/>
      <c r="C38" s="14"/>
    </row>
    <row r="39" spans="2:3" ht="13.5" x14ac:dyDescent="0.35">
      <c r="B39" s="14"/>
      <c r="C39" s="14"/>
    </row>
    <row r="40" spans="2:3" ht="13.5" x14ac:dyDescent="0.35">
      <c r="B40" s="14"/>
      <c r="C40" s="14"/>
    </row>
    <row r="41" spans="2:3" ht="13.5" x14ac:dyDescent="0.35">
      <c r="B41" s="14"/>
      <c r="C41" s="14"/>
    </row>
    <row r="42" spans="2:3" x14ac:dyDescent="0.35">
      <c r="B42" s="4"/>
    </row>
    <row r="43" spans="2:3" ht="13.5" x14ac:dyDescent="0.35">
      <c r="B43" s="4"/>
      <c r="C43" s="65"/>
    </row>
    <row r="44" spans="2:3" x14ac:dyDescent="0.35">
      <c r="B44" s="4"/>
    </row>
    <row r="45" spans="2:3" x14ac:dyDescent="0.35">
      <c r="B45" s="4"/>
    </row>
    <row r="46" spans="2:3" x14ac:dyDescent="0.35">
      <c r="B46" s="4"/>
    </row>
    <row r="47" spans="2:3" x14ac:dyDescent="0.35">
      <c r="B47" s="4"/>
    </row>
    <row r="48" spans="2:3"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4">
    <mergeCell ref="X3:Y3"/>
    <mergeCell ref="B2:Y2"/>
    <mergeCell ref="V3:W3"/>
    <mergeCell ref="A3:A4"/>
    <mergeCell ref="B3:C3"/>
    <mergeCell ref="D3:E3"/>
    <mergeCell ref="L3:M3"/>
    <mergeCell ref="J3:K3"/>
    <mergeCell ref="H3:I3"/>
    <mergeCell ref="F3:G3"/>
    <mergeCell ref="T3:U3"/>
    <mergeCell ref="R3:S3"/>
    <mergeCell ref="P3:Q3"/>
    <mergeCell ref="N3:O3"/>
  </mergeCells>
  <pageMargins left="0.25" right="0.25" top="0.75" bottom="0.75" header="0.3" footer="0.3"/>
  <pageSetup paperSize="9" scale="41" orientation="landscape" r:id="rId1"/>
  <headerFooter>
    <oddHeader>&amp;COSSERVATORIO ASSEGNO UNICO UNIVERSALE</oddHeader>
    <oddFooter>&amp;CINPS - COORDINAMENTO GENERALE STATISTICO ATTUARIALE</oddFooter>
  </headerFooter>
  <rowBreaks count="1" manualBreakCount="1">
    <brk id="18" max="24" man="1"/>
  </rowBreaks>
  <ignoredErrors>
    <ignoredError sqref="C27:H29 J27:J29 K27:M29 N27:N29 O27 O29:Q29 O28 P28:Q28 P27:Q27 R27:W29 X27 X28:X29" formula="1"/>
    <ignoredError sqref="I27:I29" evalError="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pageSetUpPr fitToPage="1"/>
  </sheetPr>
  <dimension ref="A1:X40"/>
  <sheetViews>
    <sheetView showGridLines="0" view="pageBreakPreview" topLeftCell="A3" zoomScale="60" zoomScaleNormal="59" workbookViewId="0">
      <selection activeCell="J28" sqref="J28"/>
    </sheetView>
  </sheetViews>
  <sheetFormatPr defaultColWidth="13.26953125" defaultRowHeight="10" x14ac:dyDescent="0.35"/>
  <cols>
    <col min="1" max="1" width="25.90625" style="1" customWidth="1"/>
    <col min="2" max="2" width="16.81640625" style="1" bestFit="1" customWidth="1"/>
    <col min="3" max="3" width="15.26953125" style="1" customWidth="1"/>
    <col min="4" max="4" width="16.26953125" style="1" bestFit="1" customWidth="1"/>
    <col min="5" max="5" width="15.1796875" style="1" bestFit="1" customWidth="1"/>
    <col min="6" max="6" width="16.81640625" style="1" bestFit="1" customWidth="1"/>
    <col min="7" max="7" width="15.1796875" style="1" customWidth="1"/>
    <col min="8" max="8" width="16.26953125" style="1" bestFit="1" customWidth="1"/>
    <col min="9" max="9" width="15.1796875" style="1" customWidth="1"/>
    <col min="10" max="10" width="17.26953125" style="1" bestFit="1" customWidth="1"/>
    <col min="11" max="11" width="15.453125" style="1" customWidth="1"/>
    <col min="12" max="12" width="17.26953125" style="1" bestFit="1" customWidth="1"/>
    <col min="13" max="13" width="15" style="1" customWidth="1"/>
    <col min="14" max="14" width="16.26953125" style="1" bestFit="1" customWidth="1"/>
    <col min="15" max="15" width="14.54296875" style="1" customWidth="1"/>
    <col min="16" max="16" width="16.81640625" style="1" bestFit="1" customWidth="1"/>
    <col min="17" max="17" width="15.26953125" style="1" customWidth="1"/>
    <col min="18" max="18" width="16.81640625" style="1" bestFit="1" customWidth="1"/>
    <col min="19" max="19" width="15.7265625" style="1" customWidth="1"/>
    <col min="20" max="20" width="16.81640625" style="1" bestFit="1" customWidth="1"/>
    <col min="21" max="16384" width="13.26953125" style="1"/>
  </cols>
  <sheetData>
    <row r="1" spans="1:24" ht="69.650000000000006" customHeight="1" thickBot="1" x14ac:dyDescent="0.4">
      <c r="A1" s="75" t="s">
        <v>125</v>
      </c>
      <c r="B1" s="33"/>
      <c r="C1" s="33"/>
      <c r="D1" s="33"/>
      <c r="E1" s="33"/>
      <c r="F1" s="33"/>
      <c r="G1" s="33"/>
      <c r="H1" s="33"/>
      <c r="I1" s="33"/>
      <c r="J1" s="33"/>
      <c r="K1" s="33"/>
      <c r="L1" s="33"/>
      <c r="M1" s="33"/>
      <c r="N1" s="49"/>
      <c r="O1" s="49"/>
      <c r="P1" s="49"/>
      <c r="Q1" s="49"/>
      <c r="R1" s="49"/>
      <c r="S1" s="49"/>
      <c r="T1" s="49"/>
      <c r="U1" s="49"/>
    </row>
    <row r="2" spans="1:24" ht="49" customHeight="1" thickTop="1" x14ac:dyDescent="0.35">
      <c r="A2" s="37"/>
      <c r="B2" s="399" t="s">
        <v>35</v>
      </c>
      <c r="C2" s="399"/>
      <c r="D2" s="399"/>
      <c r="E2" s="399"/>
      <c r="F2" s="399"/>
      <c r="G2" s="399"/>
      <c r="H2" s="399"/>
      <c r="I2" s="399"/>
      <c r="J2" s="399"/>
      <c r="K2" s="399"/>
      <c r="L2" s="399"/>
      <c r="M2" s="399"/>
      <c r="N2" s="399"/>
      <c r="O2" s="399"/>
      <c r="P2" s="399"/>
      <c r="Q2" s="399"/>
      <c r="R2" s="399"/>
      <c r="S2" s="399"/>
      <c r="T2" s="399"/>
      <c r="U2" s="399"/>
    </row>
    <row r="3" spans="1:24" ht="33" customHeight="1" x14ac:dyDescent="0.35">
      <c r="A3" s="402" t="s">
        <v>40</v>
      </c>
      <c r="B3" s="400" t="s">
        <v>3</v>
      </c>
      <c r="C3" s="401"/>
      <c r="D3" s="400" t="s">
        <v>22</v>
      </c>
      <c r="E3" s="401"/>
      <c r="F3" s="400" t="s">
        <v>23</v>
      </c>
      <c r="G3" s="401"/>
      <c r="H3" s="400" t="s">
        <v>59</v>
      </c>
      <c r="I3" s="401"/>
      <c r="J3" s="400" t="s">
        <v>75</v>
      </c>
      <c r="K3" s="401"/>
      <c r="L3" s="400" t="s">
        <v>77</v>
      </c>
      <c r="M3" s="401"/>
      <c r="N3" s="400" t="s">
        <v>105</v>
      </c>
      <c r="O3" s="401"/>
      <c r="P3" s="400" t="s">
        <v>108</v>
      </c>
      <c r="Q3" s="401"/>
      <c r="R3" s="400" t="s">
        <v>109</v>
      </c>
      <c r="S3" s="401"/>
      <c r="T3" s="400" t="s">
        <v>112</v>
      </c>
      <c r="U3" s="401"/>
    </row>
    <row r="4" spans="1:24" ht="91" customHeight="1" thickBot="1" x14ac:dyDescent="0.4">
      <c r="A4" s="403"/>
      <c r="B4" s="122" t="s">
        <v>82</v>
      </c>
      <c r="C4" s="122" t="s">
        <v>86</v>
      </c>
      <c r="D4" s="122" t="s">
        <v>82</v>
      </c>
      <c r="E4" s="122" t="s">
        <v>86</v>
      </c>
      <c r="F4" s="122" t="s">
        <v>82</v>
      </c>
      <c r="G4" s="122" t="s">
        <v>86</v>
      </c>
      <c r="H4" s="122" t="s">
        <v>82</v>
      </c>
      <c r="I4" s="122" t="s">
        <v>86</v>
      </c>
      <c r="J4" s="122" t="s">
        <v>82</v>
      </c>
      <c r="K4" s="122" t="s">
        <v>86</v>
      </c>
      <c r="L4" s="122" t="s">
        <v>82</v>
      </c>
      <c r="M4" s="122" t="s">
        <v>86</v>
      </c>
      <c r="N4" s="122" t="s">
        <v>82</v>
      </c>
      <c r="O4" s="122" t="s">
        <v>86</v>
      </c>
      <c r="P4" s="122" t="s">
        <v>82</v>
      </c>
      <c r="Q4" s="122" t="s">
        <v>86</v>
      </c>
      <c r="R4" s="122" t="s">
        <v>82</v>
      </c>
      <c r="S4" s="122" t="s">
        <v>86</v>
      </c>
      <c r="T4" s="122" t="s">
        <v>82</v>
      </c>
      <c r="U4" s="122" t="s">
        <v>86</v>
      </c>
    </row>
    <row r="5" spans="1:24" ht="27.65" customHeight="1" thickTop="1" x14ac:dyDescent="0.35">
      <c r="A5" s="58" t="s">
        <v>235</v>
      </c>
      <c r="B5" s="58">
        <v>3908687</v>
      </c>
      <c r="C5" s="58">
        <v>195</v>
      </c>
      <c r="D5" s="58">
        <v>3913774</v>
      </c>
      <c r="E5" s="58">
        <v>195</v>
      </c>
      <c r="F5" s="58">
        <v>4004597</v>
      </c>
      <c r="G5" s="58">
        <v>195</v>
      </c>
      <c r="H5" s="58">
        <v>4006148</v>
      </c>
      <c r="I5" s="58">
        <v>196</v>
      </c>
      <c r="J5" s="58">
        <v>3969640</v>
      </c>
      <c r="K5" s="58">
        <v>196</v>
      </c>
      <c r="L5" s="58">
        <v>4017769</v>
      </c>
      <c r="M5" s="58">
        <v>196</v>
      </c>
      <c r="N5" s="58">
        <v>4041085</v>
      </c>
      <c r="O5" s="58">
        <v>196</v>
      </c>
      <c r="P5" s="58">
        <v>4068651</v>
      </c>
      <c r="Q5" s="58">
        <v>196</v>
      </c>
      <c r="R5" s="58">
        <v>4102639</v>
      </c>
      <c r="S5" s="58">
        <v>195</v>
      </c>
      <c r="T5" s="58">
        <v>4133900</v>
      </c>
      <c r="U5" s="58">
        <v>195</v>
      </c>
      <c r="V5" s="24"/>
      <c r="W5" s="264"/>
      <c r="X5" s="154"/>
    </row>
    <row r="6" spans="1:24" ht="27.65" customHeight="1" x14ac:dyDescent="0.35">
      <c r="A6" s="114" t="s">
        <v>216</v>
      </c>
      <c r="B6" s="115">
        <v>918421</v>
      </c>
      <c r="C6" s="115">
        <v>194</v>
      </c>
      <c r="D6" s="115">
        <v>919697</v>
      </c>
      <c r="E6" s="115">
        <v>194</v>
      </c>
      <c r="F6" s="115">
        <v>995620</v>
      </c>
      <c r="G6" s="115">
        <v>194</v>
      </c>
      <c r="H6" s="115">
        <v>995533</v>
      </c>
      <c r="I6" s="115">
        <v>194</v>
      </c>
      <c r="J6" s="115">
        <v>952630</v>
      </c>
      <c r="K6" s="115">
        <v>195</v>
      </c>
      <c r="L6" s="115">
        <v>976951</v>
      </c>
      <c r="M6" s="115">
        <v>195</v>
      </c>
      <c r="N6" s="115">
        <v>981206</v>
      </c>
      <c r="O6" s="115">
        <v>194</v>
      </c>
      <c r="P6" s="115">
        <v>988949</v>
      </c>
      <c r="Q6" s="115">
        <v>194</v>
      </c>
      <c r="R6" s="115">
        <v>1007131</v>
      </c>
      <c r="S6" s="115">
        <v>194</v>
      </c>
      <c r="T6" s="115">
        <v>1024583</v>
      </c>
      <c r="U6" s="115">
        <v>194</v>
      </c>
      <c r="V6" s="24"/>
      <c r="W6" s="264"/>
      <c r="X6" s="154"/>
    </row>
    <row r="7" spans="1:24" ht="27.65" customHeight="1" x14ac:dyDescent="0.35">
      <c r="A7" s="114" t="s">
        <v>215</v>
      </c>
      <c r="B7" s="115">
        <v>1702561</v>
      </c>
      <c r="C7" s="115">
        <v>197</v>
      </c>
      <c r="D7" s="115">
        <v>1703913</v>
      </c>
      <c r="E7" s="115">
        <v>197</v>
      </c>
      <c r="F7" s="115">
        <v>1716388</v>
      </c>
      <c r="G7" s="115">
        <v>197</v>
      </c>
      <c r="H7" s="115">
        <v>1717436</v>
      </c>
      <c r="I7" s="115">
        <v>197</v>
      </c>
      <c r="J7" s="115">
        <v>1718298</v>
      </c>
      <c r="K7" s="115">
        <v>197</v>
      </c>
      <c r="L7" s="115">
        <v>1732633</v>
      </c>
      <c r="M7" s="115">
        <v>197</v>
      </c>
      <c r="N7" s="115">
        <v>1743195</v>
      </c>
      <c r="O7" s="115">
        <v>197</v>
      </c>
      <c r="P7" s="115">
        <v>1754555</v>
      </c>
      <c r="Q7" s="115">
        <v>197</v>
      </c>
      <c r="R7" s="115">
        <v>1763967</v>
      </c>
      <c r="S7" s="115">
        <v>197</v>
      </c>
      <c r="T7" s="115">
        <v>1772850</v>
      </c>
      <c r="U7" s="115">
        <v>197</v>
      </c>
      <c r="V7" s="24"/>
      <c r="W7" s="264"/>
      <c r="X7" s="154"/>
    </row>
    <row r="8" spans="1:24" ht="27.65" customHeight="1" x14ac:dyDescent="0.35">
      <c r="A8" s="114" t="s">
        <v>217</v>
      </c>
      <c r="B8" s="115">
        <v>1287705</v>
      </c>
      <c r="C8" s="115">
        <v>194</v>
      </c>
      <c r="D8" s="115">
        <v>1290164</v>
      </c>
      <c r="E8" s="115">
        <v>194</v>
      </c>
      <c r="F8" s="115">
        <v>1292589</v>
      </c>
      <c r="G8" s="115">
        <v>194</v>
      </c>
      <c r="H8" s="115">
        <v>1293179</v>
      </c>
      <c r="I8" s="115">
        <v>194</v>
      </c>
      <c r="J8" s="115">
        <v>1298712</v>
      </c>
      <c r="K8" s="115">
        <v>194</v>
      </c>
      <c r="L8" s="115">
        <v>1308185</v>
      </c>
      <c r="M8" s="115">
        <v>194</v>
      </c>
      <c r="N8" s="115">
        <v>1316684</v>
      </c>
      <c r="O8" s="115">
        <v>194</v>
      </c>
      <c r="P8" s="115">
        <v>1325147</v>
      </c>
      <c r="Q8" s="115">
        <v>194</v>
      </c>
      <c r="R8" s="115">
        <v>1331541</v>
      </c>
      <c r="S8" s="115">
        <v>194</v>
      </c>
      <c r="T8" s="115">
        <v>1336467</v>
      </c>
      <c r="U8" s="115">
        <v>194</v>
      </c>
      <c r="V8" s="24"/>
      <c r="W8" s="264"/>
      <c r="X8" s="154"/>
    </row>
    <row r="9" spans="1:24" ht="27.65" customHeight="1" x14ac:dyDescent="0.35">
      <c r="A9" s="58" t="s">
        <v>218</v>
      </c>
      <c r="B9" s="58">
        <v>965702</v>
      </c>
      <c r="C9" s="58">
        <v>181</v>
      </c>
      <c r="D9" s="58">
        <v>967646</v>
      </c>
      <c r="E9" s="58">
        <v>180</v>
      </c>
      <c r="F9" s="58">
        <v>969539</v>
      </c>
      <c r="G9" s="58">
        <v>181</v>
      </c>
      <c r="H9" s="58">
        <v>970068</v>
      </c>
      <c r="I9" s="58">
        <v>181</v>
      </c>
      <c r="J9" s="58">
        <v>975029</v>
      </c>
      <c r="K9" s="58">
        <v>181</v>
      </c>
      <c r="L9" s="58">
        <v>982269</v>
      </c>
      <c r="M9" s="58">
        <v>180</v>
      </c>
      <c r="N9" s="58">
        <v>989761</v>
      </c>
      <c r="O9" s="58">
        <v>180</v>
      </c>
      <c r="P9" s="58">
        <v>996560</v>
      </c>
      <c r="Q9" s="58">
        <v>180</v>
      </c>
      <c r="R9" s="58">
        <v>1001132</v>
      </c>
      <c r="S9" s="58">
        <v>180</v>
      </c>
      <c r="T9" s="58">
        <v>1004688</v>
      </c>
      <c r="U9" s="58">
        <v>180</v>
      </c>
      <c r="V9" s="24"/>
      <c r="W9" s="264"/>
      <c r="X9" s="154"/>
    </row>
    <row r="10" spans="1:24" ht="27.65" customHeight="1" x14ac:dyDescent="0.35">
      <c r="A10" s="58" t="s">
        <v>219</v>
      </c>
      <c r="B10" s="58">
        <v>673642</v>
      </c>
      <c r="C10" s="58">
        <v>153</v>
      </c>
      <c r="D10" s="58">
        <v>674775</v>
      </c>
      <c r="E10" s="58">
        <v>153</v>
      </c>
      <c r="F10" s="58">
        <v>676123</v>
      </c>
      <c r="G10" s="58">
        <v>153</v>
      </c>
      <c r="H10" s="58">
        <v>676068</v>
      </c>
      <c r="I10" s="58">
        <v>153</v>
      </c>
      <c r="J10" s="58">
        <v>680235</v>
      </c>
      <c r="K10" s="58">
        <v>153</v>
      </c>
      <c r="L10" s="58">
        <v>685983</v>
      </c>
      <c r="M10" s="58">
        <v>153</v>
      </c>
      <c r="N10" s="58">
        <v>692513</v>
      </c>
      <c r="O10" s="58">
        <v>153</v>
      </c>
      <c r="P10" s="58">
        <v>697982</v>
      </c>
      <c r="Q10" s="58">
        <v>153</v>
      </c>
      <c r="R10" s="58">
        <v>701327</v>
      </c>
      <c r="S10" s="58">
        <v>153</v>
      </c>
      <c r="T10" s="58">
        <v>703573</v>
      </c>
      <c r="U10" s="58">
        <v>153</v>
      </c>
      <c r="V10" s="24"/>
      <c r="W10" s="264"/>
      <c r="X10" s="154"/>
    </row>
    <row r="11" spans="1:24" ht="27.65" customHeight="1" x14ac:dyDescent="0.35">
      <c r="A11" s="58" t="s">
        <v>220</v>
      </c>
      <c r="B11" s="58">
        <v>442458</v>
      </c>
      <c r="C11" s="58">
        <v>121</v>
      </c>
      <c r="D11" s="58">
        <v>442923</v>
      </c>
      <c r="E11" s="58">
        <v>120</v>
      </c>
      <c r="F11" s="58">
        <v>444074</v>
      </c>
      <c r="G11" s="58">
        <v>120</v>
      </c>
      <c r="H11" s="58">
        <v>443972</v>
      </c>
      <c r="I11" s="58">
        <v>120</v>
      </c>
      <c r="J11" s="58">
        <v>446820</v>
      </c>
      <c r="K11" s="58">
        <v>120</v>
      </c>
      <c r="L11" s="58">
        <v>450512</v>
      </c>
      <c r="M11" s="58">
        <v>120</v>
      </c>
      <c r="N11" s="58">
        <v>455563</v>
      </c>
      <c r="O11" s="58">
        <v>120</v>
      </c>
      <c r="P11" s="58">
        <v>459937</v>
      </c>
      <c r="Q11" s="58">
        <v>120</v>
      </c>
      <c r="R11" s="58">
        <v>462489</v>
      </c>
      <c r="S11" s="58">
        <v>119</v>
      </c>
      <c r="T11" s="58">
        <v>464058</v>
      </c>
      <c r="U11" s="58">
        <v>120</v>
      </c>
      <c r="V11" s="24"/>
      <c r="W11" s="264"/>
      <c r="X11" s="154"/>
    </row>
    <row r="12" spans="1:24" ht="27.65" customHeight="1" x14ac:dyDescent="0.35">
      <c r="A12" s="58" t="s">
        <v>221</v>
      </c>
      <c r="B12" s="58">
        <v>277555</v>
      </c>
      <c r="C12" s="58">
        <v>92</v>
      </c>
      <c r="D12" s="58">
        <v>277034</v>
      </c>
      <c r="E12" s="58">
        <v>92</v>
      </c>
      <c r="F12" s="58">
        <v>282041</v>
      </c>
      <c r="G12" s="58">
        <v>92</v>
      </c>
      <c r="H12" s="58">
        <v>283050</v>
      </c>
      <c r="I12" s="58">
        <v>92</v>
      </c>
      <c r="J12" s="58">
        <v>285769</v>
      </c>
      <c r="K12" s="58">
        <v>92</v>
      </c>
      <c r="L12" s="58">
        <v>288493</v>
      </c>
      <c r="M12" s="58">
        <v>92</v>
      </c>
      <c r="N12" s="58">
        <v>291141</v>
      </c>
      <c r="O12" s="58">
        <v>91</v>
      </c>
      <c r="P12" s="58">
        <v>295011</v>
      </c>
      <c r="Q12" s="58">
        <v>91</v>
      </c>
      <c r="R12" s="58">
        <v>297996</v>
      </c>
      <c r="S12" s="58">
        <v>91</v>
      </c>
      <c r="T12" s="58">
        <v>299475</v>
      </c>
      <c r="U12" s="58">
        <v>91</v>
      </c>
      <c r="V12" s="24"/>
      <c r="W12" s="264"/>
      <c r="X12" s="154"/>
    </row>
    <row r="13" spans="1:24" ht="27.65" customHeight="1" x14ac:dyDescent="0.35">
      <c r="A13" s="58" t="s">
        <v>222</v>
      </c>
      <c r="B13" s="58">
        <v>173616</v>
      </c>
      <c r="C13" s="58">
        <v>64</v>
      </c>
      <c r="D13" s="58">
        <v>172984</v>
      </c>
      <c r="E13" s="58">
        <v>64</v>
      </c>
      <c r="F13" s="58">
        <v>176791</v>
      </c>
      <c r="G13" s="58">
        <v>64</v>
      </c>
      <c r="H13" s="58">
        <v>177729</v>
      </c>
      <c r="I13" s="58">
        <v>64</v>
      </c>
      <c r="J13" s="58">
        <v>179700</v>
      </c>
      <c r="K13" s="58">
        <v>64</v>
      </c>
      <c r="L13" s="58">
        <v>181612</v>
      </c>
      <c r="M13" s="58">
        <v>64</v>
      </c>
      <c r="N13" s="58">
        <v>183924</v>
      </c>
      <c r="O13" s="58">
        <v>63</v>
      </c>
      <c r="P13" s="58">
        <v>187484</v>
      </c>
      <c r="Q13" s="58">
        <v>63</v>
      </c>
      <c r="R13" s="58">
        <v>190123</v>
      </c>
      <c r="S13" s="58">
        <v>63</v>
      </c>
      <c r="T13" s="58">
        <v>191293</v>
      </c>
      <c r="U13" s="58">
        <v>63</v>
      </c>
      <c r="V13" s="24"/>
      <c r="W13" s="264"/>
      <c r="X13" s="154"/>
    </row>
    <row r="14" spans="1:24" ht="27.65" customHeight="1" x14ac:dyDescent="0.35">
      <c r="A14" s="58" t="s">
        <v>223</v>
      </c>
      <c r="B14" s="58">
        <v>273239</v>
      </c>
      <c r="C14" s="58">
        <v>49</v>
      </c>
      <c r="D14" s="58">
        <v>273316</v>
      </c>
      <c r="E14" s="58">
        <v>49</v>
      </c>
      <c r="F14" s="58">
        <v>289831</v>
      </c>
      <c r="G14" s="58">
        <v>48</v>
      </c>
      <c r="H14" s="58">
        <v>294994</v>
      </c>
      <c r="I14" s="58">
        <v>48</v>
      </c>
      <c r="J14" s="58">
        <v>301638</v>
      </c>
      <c r="K14" s="58">
        <v>48</v>
      </c>
      <c r="L14" s="58">
        <v>308122</v>
      </c>
      <c r="M14" s="58">
        <v>48</v>
      </c>
      <c r="N14" s="58">
        <v>314175</v>
      </c>
      <c r="O14" s="58">
        <v>48</v>
      </c>
      <c r="P14" s="58">
        <v>329525</v>
      </c>
      <c r="Q14" s="58">
        <v>48</v>
      </c>
      <c r="R14" s="58">
        <v>343044</v>
      </c>
      <c r="S14" s="58">
        <v>47</v>
      </c>
      <c r="T14" s="58">
        <v>348257</v>
      </c>
      <c r="U14" s="58">
        <v>47</v>
      </c>
      <c r="V14" s="24"/>
      <c r="W14" s="264"/>
      <c r="X14" s="154"/>
    </row>
    <row r="15" spans="1:24" ht="27.65" customHeight="1" x14ac:dyDescent="0.35">
      <c r="A15" s="116" t="s">
        <v>31</v>
      </c>
      <c r="B15" s="58">
        <v>1717550</v>
      </c>
      <c r="C15" s="58">
        <v>50</v>
      </c>
      <c r="D15" s="58">
        <v>1710537</v>
      </c>
      <c r="E15" s="58">
        <v>50</v>
      </c>
      <c r="F15" s="58">
        <v>1678778</v>
      </c>
      <c r="G15" s="58">
        <v>50</v>
      </c>
      <c r="H15" s="58">
        <v>1666219</v>
      </c>
      <c r="I15" s="58">
        <v>49</v>
      </c>
      <c r="J15" s="58">
        <v>1627119</v>
      </c>
      <c r="K15" s="58">
        <v>49</v>
      </c>
      <c r="L15" s="58">
        <v>1633146</v>
      </c>
      <c r="M15" s="58">
        <v>49</v>
      </c>
      <c r="N15" s="58">
        <v>1612050</v>
      </c>
      <c r="O15" s="58">
        <v>50</v>
      </c>
      <c r="P15" s="58">
        <v>1593929</v>
      </c>
      <c r="Q15" s="58">
        <v>50</v>
      </c>
      <c r="R15" s="58">
        <v>1579909</v>
      </c>
      <c r="S15" s="58">
        <v>50</v>
      </c>
      <c r="T15" s="58">
        <v>1580704</v>
      </c>
      <c r="U15" s="58">
        <v>50</v>
      </c>
      <c r="V15" s="24"/>
      <c r="W15" s="264"/>
      <c r="X15" s="154"/>
    </row>
    <row r="16" spans="1:24" ht="27.65" customHeight="1" thickBot="1" x14ac:dyDescent="0.4">
      <c r="A16" s="113" t="s">
        <v>44</v>
      </c>
      <c r="B16" s="113">
        <v>8432449</v>
      </c>
      <c r="C16" s="113">
        <v>146</v>
      </c>
      <c r="D16" s="113">
        <v>8432989</v>
      </c>
      <c r="E16" s="113">
        <v>146</v>
      </c>
      <c r="F16" s="113">
        <v>8521774</v>
      </c>
      <c r="G16" s="113">
        <v>147</v>
      </c>
      <c r="H16" s="113">
        <v>8518248</v>
      </c>
      <c r="I16" s="113">
        <v>147</v>
      </c>
      <c r="J16" s="113">
        <v>8465950</v>
      </c>
      <c r="K16" s="113">
        <v>147</v>
      </c>
      <c r="L16" s="113">
        <v>8547906</v>
      </c>
      <c r="M16" s="113">
        <v>147</v>
      </c>
      <c r="N16" s="113">
        <v>8580212</v>
      </c>
      <c r="O16" s="113">
        <v>147</v>
      </c>
      <c r="P16" s="113">
        <v>8629079</v>
      </c>
      <c r="Q16" s="113">
        <v>147</v>
      </c>
      <c r="R16" s="113">
        <v>8678659</v>
      </c>
      <c r="S16" s="113">
        <v>147</v>
      </c>
      <c r="T16" s="113">
        <v>8725948</v>
      </c>
      <c r="U16" s="113">
        <v>147</v>
      </c>
      <c r="V16" s="24"/>
      <c r="W16" s="264"/>
      <c r="X16" s="154"/>
    </row>
    <row r="17" spans="1:23" ht="21.75" customHeight="1" thickTop="1" x14ac:dyDescent="0.35">
      <c r="A17" s="2"/>
      <c r="B17" s="2"/>
      <c r="C17" s="2"/>
      <c r="D17" s="2"/>
      <c r="E17" s="50"/>
      <c r="F17" s="2"/>
      <c r="G17" s="2"/>
      <c r="H17" s="8"/>
      <c r="I17" s="8"/>
      <c r="J17" s="8"/>
      <c r="K17" s="8"/>
      <c r="L17" s="8"/>
      <c r="M17" s="8"/>
      <c r="W17" s="154"/>
    </row>
    <row r="18" spans="1:23" ht="21.75" customHeight="1" x14ac:dyDescent="0.35">
      <c r="A18" s="72" t="str">
        <f>+INDICE!B10</f>
        <v xml:space="preserve"> Lettura dati 24 gennaio 2024</v>
      </c>
      <c r="B18" s="2"/>
      <c r="C18" s="2"/>
      <c r="D18" s="2"/>
      <c r="E18" s="2"/>
      <c r="F18" s="2"/>
      <c r="G18" s="2"/>
      <c r="H18" s="8"/>
      <c r="I18" s="8"/>
      <c r="J18" s="8"/>
      <c r="K18" s="8"/>
      <c r="L18" s="8"/>
      <c r="M18" s="8"/>
    </row>
    <row r="19" spans="1:23" ht="13.5" x14ac:dyDescent="0.35">
      <c r="A19" s="2"/>
      <c r="B19" s="2"/>
      <c r="C19" s="2"/>
      <c r="D19" s="2"/>
      <c r="E19" s="2"/>
      <c r="F19" s="2"/>
      <c r="G19" s="2"/>
    </row>
    <row r="20" spans="1:23" ht="13.5" x14ac:dyDescent="0.35">
      <c r="A20" s="2"/>
      <c r="B20" s="2"/>
      <c r="C20" s="2"/>
      <c r="D20" s="2"/>
      <c r="E20" s="2"/>
      <c r="F20" s="2"/>
      <c r="G20" s="2"/>
    </row>
    <row r="21" spans="1:23" ht="13.5" x14ac:dyDescent="0.35">
      <c r="A21" s="2"/>
      <c r="B21" s="2"/>
      <c r="C21" s="2"/>
      <c r="D21" s="2"/>
      <c r="E21" s="2"/>
      <c r="F21" s="2"/>
      <c r="G21" s="2"/>
    </row>
    <row r="22" spans="1:23" ht="13.5" x14ac:dyDescent="0.35">
      <c r="A22" s="2"/>
      <c r="B22" s="2"/>
      <c r="C22" s="2"/>
      <c r="D22" s="2"/>
      <c r="E22" s="2"/>
      <c r="F22" s="2"/>
      <c r="G22" s="2"/>
    </row>
    <row r="23" spans="1:23" ht="13.5" x14ac:dyDescent="0.35">
      <c r="A23" s="2"/>
      <c r="B23" s="2"/>
      <c r="C23" s="2"/>
      <c r="D23" s="2"/>
      <c r="E23" s="2"/>
      <c r="F23" s="2"/>
      <c r="G23" s="2"/>
    </row>
    <row r="24" spans="1:23" ht="13.5" x14ac:dyDescent="0.35">
      <c r="A24" s="2"/>
      <c r="B24" s="329"/>
      <c r="C24" s="2"/>
      <c r="D24" s="2"/>
      <c r="E24" s="2"/>
      <c r="F24" s="2"/>
      <c r="G24" s="2"/>
    </row>
    <row r="25" spans="1:23" ht="13.5" x14ac:dyDescent="0.35">
      <c r="A25" s="2"/>
      <c r="B25" s="329"/>
      <c r="C25" s="2"/>
      <c r="D25" s="2"/>
      <c r="E25" s="2"/>
      <c r="F25" s="2"/>
      <c r="G25" s="2"/>
    </row>
    <row r="26" spans="1:23" ht="13.5" x14ac:dyDescent="0.35">
      <c r="B26" s="329"/>
    </row>
    <row r="27" spans="1:23" x14ac:dyDescent="0.35">
      <c r="B27" s="4"/>
    </row>
    <row r="28" spans="1:23" x14ac:dyDescent="0.35">
      <c r="B28" s="4"/>
    </row>
    <row r="29" spans="1:23" x14ac:dyDescent="0.35">
      <c r="B29" s="4"/>
    </row>
    <row r="30" spans="1:23" x14ac:dyDescent="0.35">
      <c r="B30" s="4"/>
    </row>
    <row r="31" spans="1:23" x14ac:dyDescent="0.35">
      <c r="B31" s="4"/>
    </row>
    <row r="32" spans="1:2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B2:U2"/>
    <mergeCell ref="T3:U3"/>
    <mergeCell ref="R3:S3"/>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1" orientation="landscape" r:id="rId1"/>
  <headerFooter>
    <oddHeader>&amp;COSSERVATORIO ASSEGNO UNICO UNIVERSALE</oddHeader>
    <oddFooter>&amp;CINPS - COORDINAMENTO GENERALE STATISTICO ATTUARIALE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E190-15D5-476C-9899-6EF3FACBA269}">
  <sheetPr>
    <pageSetUpPr fitToPage="1"/>
  </sheetPr>
  <dimension ref="A1:Y40"/>
  <sheetViews>
    <sheetView showGridLines="0" view="pageBreakPreview" zoomScale="48" zoomScaleNormal="59" zoomScaleSheetLayoutView="48" workbookViewId="0">
      <selection activeCell="J28" sqref="J28"/>
    </sheetView>
  </sheetViews>
  <sheetFormatPr defaultColWidth="13.26953125" defaultRowHeight="10" x14ac:dyDescent="0.35"/>
  <cols>
    <col min="1" max="1" width="27.1796875" style="1" customWidth="1"/>
    <col min="2" max="2" width="16.7265625" style="1" bestFit="1" customWidth="1"/>
    <col min="3" max="3" width="16.81640625" style="1" customWidth="1"/>
    <col min="4" max="4" width="16.7265625" style="1" bestFit="1" customWidth="1"/>
    <col min="5" max="5" width="16.54296875" style="1" customWidth="1"/>
    <col min="6" max="6" width="16.7265625" style="1" bestFit="1" customWidth="1"/>
    <col min="7" max="7" width="16.453125" style="1" customWidth="1"/>
    <col min="8" max="8" width="16.7265625" style="1" bestFit="1" customWidth="1"/>
    <col min="9" max="9" width="16.54296875" style="1" customWidth="1"/>
    <col min="10" max="10" width="16.7265625" style="1" bestFit="1" customWidth="1"/>
    <col min="11" max="11" width="16.453125" style="1" customWidth="1"/>
    <col min="12" max="12" width="16.7265625" style="1" bestFit="1" customWidth="1"/>
    <col min="13" max="13" width="15.54296875" style="1" customWidth="1"/>
    <col min="14" max="14" width="16.7265625" style="1" bestFit="1" customWidth="1"/>
    <col min="15" max="15" width="13.26953125" style="1"/>
    <col min="16" max="16" width="16.7265625" style="1" bestFit="1" customWidth="1"/>
    <col min="17" max="17" width="13.26953125" style="1"/>
    <col min="18" max="18" width="16.7265625" style="1" bestFit="1" customWidth="1"/>
    <col min="19" max="19" width="13.26953125" style="1"/>
    <col min="20" max="20" width="16.7265625" style="1" bestFit="1" customWidth="1"/>
    <col min="21" max="21" width="13.26953125" style="1"/>
    <col min="22" max="22" width="16.7265625" style="1" bestFit="1" customWidth="1"/>
    <col min="23" max="23" width="13.26953125" style="1"/>
    <col min="24" max="24" width="16.7265625" style="1" bestFit="1" customWidth="1"/>
    <col min="25" max="16384" width="13.26953125" style="1"/>
  </cols>
  <sheetData>
    <row r="1" spans="1:25" ht="69.650000000000006" customHeight="1" thickBot="1" x14ac:dyDescent="0.4">
      <c r="A1" s="86" t="s">
        <v>126</v>
      </c>
      <c r="B1" s="86"/>
      <c r="C1" s="86"/>
      <c r="D1" s="86"/>
      <c r="E1" s="86"/>
      <c r="F1" s="86"/>
      <c r="G1" s="86"/>
      <c r="H1" s="86"/>
      <c r="I1" s="86"/>
      <c r="J1" s="86"/>
      <c r="K1" s="86"/>
      <c r="L1" s="86"/>
      <c r="M1" s="86"/>
      <c r="N1" s="49"/>
      <c r="O1" s="49"/>
      <c r="P1" s="49"/>
      <c r="Q1" s="49"/>
      <c r="R1" s="49"/>
      <c r="S1" s="49"/>
      <c r="T1" s="49"/>
      <c r="U1" s="49"/>
      <c r="V1" s="49"/>
      <c r="W1" s="49"/>
      <c r="X1" s="49"/>
      <c r="Y1" s="49"/>
    </row>
    <row r="2" spans="1:25" ht="49" customHeight="1" thickTop="1" x14ac:dyDescent="0.35">
      <c r="A2" s="37"/>
      <c r="B2" s="399" t="s">
        <v>35</v>
      </c>
      <c r="C2" s="399"/>
      <c r="D2" s="399"/>
      <c r="E2" s="399"/>
      <c r="F2" s="399"/>
      <c r="G2" s="399"/>
      <c r="H2" s="399"/>
      <c r="I2" s="399"/>
      <c r="J2" s="399"/>
      <c r="K2" s="399"/>
      <c r="L2" s="399"/>
      <c r="M2" s="399"/>
      <c r="N2" s="399"/>
      <c r="O2" s="399"/>
      <c r="P2" s="399"/>
      <c r="Q2" s="399"/>
      <c r="R2" s="399"/>
      <c r="S2" s="399"/>
      <c r="T2" s="399"/>
      <c r="U2" s="399"/>
      <c r="V2" s="399"/>
      <c r="W2" s="399"/>
      <c r="X2" s="399"/>
      <c r="Y2" s="399"/>
    </row>
    <row r="3" spans="1:25" ht="33" customHeight="1" x14ac:dyDescent="0.35">
      <c r="A3" s="402" t="s">
        <v>40</v>
      </c>
      <c r="B3" s="400" t="s">
        <v>120</v>
      </c>
      <c r="C3" s="401"/>
      <c r="D3" s="400" t="s">
        <v>173</v>
      </c>
      <c r="E3" s="401"/>
      <c r="F3" s="400" t="s">
        <v>182</v>
      </c>
      <c r="G3" s="401"/>
      <c r="H3" s="400" t="s">
        <v>188</v>
      </c>
      <c r="I3" s="401"/>
      <c r="J3" s="400" t="s">
        <v>191</v>
      </c>
      <c r="K3" s="401"/>
      <c r="L3" s="400" t="s">
        <v>194</v>
      </c>
      <c r="M3" s="401"/>
      <c r="N3" s="400" t="s">
        <v>198</v>
      </c>
      <c r="O3" s="401"/>
      <c r="P3" s="400" t="s">
        <v>201</v>
      </c>
      <c r="Q3" s="401"/>
      <c r="R3" s="400" t="s">
        <v>209</v>
      </c>
      <c r="S3" s="401"/>
      <c r="T3" s="404" t="s">
        <v>211</v>
      </c>
      <c r="U3" s="405"/>
      <c r="V3" s="404" t="s">
        <v>213</v>
      </c>
      <c r="W3" s="405"/>
      <c r="X3" s="404" t="s">
        <v>237</v>
      </c>
      <c r="Y3" s="405"/>
    </row>
    <row r="4" spans="1:25" ht="91" customHeight="1" thickBot="1" x14ac:dyDescent="0.4">
      <c r="A4" s="403"/>
      <c r="B4" s="122" t="s">
        <v>82</v>
      </c>
      <c r="C4" s="122" t="s">
        <v>86</v>
      </c>
      <c r="D4" s="122" t="s">
        <v>82</v>
      </c>
      <c r="E4" s="122" t="s">
        <v>86</v>
      </c>
      <c r="F4" s="122" t="s">
        <v>82</v>
      </c>
      <c r="G4" s="122" t="s">
        <v>86</v>
      </c>
      <c r="H4" s="122" t="s">
        <v>82</v>
      </c>
      <c r="I4" s="122" t="s">
        <v>86</v>
      </c>
      <c r="J4" s="122" t="s">
        <v>82</v>
      </c>
      <c r="K4" s="122" t="s">
        <v>86</v>
      </c>
      <c r="L4" s="122" t="s">
        <v>82</v>
      </c>
      <c r="M4" s="122" t="s">
        <v>86</v>
      </c>
      <c r="N4" s="122" t="s">
        <v>82</v>
      </c>
      <c r="O4" s="122" t="s">
        <v>86</v>
      </c>
      <c r="P4" s="122" t="s">
        <v>82</v>
      </c>
      <c r="Q4" s="122" t="s">
        <v>86</v>
      </c>
      <c r="R4" s="122" t="s">
        <v>82</v>
      </c>
      <c r="S4" s="122" t="s">
        <v>86</v>
      </c>
      <c r="T4" s="122" t="s">
        <v>82</v>
      </c>
      <c r="U4" s="122" t="s">
        <v>86</v>
      </c>
      <c r="V4" s="122" t="s">
        <v>82</v>
      </c>
      <c r="W4" s="122" t="s">
        <v>86</v>
      </c>
      <c r="X4" s="122" t="s">
        <v>82</v>
      </c>
      <c r="Y4" s="122" t="s">
        <v>86</v>
      </c>
    </row>
    <row r="5" spans="1:25" ht="27.65" customHeight="1" thickTop="1" x14ac:dyDescent="0.35">
      <c r="A5" s="58" t="s">
        <v>224</v>
      </c>
      <c r="B5" s="58">
        <v>4430556</v>
      </c>
      <c r="C5" s="58">
        <v>216</v>
      </c>
      <c r="D5" s="58">
        <v>4347028</v>
      </c>
      <c r="E5" s="58">
        <v>215</v>
      </c>
      <c r="F5" s="58">
        <v>4157893</v>
      </c>
      <c r="G5" s="58">
        <v>214</v>
      </c>
      <c r="H5" s="58">
        <v>4201869</v>
      </c>
      <c r="I5" s="58">
        <v>215</v>
      </c>
      <c r="J5" s="58">
        <v>4203995</v>
      </c>
      <c r="K5" s="58">
        <v>215</v>
      </c>
      <c r="L5" s="58">
        <v>4200661</v>
      </c>
      <c r="M5" s="58">
        <v>215</v>
      </c>
      <c r="N5" s="58">
        <v>4191318</v>
      </c>
      <c r="O5" s="58">
        <v>215</v>
      </c>
      <c r="P5" s="58">
        <v>4221960</v>
      </c>
      <c r="Q5" s="58">
        <v>215</v>
      </c>
      <c r="R5" s="58">
        <v>4238426</v>
      </c>
      <c r="S5" s="58">
        <v>215</v>
      </c>
      <c r="T5" s="58">
        <v>4269002</v>
      </c>
      <c r="U5" s="58">
        <v>215</v>
      </c>
      <c r="V5" s="58">
        <v>4276856</v>
      </c>
      <c r="W5" s="58">
        <v>214</v>
      </c>
      <c r="X5" s="58">
        <v>4304213</v>
      </c>
      <c r="Y5" s="58">
        <v>214</v>
      </c>
    </row>
    <row r="6" spans="1:25" ht="27.65" customHeight="1" x14ac:dyDescent="0.35">
      <c r="A6" s="114" t="s">
        <v>225</v>
      </c>
      <c r="B6" s="115">
        <v>1173660</v>
      </c>
      <c r="C6" s="115">
        <v>217</v>
      </c>
      <c r="D6" s="115">
        <v>1010787</v>
      </c>
      <c r="E6" s="115">
        <v>216</v>
      </c>
      <c r="F6" s="115">
        <v>920795</v>
      </c>
      <c r="G6" s="115">
        <v>214</v>
      </c>
      <c r="H6" s="115">
        <v>944678</v>
      </c>
      <c r="I6" s="115">
        <v>215</v>
      </c>
      <c r="J6" s="115">
        <v>946640</v>
      </c>
      <c r="K6" s="115">
        <v>215</v>
      </c>
      <c r="L6" s="115">
        <v>945594</v>
      </c>
      <c r="M6" s="115">
        <v>215</v>
      </c>
      <c r="N6" s="115">
        <v>938262</v>
      </c>
      <c r="O6" s="115">
        <v>216</v>
      </c>
      <c r="P6" s="115">
        <v>952904</v>
      </c>
      <c r="Q6" s="115">
        <v>216</v>
      </c>
      <c r="R6" s="115">
        <v>958254</v>
      </c>
      <c r="S6" s="115">
        <v>216</v>
      </c>
      <c r="T6" s="115">
        <v>974981</v>
      </c>
      <c r="U6" s="115">
        <v>215</v>
      </c>
      <c r="V6" s="115">
        <v>979813</v>
      </c>
      <c r="W6" s="115">
        <v>216</v>
      </c>
      <c r="X6" s="115">
        <v>1020289</v>
      </c>
      <c r="Y6" s="115">
        <v>216</v>
      </c>
    </row>
    <row r="7" spans="1:25" ht="27.65" customHeight="1" x14ac:dyDescent="0.35">
      <c r="A7" s="114" t="s">
        <v>226</v>
      </c>
      <c r="B7" s="115">
        <v>1884569</v>
      </c>
      <c r="C7" s="115">
        <v>217</v>
      </c>
      <c r="D7" s="115">
        <v>1913109</v>
      </c>
      <c r="E7" s="115">
        <v>217</v>
      </c>
      <c r="F7" s="115">
        <v>1835485</v>
      </c>
      <c r="G7" s="115">
        <v>216</v>
      </c>
      <c r="H7" s="115">
        <v>1850304</v>
      </c>
      <c r="I7" s="115">
        <v>216</v>
      </c>
      <c r="J7" s="115">
        <v>1849988</v>
      </c>
      <c r="K7" s="115">
        <v>217</v>
      </c>
      <c r="L7" s="115">
        <v>1848417</v>
      </c>
      <c r="M7" s="115">
        <v>217</v>
      </c>
      <c r="N7" s="115">
        <v>1847140</v>
      </c>
      <c r="O7" s="115">
        <v>217</v>
      </c>
      <c r="P7" s="115">
        <v>1855424</v>
      </c>
      <c r="Q7" s="115">
        <v>217</v>
      </c>
      <c r="R7" s="115">
        <v>1862235</v>
      </c>
      <c r="S7" s="115">
        <v>216</v>
      </c>
      <c r="T7" s="115">
        <v>1870631</v>
      </c>
      <c r="U7" s="115">
        <v>216</v>
      </c>
      <c r="V7" s="115">
        <v>1872186</v>
      </c>
      <c r="W7" s="115">
        <v>216</v>
      </c>
      <c r="X7" s="115">
        <v>1866752</v>
      </c>
      <c r="Y7" s="115">
        <v>215</v>
      </c>
    </row>
    <row r="8" spans="1:25" ht="27.65" customHeight="1" x14ac:dyDescent="0.35">
      <c r="A8" s="114" t="s">
        <v>227</v>
      </c>
      <c r="B8" s="115">
        <v>1372327</v>
      </c>
      <c r="C8" s="115">
        <v>213</v>
      </c>
      <c r="D8" s="115">
        <v>1423132</v>
      </c>
      <c r="E8" s="115">
        <v>213</v>
      </c>
      <c r="F8" s="115">
        <v>1401613</v>
      </c>
      <c r="G8" s="115">
        <v>212</v>
      </c>
      <c r="H8" s="115">
        <v>1406887</v>
      </c>
      <c r="I8" s="115">
        <v>212</v>
      </c>
      <c r="J8" s="115">
        <v>1407367</v>
      </c>
      <c r="K8" s="115">
        <v>213</v>
      </c>
      <c r="L8" s="115">
        <v>1406650</v>
      </c>
      <c r="M8" s="115">
        <v>212</v>
      </c>
      <c r="N8" s="115">
        <v>1405916</v>
      </c>
      <c r="O8" s="115">
        <v>212</v>
      </c>
      <c r="P8" s="115">
        <v>1413632</v>
      </c>
      <c r="Q8" s="115">
        <v>212</v>
      </c>
      <c r="R8" s="115">
        <v>1417937</v>
      </c>
      <c r="S8" s="115">
        <v>212</v>
      </c>
      <c r="T8" s="115">
        <v>1423390</v>
      </c>
      <c r="U8" s="115">
        <v>212</v>
      </c>
      <c r="V8" s="115">
        <v>1424857</v>
      </c>
      <c r="W8" s="115">
        <v>211</v>
      </c>
      <c r="X8" s="115">
        <v>1417172</v>
      </c>
      <c r="Y8" s="115">
        <v>211</v>
      </c>
    </row>
    <row r="9" spans="1:25" ht="27.65" customHeight="1" x14ac:dyDescent="0.35">
      <c r="A9" s="58" t="s">
        <v>228</v>
      </c>
      <c r="B9" s="58">
        <v>993307</v>
      </c>
      <c r="C9" s="58">
        <v>197</v>
      </c>
      <c r="D9" s="58">
        <v>1025915</v>
      </c>
      <c r="E9" s="58">
        <v>197</v>
      </c>
      <c r="F9" s="58">
        <v>1016051</v>
      </c>
      <c r="G9" s="58">
        <v>198</v>
      </c>
      <c r="H9" s="58">
        <v>1019101</v>
      </c>
      <c r="I9" s="58">
        <v>198</v>
      </c>
      <c r="J9" s="58">
        <v>1019078</v>
      </c>
      <c r="K9" s="58">
        <v>198</v>
      </c>
      <c r="L9" s="58">
        <v>1018007</v>
      </c>
      <c r="M9" s="58">
        <v>198</v>
      </c>
      <c r="N9" s="58">
        <v>1017509</v>
      </c>
      <c r="O9" s="58">
        <v>198</v>
      </c>
      <c r="P9" s="58">
        <v>1023870</v>
      </c>
      <c r="Q9" s="58">
        <v>197</v>
      </c>
      <c r="R9" s="58">
        <v>1027904</v>
      </c>
      <c r="S9" s="58">
        <v>197</v>
      </c>
      <c r="T9" s="58">
        <v>1033346</v>
      </c>
      <c r="U9" s="58">
        <v>197</v>
      </c>
      <c r="V9" s="58">
        <v>1035050</v>
      </c>
      <c r="W9" s="58">
        <v>196</v>
      </c>
      <c r="X9" s="58">
        <v>1030053</v>
      </c>
      <c r="Y9" s="58">
        <v>196</v>
      </c>
    </row>
    <row r="10" spans="1:25" ht="27.65" customHeight="1" x14ac:dyDescent="0.35">
      <c r="A10" s="58" t="s">
        <v>229</v>
      </c>
      <c r="B10" s="58">
        <v>660182</v>
      </c>
      <c r="C10" s="58">
        <v>165</v>
      </c>
      <c r="D10" s="58">
        <v>687332</v>
      </c>
      <c r="E10" s="58">
        <v>165</v>
      </c>
      <c r="F10" s="58">
        <v>685891</v>
      </c>
      <c r="G10" s="58">
        <v>166</v>
      </c>
      <c r="H10" s="58">
        <v>687640</v>
      </c>
      <c r="I10" s="58">
        <v>166</v>
      </c>
      <c r="J10" s="58">
        <v>687286</v>
      </c>
      <c r="K10" s="58">
        <v>166</v>
      </c>
      <c r="L10" s="58">
        <v>686438</v>
      </c>
      <c r="M10" s="58">
        <v>166</v>
      </c>
      <c r="N10" s="58">
        <v>685968</v>
      </c>
      <c r="O10" s="58">
        <v>166</v>
      </c>
      <c r="P10" s="58">
        <v>691603</v>
      </c>
      <c r="Q10" s="58">
        <v>166</v>
      </c>
      <c r="R10" s="58">
        <v>695106</v>
      </c>
      <c r="S10" s="58">
        <v>165</v>
      </c>
      <c r="T10" s="58">
        <v>700749</v>
      </c>
      <c r="U10" s="58">
        <v>165</v>
      </c>
      <c r="V10" s="58">
        <v>702762</v>
      </c>
      <c r="W10" s="58">
        <v>165</v>
      </c>
      <c r="X10" s="58">
        <v>699594</v>
      </c>
      <c r="Y10" s="58">
        <v>164</v>
      </c>
    </row>
    <row r="11" spans="1:25" ht="27.65" customHeight="1" x14ac:dyDescent="0.35">
      <c r="A11" s="165" t="s">
        <v>230</v>
      </c>
      <c r="B11" s="58">
        <v>417373</v>
      </c>
      <c r="C11" s="58">
        <v>131</v>
      </c>
      <c r="D11" s="58">
        <v>437893</v>
      </c>
      <c r="E11" s="58">
        <v>131</v>
      </c>
      <c r="F11" s="58">
        <v>433672</v>
      </c>
      <c r="G11" s="58">
        <v>133</v>
      </c>
      <c r="H11" s="58">
        <v>435766</v>
      </c>
      <c r="I11" s="58">
        <v>133</v>
      </c>
      <c r="J11" s="58">
        <v>435408</v>
      </c>
      <c r="K11" s="58">
        <v>133</v>
      </c>
      <c r="L11" s="58">
        <v>434798</v>
      </c>
      <c r="M11" s="58">
        <v>133</v>
      </c>
      <c r="N11" s="58">
        <v>434674</v>
      </c>
      <c r="O11" s="58">
        <v>133</v>
      </c>
      <c r="P11" s="58">
        <v>439240</v>
      </c>
      <c r="Q11" s="58">
        <v>133</v>
      </c>
      <c r="R11" s="58">
        <v>442190</v>
      </c>
      <c r="S11" s="58">
        <v>132</v>
      </c>
      <c r="T11" s="58">
        <v>447575</v>
      </c>
      <c r="U11" s="58">
        <v>132</v>
      </c>
      <c r="V11" s="58">
        <v>450053</v>
      </c>
      <c r="W11" s="58">
        <v>131</v>
      </c>
      <c r="X11" s="58">
        <v>448205</v>
      </c>
      <c r="Y11" s="58">
        <v>131</v>
      </c>
    </row>
    <row r="12" spans="1:25" ht="27.65" customHeight="1" x14ac:dyDescent="0.35">
      <c r="A12" s="58" t="s">
        <v>231</v>
      </c>
      <c r="B12" s="58">
        <v>257443</v>
      </c>
      <c r="C12" s="58">
        <v>99</v>
      </c>
      <c r="D12" s="58">
        <v>272735</v>
      </c>
      <c r="E12" s="58">
        <v>100</v>
      </c>
      <c r="F12" s="58">
        <v>235698</v>
      </c>
      <c r="G12" s="58">
        <v>104</v>
      </c>
      <c r="H12" s="58">
        <v>256247</v>
      </c>
      <c r="I12" s="58">
        <v>103</v>
      </c>
      <c r="J12" s="58">
        <v>260455</v>
      </c>
      <c r="K12" s="58">
        <v>102</v>
      </c>
      <c r="L12" s="58">
        <v>264235</v>
      </c>
      <c r="M12" s="58">
        <v>102</v>
      </c>
      <c r="N12" s="58">
        <v>265441</v>
      </c>
      <c r="O12" s="58">
        <v>102</v>
      </c>
      <c r="P12" s="58">
        <v>271379</v>
      </c>
      <c r="Q12" s="58">
        <v>101</v>
      </c>
      <c r="R12" s="58">
        <v>273797</v>
      </c>
      <c r="S12" s="58">
        <v>101</v>
      </c>
      <c r="T12" s="58">
        <v>278570</v>
      </c>
      <c r="U12" s="58">
        <v>101</v>
      </c>
      <c r="V12" s="58">
        <v>280897</v>
      </c>
      <c r="W12" s="58">
        <v>100</v>
      </c>
      <c r="X12" s="58">
        <v>280037</v>
      </c>
      <c r="Y12" s="58">
        <v>100</v>
      </c>
    </row>
    <row r="13" spans="1:25" ht="27.65" customHeight="1" x14ac:dyDescent="0.35">
      <c r="A13" s="58" t="s">
        <v>232</v>
      </c>
      <c r="B13" s="58">
        <v>155642</v>
      </c>
      <c r="C13" s="58">
        <v>69</v>
      </c>
      <c r="D13" s="58">
        <v>170166</v>
      </c>
      <c r="E13" s="58">
        <v>69</v>
      </c>
      <c r="F13" s="58">
        <v>128058</v>
      </c>
      <c r="G13" s="58">
        <v>73</v>
      </c>
      <c r="H13" s="58">
        <v>142187</v>
      </c>
      <c r="I13" s="58">
        <v>72</v>
      </c>
      <c r="J13" s="58">
        <v>145023</v>
      </c>
      <c r="K13" s="58">
        <v>72</v>
      </c>
      <c r="L13" s="58">
        <v>147526</v>
      </c>
      <c r="M13" s="58">
        <v>71</v>
      </c>
      <c r="N13" s="58">
        <v>148058</v>
      </c>
      <c r="O13" s="58">
        <v>71</v>
      </c>
      <c r="P13" s="58">
        <v>152981</v>
      </c>
      <c r="Q13" s="58">
        <v>71</v>
      </c>
      <c r="R13" s="58">
        <v>155045</v>
      </c>
      <c r="S13" s="58">
        <v>71</v>
      </c>
      <c r="T13" s="58">
        <v>159689</v>
      </c>
      <c r="U13" s="58">
        <v>70</v>
      </c>
      <c r="V13" s="58">
        <v>162274</v>
      </c>
      <c r="W13" s="58">
        <v>70</v>
      </c>
      <c r="X13" s="58">
        <v>162468</v>
      </c>
      <c r="Y13" s="58">
        <v>69</v>
      </c>
    </row>
    <row r="14" spans="1:25" ht="27.65" customHeight="1" x14ac:dyDescent="0.35">
      <c r="A14" s="58" t="s">
        <v>233</v>
      </c>
      <c r="B14" s="58">
        <v>268358</v>
      </c>
      <c r="C14" s="58">
        <v>51</v>
      </c>
      <c r="D14" s="58">
        <v>288988</v>
      </c>
      <c r="E14" s="58">
        <v>52</v>
      </c>
      <c r="F14" s="58">
        <v>128821</v>
      </c>
      <c r="G14" s="58">
        <v>54</v>
      </c>
      <c r="H14" s="58">
        <v>175578</v>
      </c>
      <c r="I14" s="58">
        <v>54</v>
      </c>
      <c r="J14" s="58">
        <v>185824</v>
      </c>
      <c r="K14" s="58">
        <v>54</v>
      </c>
      <c r="L14" s="58">
        <v>195709</v>
      </c>
      <c r="M14" s="58">
        <v>54</v>
      </c>
      <c r="N14" s="58">
        <v>198730</v>
      </c>
      <c r="O14" s="58">
        <v>54</v>
      </c>
      <c r="P14" s="58">
        <v>214843</v>
      </c>
      <c r="Q14" s="58">
        <v>53</v>
      </c>
      <c r="R14" s="58">
        <v>222266</v>
      </c>
      <c r="S14" s="58">
        <v>53</v>
      </c>
      <c r="T14" s="58">
        <v>240501</v>
      </c>
      <c r="U14" s="58">
        <v>52</v>
      </c>
      <c r="V14" s="58">
        <v>253669</v>
      </c>
      <c r="W14" s="58">
        <v>52</v>
      </c>
      <c r="X14" s="58">
        <v>257343</v>
      </c>
      <c r="Y14" s="58">
        <v>51</v>
      </c>
    </row>
    <row r="15" spans="1:25" ht="27.65" customHeight="1" x14ac:dyDescent="0.35">
      <c r="A15" s="116" t="s">
        <v>31</v>
      </c>
      <c r="B15" s="58">
        <v>1569915</v>
      </c>
      <c r="C15" s="58">
        <v>55</v>
      </c>
      <c r="D15" s="58">
        <v>1539527</v>
      </c>
      <c r="E15" s="58">
        <v>55</v>
      </c>
      <c r="F15" s="58">
        <v>2229044</v>
      </c>
      <c r="G15" s="58">
        <v>59</v>
      </c>
      <c r="H15" s="58">
        <v>2092309</v>
      </c>
      <c r="I15" s="58">
        <v>55</v>
      </c>
      <c r="J15" s="58">
        <v>2057635</v>
      </c>
      <c r="K15" s="58">
        <v>54</v>
      </c>
      <c r="L15" s="58">
        <v>2024392</v>
      </c>
      <c r="M15" s="58">
        <v>54</v>
      </c>
      <c r="N15" s="58">
        <v>2007059</v>
      </c>
      <c r="O15" s="58">
        <v>54</v>
      </c>
      <c r="P15" s="58">
        <v>1938137</v>
      </c>
      <c r="Q15" s="58">
        <v>54</v>
      </c>
      <c r="R15" s="58">
        <v>1900084</v>
      </c>
      <c r="S15" s="58">
        <v>54</v>
      </c>
      <c r="T15" s="58">
        <v>1835561</v>
      </c>
      <c r="U15" s="58">
        <v>54</v>
      </c>
      <c r="V15" s="58">
        <v>1787664</v>
      </c>
      <c r="W15" s="58">
        <v>54</v>
      </c>
      <c r="X15" s="58">
        <v>1752102</v>
      </c>
      <c r="Y15" s="58">
        <v>54</v>
      </c>
    </row>
    <row r="16" spans="1:25" ht="27.65" customHeight="1" thickBot="1" x14ac:dyDescent="0.4">
      <c r="A16" s="113" t="s">
        <v>44</v>
      </c>
      <c r="B16" s="113">
        <v>8752776</v>
      </c>
      <c r="C16" s="113">
        <v>166</v>
      </c>
      <c r="D16" s="113">
        <v>8769584</v>
      </c>
      <c r="E16" s="113">
        <v>165</v>
      </c>
      <c r="F16" s="113">
        <v>9015128</v>
      </c>
      <c r="G16" s="113">
        <v>159</v>
      </c>
      <c r="H16" s="113">
        <v>9010697</v>
      </c>
      <c r="I16" s="113">
        <v>159</v>
      </c>
      <c r="J16" s="113">
        <v>8994704</v>
      </c>
      <c r="K16" s="113">
        <v>160</v>
      </c>
      <c r="L16" s="113">
        <v>8971766</v>
      </c>
      <c r="M16" s="113">
        <v>160</v>
      </c>
      <c r="N16" s="113">
        <v>8948757</v>
      </c>
      <c r="O16" s="113">
        <v>160</v>
      </c>
      <c r="P16" s="113">
        <v>8954013</v>
      </c>
      <c r="Q16" s="113">
        <v>160</v>
      </c>
      <c r="R16" s="113">
        <v>8954818</v>
      </c>
      <c r="S16" s="113">
        <v>161</v>
      </c>
      <c r="T16" s="113">
        <v>8964993</v>
      </c>
      <c r="U16" s="113">
        <v>161</v>
      </c>
      <c r="V16" s="113">
        <v>8949225</v>
      </c>
      <c r="W16" s="113">
        <v>161</v>
      </c>
      <c r="X16" s="113">
        <v>8934015</v>
      </c>
      <c r="Y16" s="113">
        <v>161</v>
      </c>
    </row>
    <row r="17" spans="1:5" ht="21.75" customHeight="1" thickTop="1" x14ac:dyDescent="0.35">
      <c r="A17" s="2"/>
      <c r="B17" s="2"/>
      <c r="C17" s="2"/>
      <c r="E17" s="154"/>
    </row>
    <row r="18" spans="1:5" ht="21.75" customHeight="1" x14ac:dyDescent="0.35">
      <c r="A18" s="72" t="str">
        <f>+INDICE!B10</f>
        <v xml:space="preserve"> Lettura dati 24 gennaio 2024</v>
      </c>
      <c r="B18" s="2"/>
      <c r="C18" s="2"/>
    </row>
    <row r="19" spans="1:5" ht="13.5" x14ac:dyDescent="0.35">
      <c r="A19" s="2"/>
      <c r="B19" s="2"/>
      <c r="C19" s="2"/>
    </row>
    <row r="20" spans="1:5" ht="13.5" x14ac:dyDescent="0.35">
      <c r="A20" s="2"/>
      <c r="B20" s="2"/>
      <c r="C20" s="2"/>
    </row>
    <row r="21" spans="1:5" ht="13.5" x14ac:dyDescent="0.35">
      <c r="A21" s="2"/>
      <c r="B21" s="2"/>
      <c r="C21" s="2"/>
    </row>
    <row r="22" spans="1:5" ht="13.5" x14ac:dyDescent="0.35">
      <c r="A22" s="2"/>
      <c r="B22" s="2"/>
      <c r="C22" s="2"/>
    </row>
    <row r="23" spans="1:5" ht="13.5" x14ac:dyDescent="0.35">
      <c r="A23" s="2"/>
      <c r="B23" s="2"/>
      <c r="C23" s="2"/>
    </row>
    <row r="24" spans="1:5" ht="13.5" x14ac:dyDescent="0.35">
      <c r="A24" s="2"/>
      <c r="B24" s="2"/>
      <c r="C24" s="2"/>
    </row>
    <row r="25" spans="1:5" ht="13.5" x14ac:dyDescent="0.35">
      <c r="A25" s="2"/>
      <c r="B25" s="2"/>
      <c r="C25" s="2"/>
    </row>
    <row r="26" spans="1:5" x14ac:dyDescent="0.35">
      <c r="B26" s="4"/>
    </row>
    <row r="27" spans="1:5" x14ac:dyDescent="0.35">
      <c r="B27" s="4"/>
    </row>
    <row r="28" spans="1:5" x14ac:dyDescent="0.35">
      <c r="B28" s="4"/>
    </row>
    <row r="29" spans="1:5" x14ac:dyDescent="0.35">
      <c r="B29" s="4"/>
    </row>
    <row r="30" spans="1:5" x14ac:dyDescent="0.35">
      <c r="B30" s="4"/>
    </row>
    <row r="31" spans="1:5" x14ac:dyDescent="0.35">
      <c r="B31" s="4"/>
    </row>
    <row r="32" spans="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4">
    <mergeCell ref="X3:Y3"/>
    <mergeCell ref="B2:Y2"/>
    <mergeCell ref="V3:W3"/>
    <mergeCell ref="T3:U3"/>
    <mergeCell ref="R3:S3"/>
    <mergeCell ref="A3:A4"/>
    <mergeCell ref="B3:C3"/>
    <mergeCell ref="D3:E3"/>
    <mergeCell ref="L3:M3"/>
    <mergeCell ref="P3:Q3"/>
    <mergeCell ref="J3:K3"/>
    <mergeCell ref="H3:I3"/>
    <mergeCell ref="F3:G3"/>
    <mergeCell ref="N3:O3"/>
  </mergeCells>
  <pageMargins left="0.31496062992125984" right="0.31496062992125984" top="0.94488188976377963" bottom="0.74803149606299213" header="0.31496062992125984" footer="0.31496062992125984"/>
  <pageSetup paperSize="9" scale="34"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pageSetUpPr fitToPage="1"/>
  </sheetPr>
  <dimension ref="A1:U40"/>
  <sheetViews>
    <sheetView showGridLines="0" view="pageBreakPreview" topLeftCell="A7" zoomScale="62" zoomScaleNormal="51" zoomScaleSheetLayoutView="62" workbookViewId="0">
      <selection activeCell="J28" sqref="J28"/>
    </sheetView>
  </sheetViews>
  <sheetFormatPr defaultColWidth="13.26953125" defaultRowHeight="10" x14ac:dyDescent="0.35"/>
  <cols>
    <col min="1" max="1" width="26.1796875" style="1" customWidth="1"/>
    <col min="2" max="2" width="14.26953125" style="1" bestFit="1" customWidth="1"/>
    <col min="3" max="3" width="14.7265625" style="1" customWidth="1"/>
    <col min="4" max="4" width="14.453125" style="1" customWidth="1"/>
    <col min="5" max="5" width="14.54296875" style="1" customWidth="1"/>
    <col min="6" max="6" width="14.453125" style="1" customWidth="1"/>
    <col min="7" max="7" width="14.81640625" style="1" customWidth="1"/>
    <col min="8" max="8" width="15.54296875" style="1" customWidth="1"/>
    <col min="9" max="9" width="13.54296875" style="1" customWidth="1"/>
    <col min="10" max="10" width="15.54296875" style="1" customWidth="1"/>
    <col min="11" max="11" width="14.81640625" style="1" customWidth="1"/>
    <col min="12" max="12" width="15.1796875" style="1" customWidth="1"/>
    <col min="13" max="13" width="14.81640625" style="1" customWidth="1"/>
    <col min="14" max="14" width="15.453125" style="1" customWidth="1"/>
    <col min="15" max="15" width="14.453125" style="1" customWidth="1"/>
    <col min="16" max="16" width="15.453125" style="1" customWidth="1"/>
    <col min="17" max="17" width="14.453125" style="1" customWidth="1"/>
    <col min="18" max="18" width="16.453125" style="1" customWidth="1"/>
    <col min="19" max="19" width="16.54296875" style="1" customWidth="1"/>
    <col min="20" max="21" width="15.54296875" style="1" customWidth="1"/>
    <col min="22" max="16384" width="13.26953125" style="1"/>
  </cols>
  <sheetData>
    <row r="1" spans="1:21" ht="69.650000000000006" customHeight="1" thickBot="1" x14ac:dyDescent="0.4">
      <c r="A1" s="75" t="s">
        <v>127</v>
      </c>
      <c r="B1" s="33"/>
      <c r="C1" s="33"/>
      <c r="D1" s="33"/>
      <c r="E1" s="33"/>
      <c r="F1" s="33"/>
      <c r="G1" s="33"/>
      <c r="H1" s="33"/>
      <c r="I1" s="33"/>
      <c r="J1" s="33"/>
      <c r="K1" s="33"/>
      <c r="L1" s="33"/>
      <c r="M1" s="33"/>
      <c r="N1" s="49"/>
      <c r="O1" s="49"/>
      <c r="P1" s="49"/>
      <c r="Q1" s="49"/>
      <c r="R1" s="49"/>
      <c r="S1" s="49"/>
      <c r="T1" s="49"/>
      <c r="U1" s="49"/>
    </row>
    <row r="2" spans="1:21" ht="60" customHeight="1" thickTop="1" x14ac:dyDescent="0.35">
      <c r="A2" s="121"/>
      <c r="B2" s="399" t="s">
        <v>35</v>
      </c>
      <c r="C2" s="399"/>
      <c r="D2" s="399"/>
      <c r="E2" s="399"/>
      <c r="F2" s="399"/>
      <c r="G2" s="399"/>
      <c r="H2" s="399"/>
      <c r="I2" s="399"/>
      <c r="J2" s="399"/>
      <c r="K2" s="399"/>
      <c r="L2" s="399"/>
      <c r="M2" s="399"/>
      <c r="N2" s="399"/>
      <c r="O2" s="399"/>
      <c r="P2" s="399"/>
      <c r="Q2" s="399"/>
      <c r="R2" s="399"/>
      <c r="S2" s="399"/>
      <c r="T2" s="399"/>
      <c r="U2" s="399"/>
    </row>
    <row r="3" spans="1:21" ht="33" customHeight="1" x14ac:dyDescent="0.35">
      <c r="A3" s="402" t="s">
        <v>40</v>
      </c>
      <c r="B3" s="400" t="s">
        <v>3</v>
      </c>
      <c r="C3" s="401"/>
      <c r="D3" s="400" t="s">
        <v>22</v>
      </c>
      <c r="E3" s="401"/>
      <c r="F3" s="400" t="s">
        <v>23</v>
      </c>
      <c r="G3" s="401"/>
      <c r="H3" s="400" t="s">
        <v>59</v>
      </c>
      <c r="I3" s="401"/>
      <c r="J3" s="400" t="s">
        <v>75</v>
      </c>
      <c r="K3" s="401"/>
      <c r="L3" s="400" t="s">
        <v>77</v>
      </c>
      <c r="M3" s="401"/>
      <c r="N3" s="400" t="s">
        <v>105</v>
      </c>
      <c r="O3" s="401"/>
      <c r="P3" s="400" t="s">
        <v>108</v>
      </c>
      <c r="Q3" s="401"/>
      <c r="R3" s="400" t="s">
        <v>109</v>
      </c>
      <c r="S3" s="401"/>
      <c r="T3" s="400" t="s">
        <v>112</v>
      </c>
      <c r="U3" s="401"/>
    </row>
    <row r="4" spans="1:21" ht="90.65" customHeight="1" thickBot="1" x14ac:dyDescent="0.4">
      <c r="A4" s="403"/>
      <c r="B4" s="122" t="s">
        <v>82</v>
      </c>
      <c r="C4" s="122" t="s">
        <v>86</v>
      </c>
      <c r="D4" s="122" t="s">
        <v>82</v>
      </c>
      <c r="E4" s="122" t="s">
        <v>86</v>
      </c>
      <c r="F4" s="122" t="s">
        <v>82</v>
      </c>
      <c r="G4" s="122" t="s">
        <v>86</v>
      </c>
      <c r="H4" s="122" t="s">
        <v>82</v>
      </c>
      <c r="I4" s="122" t="s">
        <v>86</v>
      </c>
      <c r="J4" s="122" t="s">
        <v>82</v>
      </c>
      <c r="K4" s="122" t="s">
        <v>86</v>
      </c>
      <c r="L4" s="122" t="s">
        <v>82</v>
      </c>
      <c r="M4" s="122" t="s">
        <v>86</v>
      </c>
      <c r="N4" s="122" t="s">
        <v>82</v>
      </c>
      <c r="O4" s="122" t="s">
        <v>86</v>
      </c>
      <c r="P4" s="122" t="s">
        <v>82</v>
      </c>
      <c r="Q4" s="122" t="s">
        <v>86</v>
      </c>
      <c r="R4" s="122" t="s">
        <v>82</v>
      </c>
      <c r="S4" s="122" t="s">
        <v>86</v>
      </c>
      <c r="T4" s="122" t="s">
        <v>82</v>
      </c>
      <c r="U4" s="122" t="s">
        <v>86</v>
      </c>
    </row>
    <row r="5" spans="1:21" ht="27.65" customHeight="1" thickTop="1" x14ac:dyDescent="0.35">
      <c r="A5" s="58" t="s">
        <v>235</v>
      </c>
      <c r="B5" s="58">
        <v>180507</v>
      </c>
      <c r="C5" s="58">
        <v>261</v>
      </c>
      <c r="D5" s="58">
        <v>180872</v>
      </c>
      <c r="E5" s="58">
        <v>262</v>
      </c>
      <c r="F5" s="58">
        <v>189161</v>
      </c>
      <c r="G5" s="58">
        <v>262</v>
      </c>
      <c r="H5" s="58">
        <v>189865</v>
      </c>
      <c r="I5" s="58">
        <v>262</v>
      </c>
      <c r="J5" s="58">
        <v>187297</v>
      </c>
      <c r="K5" s="58">
        <v>262</v>
      </c>
      <c r="L5" s="58">
        <v>190047</v>
      </c>
      <c r="M5" s="58">
        <v>262</v>
      </c>
      <c r="N5" s="58">
        <v>191566</v>
      </c>
      <c r="O5" s="58">
        <v>262</v>
      </c>
      <c r="P5" s="58">
        <v>193828</v>
      </c>
      <c r="Q5" s="58">
        <v>262</v>
      </c>
      <c r="R5" s="58">
        <v>196229</v>
      </c>
      <c r="S5" s="58">
        <v>262</v>
      </c>
      <c r="T5" s="58">
        <v>198026</v>
      </c>
      <c r="U5" s="58">
        <v>261</v>
      </c>
    </row>
    <row r="6" spans="1:21" ht="27.65" customHeight="1" x14ac:dyDescent="0.35">
      <c r="A6" s="114" t="s">
        <v>216</v>
      </c>
      <c r="B6" s="115">
        <v>48758</v>
      </c>
      <c r="C6" s="115">
        <v>256</v>
      </c>
      <c r="D6" s="115">
        <v>48787</v>
      </c>
      <c r="E6" s="115">
        <v>256</v>
      </c>
      <c r="F6" s="115">
        <v>55228</v>
      </c>
      <c r="G6" s="115">
        <v>258</v>
      </c>
      <c r="H6" s="115">
        <v>55152</v>
      </c>
      <c r="I6" s="115">
        <v>258</v>
      </c>
      <c r="J6" s="115">
        <v>51874</v>
      </c>
      <c r="K6" s="115">
        <v>258</v>
      </c>
      <c r="L6" s="115">
        <v>53014</v>
      </c>
      <c r="M6" s="115">
        <v>258</v>
      </c>
      <c r="N6" s="115">
        <v>53082</v>
      </c>
      <c r="O6" s="115">
        <v>258</v>
      </c>
      <c r="P6" s="115">
        <v>53444</v>
      </c>
      <c r="Q6" s="115">
        <v>258</v>
      </c>
      <c r="R6" s="115">
        <v>54387</v>
      </c>
      <c r="S6" s="115">
        <v>258</v>
      </c>
      <c r="T6" s="115">
        <v>55246</v>
      </c>
      <c r="U6" s="115">
        <v>258</v>
      </c>
    </row>
    <row r="7" spans="1:21" ht="27.65" customHeight="1" x14ac:dyDescent="0.35">
      <c r="A7" s="114" t="s">
        <v>215</v>
      </c>
      <c r="B7" s="115">
        <v>79225</v>
      </c>
      <c r="C7" s="115">
        <v>264</v>
      </c>
      <c r="D7" s="115">
        <v>79431</v>
      </c>
      <c r="E7" s="115">
        <v>264</v>
      </c>
      <c r="F7" s="115">
        <v>80636</v>
      </c>
      <c r="G7" s="115">
        <v>265</v>
      </c>
      <c r="H7" s="115">
        <v>81102</v>
      </c>
      <c r="I7" s="115">
        <v>265</v>
      </c>
      <c r="J7" s="115">
        <v>81473</v>
      </c>
      <c r="K7" s="115">
        <v>265</v>
      </c>
      <c r="L7" s="115">
        <v>82467</v>
      </c>
      <c r="M7" s="115">
        <v>264</v>
      </c>
      <c r="N7" s="115">
        <v>83355</v>
      </c>
      <c r="O7" s="115">
        <v>264</v>
      </c>
      <c r="P7" s="115">
        <v>84544</v>
      </c>
      <c r="Q7" s="115">
        <v>264</v>
      </c>
      <c r="R7" s="115">
        <v>85400</v>
      </c>
      <c r="S7" s="115">
        <v>264</v>
      </c>
      <c r="T7" s="115">
        <v>85931</v>
      </c>
      <c r="U7" s="115">
        <v>264</v>
      </c>
    </row>
    <row r="8" spans="1:21" ht="27.65" customHeight="1" x14ac:dyDescent="0.35">
      <c r="A8" s="114" t="s">
        <v>217</v>
      </c>
      <c r="B8" s="115">
        <v>52524</v>
      </c>
      <c r="C8" s="115">
        <v>262</v>
      </c>
      <c r="D8" s="115">
        <v>52654</v>
      </c>
      <c r="E8" s="115">
        <v>262</v>
      </c>
      <c r="F8" s="115">
        <v>53297</v>
      </c>
      <c r="G8" s="115">
        <v>262</v>
      </c>
      <c r="H8" s="115">
        <v>53611</v>
      </c>
      <c r="I8" s="115">
        <v>263</v>
      </c>
      <c r="J8" s="115">
        <v>53950</v>
      </c>
      <c r="K8" s="115">
        <v>262</v>
      </c>
      <c r="L8" s="115">
        <v>54566</v>
      </c>
      <c r="M8" s="115">
        <v>262</v>
      </c>
      <c r="N8" s="115">
        <v>55129</v>
      </c>
      <c r="O8" s="115">
        <v>262</v>
      </c>
      <c r="P8" s="115">
        <v>55840</v>
      </c>
      <c r="Q8" s="115">
        <v>262</v>
      </c>
      <c r="R8" s="115">
        <v>56442</v>
      </c>
      <c r="S8" s="115">
        <v>261</v>
      </c>
      <c r="T8" s="115">
        <v>56849</v>
      </c>
      <c r="U8" s="115">
        <v>261</v>
      </c>
    </row>
    <row r="9" spans="1:21" ht="27.65" customHeight="1" x14ac:dyDescent="0.35">
      <c r="A9" s="58" t="s">
        <v>218</v>
      </c>
      <c r="B9" s="58">
        <v>33714</v>
      </c>
      <c r="C9" s="58">
        <v>248</v>
      </c>
      <c r="D9" s="58">
        <v>33703</v>
      </c>
      <c r="E9" s="58">
        <v>248</v>
      </c>
      <c r="F9" s="58">
        <v>34113</v>
      </c>
      <c r="G9" s="58">
        <v>249</v>
      </c>
      <c r="H9" s="58">
        <v>34307</v>
      </c>
      <c r="I9" s="58">
        <v>249</v>
      </c>
      <c r="J9" s="58">
        <v>34611</v>
      </c>
      <c r="K9" s="58">
        <v>249</v>
      </c>
      <c r="L9" s="58">
        <v>34994</v>
      </c>
      <c r="M9" s="58">
        <v>248</v>
      </c>
      <c r="N9" s="58">
        <v>35391</v>
      </c>
      <c r="O9" s="58">
        <v>248</v>
      </c>
      <c r="P9" s="58">
        <v>35732</v>
      </c>
      <c r="Q9" s="58">
        <v>248</v>
      </c>
      <c r="R9" s="58">
        <v>36008</v>
      </c>
      <c r="S9" s="58">
        <v>247</v>
      </c>
      <c r="T9" s="58">
        <v>36229</v>
      </c>
      <c r="U9" s="58">
        <v>247</v>
      </c>
    </row>
    <row r="10" spans="1:21" ht="27.65" customHeight="1" x14ac:dyDescent="0.35">
      <c r="A10" s="58" t="s">
        <v>219</v>
      </c>
      <c r="B10" s="58">
        <v>21142</v>
      </c>
      <c r="C10" s="58">
        <v>222</v>
      </c>
      <c r="D10" s="58">
        <v>21186</v>
      </c>
      <c r="E10" s="58">
        <v>222</v>
      </c>
      <c r="F10" s="58">
        <v>21397</v>
      </c>
      <c r="G10" s="58">
        <v>222</v>
      </c>
      <c r="H10" s="58">
        <v>21497</v>
      </c>
      <c r="I10" s="58">
        <v>222</v>
      </c>
      <c r="J10" s="58">
        <v>21677</v>
      </c>
      <c r="K10" s="58">
        <v>222</v>
      </c>
      <c r="L10" s="58">
        <v>21975</v>
      </c>
      <c r="M10" s="58">
        <v>222</v>
      </c>
      <c r="N10" s="58">
        <v>22233</v>
      </c>
      <c r="O10" s="58">
        <v>221</v>
      </c>
      <c r="P10" s="58">
        <v>22493</v>
      </c>
      <c r="Q10" s="58">
        <v>221</v>
      </c>
      <c r="R10" s="58">
        <v>22730</v>
      </c>
      <c r="S10" s="58">
        <v>221</v>
      </c>
      <c r="T10" s="58">
        <v>22910</v>
      </c>
      <c r="U10" s="58">
        <v>220</v>
      </c>
    </row>
    <row r="11" spans="1:21" ht="27.65" customHeight="1" x14ac:dyDescent="0.35">
      <c r="A11" s="58" t="s">
        <v>220</v>
      </c>
      <c r="B11" s="58">
        <v>13119</v>
      </c>
      <c r="C11" s="58">
        <v>185</v>
      </c>
      <c r="D11" s="58">
        <v>13087</v>
      </c>
      <c r="E11" s="58">
        <v>185</v>
      </c>
      <c r="F11" s="58">
        <v>13263</v>
      </c>
      <c r="G11" s="58">
        <v>185</v>
      </c>
      <c r="H11" s="58">
        <v>13350</v>
      </c>
      <c r="I11" s="58">
        <v>185</v>
      </c>
      <c r="J11" s="58">
        <v>13481</v>
      </c>
      <c r="K11" s="58">
        <v>185</v>
      </c>
      <c r="L11" s="58">
        <v>13640</v>
      </c>
      <c r="M11" s="58">
        <v>185</v>
      </c>
      <c r="N11" s="58">
        <v>13788</v>
      </c>
      <c r="O11" s="58">
        <v>184</v>
      </c>
      <c r="P11" s="58">
        <v>13970</v>
      </c>
      <c r="Q11" s="58">
        <v>184</v>
      </c>
      <c r="R11" s="58">
        <v>14119</v>
      </c>
      <c r="S11" s="58">
        <v>184</v>
      </c>
      <c r="T11" s="58">
        <v>14210</v>
      </c>
      <c r="U11" s="58">
        <v>183</v>
      </c>
    </row>
    <row r="12" spans="1:21" ht="27.65" customHeight="1" x14ac:dyDescent="0.35">
      <c r="A12" s="58" t="s">
        <v>221</v>
      </c>
      <c r="B12" s="58">
        <v>7986</v>
      </c>
      <c r="C12" s="58">
        <v>156</v>
      </c>
      <c r="D12" s="58">
        <v>7973</v>
      </c>
      <c r="E12" s="58">
        <v>156</v>
      </c>
      <c r="F12" s="58">
        <v>8029</v>
      </c>
      <c r="G12" s="58">
        <v>156</v>
      </c>
      <c r="H12" s="58">
        <v>8061</v>
      </c>
      <c r="I12" s="58">
        <v>156</v>
      </c>
      <c r="J12" s="58">
        <v>8161</v>
      </c>
      <c r="K12" s="58">
        <v>156</v>
      </c>
      <c r="L12" s="58">
        <v>8264</v>
      </c>
      <c r="M12" s="58">
        <v>156</v>
      </c>
      <c r="N12" s="58">
        <v>8345</v>
      </c>
      <c r="O12" s="58">
        <v>156</v>
      </c>
      <c r="P12" s="58">
        <v>8499</v>
      </c>
      <c r="Q12" s="58">
        <v>156</v>
      </c>
      <c r="R12" s="58">
        <v>8598</v>
      </c>
      <c r="S12" s="58">
        <v>156</v>
      </c>
      <c r="T12" s="58">
        <v>8668</v>
      </c>
      <c r="U12" s="58">
        <v>155</v>
      </c>
    </row>
    <row r="13" spans="1:21" ht="27.65" customHeight="1" x14ac:dyDescent="0.35">
      <c r="A13" s="58" t="s">
        <v>222</v>
      </c>
      <c r="B13" s="58">
        <v>5177</v>
      </c>
      <c r="C13" s="58">
        <v>126</v>
      </c>
      <c r="D13" s="58">
        <v>5165</v>
      </c>
      <c r="E13" s="58">
        <v>126</v>
      </c>
      <c r="F13" s="58">
        <v>5235</v>
      </c>
      <c r="G13" s="58">
        <v>126</v>
      </c>
      <c r="H13" s="58">
        <v>5263</v>
      </c>
      <c r="I13" s="58">
        <v>126</v>
      </c>
      <c r="J13" s="58">
        <v>5343</v>
      </c>
      <c r="K13" s="58">
        <v>126</v>
      </c>
      <c r="L13" s="58">
        <v>5413</v>
      </c>
      <c r="M13" s="58">
        <v>126</v>
      </c>
      <c r="N13" s="58">
        <v>5479</v>
      </c>
      <c r="O13" s="58">
        <v>126</v>
      </c>
      <c r="P13" s="58">
        <v>5599</v>
      </c>
      <c r="Q13" s="58">
        <v>126</v>
      </c>
      <c r="R13" s="58">
        <v>5664</v>
      </c>
      <c r="S13" s="58">
        <v>125</v>
      </c>
      <c r="T13" s="58">
        <v>5711</v>
      </c>
      <c r="U13" s="58">
        <v>125</v>
      </c>
    </row>
    <row r="14" spans="1:21" ht="27.65" customHeight="1" x14ac:dyDescent="0.35">
      <c r="A14" s="58" t="s">
        <v>223</v>
      </c>
      <c r="B14" s="58">
        <v>9349</v>
      </c>
      <c r="C14" s="58">
        <v>108</v>
      </c>
      <c r="D14" s="58">
        <v>9378</v>
      </c>
      <c r="E14" s="58">
        <v>108</v>
      </c>
      <c r="F14" s="58">
        <v>9659</v>
      </c>
      <c r="G14" s="58">
        <v>110</v>
      </c>
      <c r="H14" s="58">
        <v>9799</v>
      </c>
      <c r="I14" s="58">
        <v>110</v>
      </c>
      <c r="J14" s="58">
        <v>10042</v>
      </c>
      <c r="K14" s="58">
        <v>110</v>
      </c>
      <c r="L14" s="58">
        <v>10267</v>
      </c>
      <c r="M14" s="58">
        <v>109</v>
      </c>
      <c r="N14" s="58">
        <v>10395</v>
      </c>
      <c r="O14" s="58">
        <v>110</v>
      </c>
      <c r="P14" s="58">
        <v>10719</v>
      </c>
      <c r="Q14" s="58">
        <v>109</v>
      </c>
      <c r="R14" s="58">
        <v>10999</v>
      </c>
      <c r="S14" s="58">
        <v>109</v>
      </c>
      <c r="T14" s="58">
        <v>11139</v>
      </c>
      <c r="U14" s="58">
        <v>109</v>
      </c>
    </row>
    <row r="15" spans="1:21" ht="27.65" customHeight="1" x14ac:dyDescent="0.35">
      <c r="A15" s="116" t="s">
        <v>31</v>
      </c>
      <c r="B15" s="58">
        <v>47733</v>
      </c>
      <c r="C15" s="58">
        <v>113</v>
      </c>
      <c r="D15" s="58">
        <v>48197</v>
      </c>
      <c r="E15" s="58">
        <v>115</v>
      </c>
      <c r="F15" s="58">
        <v>46071</v>
      </c>
      <c r="G15" s="58">
        <v>109</v>
      </c>
      <c r="H15" s="58">
        <v>45603</v>
      </c>
      <c r="I15" s="58">
        <v>108</v>
      </c>
      <c r="J15" s="58">
        <v>44050</v>
      </c>
      <c r="K15" s="58">
        <v>108</v>
      </c>
      <c r="L15" s="58">
        <v>44319</v>
      </c>
      <c r="M15" s="58">
        <v>107</v>
      </c>
      <c r="N15" s="58">
        <v>44123</v>
      </c>
      <c r="O15" s="58">
        <v>110</v>
      </c>
      <c r="P15" s="58">
        <v>44081</v>
      </c>
      <c r="Q15" s="58">
        <v>110</v>
      </c>
      <c r="R15" s="58">
        <v>44252</v>
      </c>
      <c r="S15" s="58">
        <v>109</v>
      </c>
      <c r="T15" s="58">
        <v>44294</v>
      </c>
      <c r="U15" s="58">
        <v>108</v>
      </c>
    </row>
    <row r="16" spans="1:21" s="57" customFormat="1" ht="27.65" customHeight="1" thickBot="1" x14ac:dyDescent="0.4">
      <c r="A16" s="113" t="s">
        <v>44</v>
      </c>
      <c r="B16" s="113">
        <v>318727</v>
      </c>
      <c r="C16" s="113">
        <v>223</v>
      </c>
      <c r="D16" s="113">
        <v>319561</v>
      </c>
      <c r="E16" s="113">
        <v>223</v>
      </c>
      <c r="F16" s="113">
        <v>326928</v>
      </c>
      <c r="G16" s="113">
        <v>224</v>
      </c>
      <c r="H16" s="113">
        <v>327745</v>
      </c>
      <c r="I16" s="113">
        <v>224</v>
      </c>
      <c r="J16" s="113">
        <v>324662</v>
      </c>
      <c r="K16" s="113">
        <v>224</v>
      </c>
      <c r="L16" s="113">
        <v>328919</v>
      </c>
      <c r="M16" s="113">
        <v>224</v>
      </c>
      <c r="N16" s="113">
        <v>331320</v>
      </c>
      <c r="O16" s="113">
        <v>225</v>
      </c>
      <c r="P16" s="113">
        <v>334921</v>
      </c>
      <c r="Q16" s="113">
        <v>224</v>
      </c>
      <c r="R16" s="113">
        <v>338599</v>
      </c>
      <c r="S16" s="113">
        <v>224</v>
      </c>
      <c r="T16" s="113">
        <v>341187</v>
      </c>
      <c r="U16" s="113">
        <v>224</v>
      </c>
    </row>
    <row r="17" spans="1:13" ht="21.75" customHeight="1" thickTop="1" x14ac:dyDescent="0.35">
      <c r="A17" s="2"/>
      <c r="B17" s="2"/>
      <c r="C17" s="2"/>
      <c r="D17" s="2"/>
      <c r="E17" s="50"/>
      <c r="F17" s="2"/>
      <c r="G17" s="2"/>
      <c r="H17" s="8"/>
      <c r="I17" s="8"/>
      <c r="J17" s="8"/>
      <c r="K17" s="8"/>
      <c r="L17" s="8"/>
      <c r="M17" s="8"/>
    </row>
    <row r="18" spans="1:13" ht="21.75" customHeight="1" x14ac:dyDescent="0.35">
      <c r="A18" s="72" t="str">
        <f>+INDICE!B10</f>
        <v xml:space="preserve"> Lettura dati 24 gennaio 2024</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B2:U2"/>
    <mergeCell ref="T3:U3"/>
    <mergeCell ref="R3:S3"/>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3" orientation="landscape" r:id="rId1"/>
  <headerFooter>
    <oddHeader>&amp;COSSERVATORIO ASSEGNO UNICO UNIVERSALE</oddHeader>
    <oddFooter>&amp;CINPS - COORDINAMENTO GENERALE STATISTICO ATTUARIALE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9144-1533-4927-BB37-A825668966B6}">
  <sheetPr>
    <pageSetUpPr fitToPage="1"/>
  </sheetPr>
  <dimension ref="A1:Y40"/>
  <sheetViews>
    <sheetView showGridLines="0" view="pageBreakPreview" topLeftCell="G3" zoomScale="62" zoomScaleNormal="51" zoomScaleSheetLayoutView="62" workbookViewId="0">
      <selection activeCell="J28" sqref="J28"/>
    </sheetView>
  </sheetViews>
  <sheetFormatPr defaultColWidth="13.26953125" defaultRowHeight="10" x14ac:dyDescent="0.35"/>
  <cols>
    <col min="1" max="1" width="24.81640625" style="1" customWidth="1"/>
    <col min="2" max="2" width="18.1796875" style="1" customWidth="1"/>
    <col min="3" max="3" width="16.54296875" style="1" customWidth="1"/>
    <col min="4" max="4" width="14.26953125" style="1" bestFit="1" customWidth="1"/>
    <col min="5" max="5" width="16.54296875" style="1" customWidth="1"/>
    <col min="6" max="6" width="14.26953125" style="1" bestFit="1" customWidth="1"/>
    <col min="7" max="7" width="16.54296875" style="1" customWidth="1"/>
    <col min="8" max="8" width="14.26953125" style="1" bestFit="1" customWidth="1"/>
    <col min="9" max="9" width="16.54296875" style="1" customWidth="1"/>
    <col min="10" max="10" width="14.26953125" style="1" bestFit="1" customWidth="1"/>
    <col min="11" max="11" width="16.54296875" style="1" customWidth="1"/>
    <col min="12" max="12" width="13.1796875" style="1" bestFit="1" customWidth="1"/>
    <col min="13" max="13" width="16.54296875" style="1" customWidth="1"/>
    <col min="14" max="14" width="14.1796875" style="1" bestFit="1" customWidth="1"/>
    <col min="15" max="15" width="16.81640625" style="1" customWidth="1"/>
    <col min="16" max="16" width="13.1796875" style="1" bestFit="1" customWidth="1"/>
    <col min="17" max="17" width="13.26953125" style="1"/>
    <col min="18" max="18" width="13.1796875" style="1" bestFit="1" customWidth="1"/>
    <col min="19" max="19" width="13.26953125" style="1"/>
    <col min="20" max="20" width="13.1796875" style="1" bestFit="1" customWidth="1"/>
    <col min="21" max="21" width="13.26953125" style="1"/>
    <col min="22" max="22" width="13.1796875" style="1" bestFit="1" customWidth="1"/>
    <col min="23" max="23" width="13.26953125" style="1"/>
    <col min="24" max="24" width="13.1796875" style="1" bestFit="1" customWidth="1"/>
    <col min="25" max="16384" width="13.26953125" style="1"/>
  </cols>
  <sheetData>
    <row r="1" spans="1:25" ht="69.650000000000006" customHeight="1" thickBot="1" x14ac:dyDescent="0.4">
      <c r="A1" s="75" t="s">
        <v>128</v>
      </c>
      <c r="B1" s="75"/>
      <c r="C1" s="75"/>
      <c r="D1" s="75"/>
      <c r="E1" s="75"/>
      <c r="F1" s="75"/>
      <c r="G1" s="75"/>
      <c r="H1" s="75"/>
      <c r="I1" s="75"/>
      <c r="J1" s="75"/>
      <c r="K1" s="75"/>
      <c r="L1" s="75"/>
      <c r="M1" s="75"/>
      <c r="N1" s="49"/>
      <c r="O1" s="49"/>
      <c r="P1" s="49"/>
      <c r="Q1" s="49"/>
      <c r="R1" s="49"/>
      <c r="S1" s="49"/>
      <c r="T1" s="49"/>
      <c r="U1" s="49"/>
      <c r="V1" s="49"/>
      <c r="W1" s="49"/>
      <c r="X1" s="49"/>
      <c r="Y1" s="49"/>
    </row>
    <row r="2" spans="1:25" ht="60" customHeight="1" thickTop="1" x14ac:dyDescent="0.35">
      <c r="A2" s="121"/>
      <c r="B2" s="406" t="s">
        <v>35</v>
      </c>
      <c r="C2" s="406"/>
      <c r="D2" s="406"/>
      <c r="E2" s="406"/>
      <c r="F2" s="406"/>
      <c r="G2" s="406"/>
      <c r="H2" s="406"/>
      <c r="I2" s="406"/>
      <c r="J2" s="406"/>
      <c r="K2" s="406"/>
      <c r="L2" s="406"/>
      <c r="M2" s="406"/>
      <c r="N2" s="406"/>
      <c r="O2" s="406"/>
      <c r="P2" s="406"/>
      <c r="Q2" s="406"/>
      <c r="R2" s="406"/>
      <c r="S2" s="406"/>
      <c r="T2" s="406"/>
      <c r="U2" s="406"/>
      <c r="V2" s="406"/>
      <c r="W2" s="406"/>
      <c r="X2" s="406"/>
      <c r="Y2" s="406"/>
    </row>
    <row r="3" spans="1:25" ht="33" customHeight="1" x14ac:dyDescent="0.35">
      <c r="A3" s="402" t="s">
        <v>40</v>
      </c>
      <c r="B3" s="400" t="s">
        <v>120</v>
      </c>
      <c r="C3" s="401"/>
      <c r="D3" s="400" t="s">
        <v>173</v>
      </c>
      <c r="E3" s="401"/>
      <c r="F3" s="400" t="s">
        <v>182</v>
      </c>
      <c r="G3" s="401"/>
      <c r="H3" s="400" t="s">
        <v>188</v>
      </c>
      <c r="I3" s="401"/>
      <c r="J3" s="400" t="s">
        <v>191</v>
      </c>
      <c r="K3" s="401"/>
      <c r="L3" s="400" t="s">
        <v>194</v>
      </c>
      <c r="M3" s="401"/>
      <c r="N3" s="400" t="s">
        <v>198</v>
      </c>
      <c r="O3" s="401"/>
      <c r="P3" s="400" t="s">
        <v>201</v>
      </c>
      <c r="Q3" s="401"/>
      <c r="R3" s="400" t="s">
        <v>209</v>
      </c>
      <c r="S3" s="401"/>
      <c r="T3" s="400" t="s">
        <v>211</v>
      </c>
      <c r="U3" s="401"/>
      <c r="V3" s="400" t="s">
        <v>213</v>
      </c>
      <c r="W3" s="401"/>
      <c r="X3" s="400" t="s">
        <v>237</v>
      </c>
      <c r="Y3" s="401"/>
    </row>
    <row r="4" spans="1:25" ht="90.65" customHeight="1" thickBot="1" x14ac:dyDescent="0.4">
      <c r="A4" s="403"/>
      <c r="B4" s="122" t="s">
        <v>82</v>
      </c>
      <c r="C4" s="122" t="s">
        <v>86</v>
      </c>
      <c r="D4" s="122" t="s">
        <v>82</v>
      </c>
      <c r="E4" s="122" t="s">
        <v>86</v>
      </c>
      <c r="F4" s="122" t="s">
        <v>82</v>
      </c>
      <c r="G4" s="122" t="s">
        <v>86</v>
      </c>
      <c r="H4" s="122" t="s">
        <v>82</v>
      </c>
      <c r="I4" s="122" t="s">
        <v>86</v>
      </c>
      <c r="J4" s="122" t="s">
        <v>82</v>
      </c>
      <c r="K4" s="122" t="s">
        <v>86</v>
      </c>
      <c r="L4" s="122" t="s">
        <v>82</v>
      </c>
      <c r="M4" s="122" t="s">
        <v>86</v>
      </c>
      <c r="N4" s="122" t="s">
        <v>82</v>
      </c>
      <c r="O4" s="122" t="s">
        <v>86</v>
      </c>
      <c r="P4" s="122" t="s">
        <v>82</v>
      </c>
      <c r="Q4" s="122" t="s">
        <v>86</v>
      </c>
      <c r="R4" s="122" t="s">
        <v>82</v>
      </c>
      <c r="S4" s="122" t="s">
        <v>86</v>
      </c>
      <c r="T4" s="122" t="s">
        <v>82</v>
      </c>
      <c r="U4" s="122" t="s">
        <v>86</v>
      </c>
      <c r="V4" s="122" t="s">
        <v>82</v>
      </c>
      <c r="W4" s="122" t="s">
        <v>86</v>
      </c>
      <c r="X4" s="122" t="s">
        <v>82</v>
      </c>
      <c r="Y4" s="122" t="s">
        <v>86</v>
      </c>
    </row>
    <row r="5" spans="1:25" ht="27.65" customHeight="1" thickTop="1" x14ac:dyDescent="0.35">
      <c r="A5" s="58" t="s">
        <v>224</v>
      </c>
      <c r="B5" s="58">
        <v>199835</v>
      </c>
      <c r="C5" s="58">
        <v>280</v>
      </c>
      <c r="D5" s="58">
        <v>199372</v>
      </c>
      <c r="E5" s="58">
        <v>280</v>
      </c>
      <c r="F5" s="58">
        <v>191872</v>
      </c>
      <c r="G5" s="58">
        <v>278</v>
      </c>
      <c r="H5" s="58">
        <v>212688</v>
      </c>
      <c r="I5" s="58">
        <v>281</v>
      </c>
      <c r="J5" s="58">
        <v>215253</v>
      </c>
      <c r="K5" s="58">
        <v>281</v>
      </c>
      <c r="L5" s="58">
        <v>217132</v>
      </c>
      <c r="M5" s="58">
        <v>281</v>
      </c>
      <c r="N5" s="58">
        <v>217616</v>
      </c>
      <c r="O5" s="58">
        <v>281</v>
      </c>
      <c r="P5" s="58">
        <v>221156</v>
      </c>
      <c r="Q5" s="58">
        <v>281</v>
      </c>
      <c r="R5" s="58">
        <v>222571</v>
      </c>
      <c r="S5" s="58">
        <v>281</v>
      </c>
      <c r="T5" s="58">
        <v>225243</v>
      </c>
      <c r="U5" s="58">
        <v>280</v>
      </c>
      <c r="V5" s="58">
        <v>227439</v>
      </c>
      <c r="W5" s="58">
        <v>281</v>
      </c>
      <c r="X5" s="58">
        <v>232316</v>
      </c>
      <c r="Y5" s="58">
        <v>281</v>
      </c>
    </row>
    <row r="6" spans="1:25" ht="27.65" customHeight="1" x14ac:dyDescent="0.35">
      <c r="A6" s="114" t="s">
        <v>225</v>
      </c>
      <c r="B6" s="115">
        <v>59689</v>
      </c>
      <c r="C6" s="115">
        <v>277</v>
      </c>
      <c r="D6" s="115">
        <v>53904</v>
      </c>
      <c r="E6" s="115">
        <v>275</v>
      </c>
      <c r="F6" s="115">
        <v>50443</v>
      </c>
      <c r="G6" s="115">
        <v>271</v>
      </c>
      <c r="H6" s="115">
        <v>56796</v>
      </c>
      <c r="I6" s="115">
        <v>275</v>
      </c>
      <c r="J6" s="115">
        <v>57500</v>
      </c>
      <c r="K6" s="115">
        <v>275</v>
      </c>
      <c r="L6" s="115">
        <v>58035</v>
      </c>
      <c r="M6" s="115">
        <v>275</v>
      </c>
      <c r="N6" s="115">
        <v>57763</v>
      </c>
      <c r="O6" s="115">
        <v>275</v>
      </c>
      <c r="P6" s="115">
        <v>58943</v>
      </c>
      <c r="Q6" s="115">
        <v>275</v>
      </c>
      <c r="R6" s="115">
        <v>59470</v>
      </c>
      <c r="S6" s="115">
        <v>275</v>
      </c>
      <c r="T6" s="115">
        <v>60638</v>
      </c>
      <c r="U6" s="115">
        <v>275</v>
      </c>
      <c r="V6" s="115">
        <v>61489</v>
      </c>
      <c r="W6" s="115">
        <v>276</v>
      </c>
      <c r="X6" s="115">
        <v>66389</v>
      </c>
      <c r="Y6" s="115">
        <v>278</v>
      </c>
    </row>
    <row r="7" spans="1:25" ht="27.65" customHeight="1" x14ac:dyDescent="0.35">
      <c r="A7" s="114" t="s">
        <v>226</v>
      </c>
      <c r="B7" s="115">
        <v>85351</v>
      </c>
      <c r="C7" s="115">
        <v>282</v>
      </c>
      <c r="D7" s="115">
        <v>88457</v>
      </c>
      <c r="E7" s="115">
        <v>283</v>
      </c>
      <c r="F7" s="115">
        <v>85744</v>
      </c>
      <c r="G7" s="115">
        <v>281</v>
      </c>
      <c r="H7" s="115">
        <v>94988</v>
      </c>
      <c r="I7" s="115">
        <v>284</v>
      </c>
      <c r="J7" s="115">
        <v>96128</v>
      </c>
      <c r="K7" s="115">
        <v>284</v>
      </c>
      <c r="L7" s="115">
        <v>97023</v>
      </c>
      <c r="M7" s="115">
        <v>284</v>
      </c>
      <c r="N7" s="115">
        <v>97487</v>
      </c>
      <c r="O7" s="115">
        <v>284</v>
      </c>
      <c r="P7" s="115">
        <v>98888</v>
      </c>
      <c r="Q7" s="115">
        <v>284</v>
      </c>
      <c r="R7" s="115">
        <v>99441</v>
      </c>
      <c r="S7" s="115">
        <v>284</v>
      </c>
      <c r="T7" s="115">
        <v>100424</v>
      </c>
      <c r="U7" s="115">
        <v>284</v>
      </c>
      <c r="V7" s="115">
        <v>101302</v>
      </c>
      <c r="W7" s="115">
        <v>283</v>
      </c>
      <c r="X7" s="115">
        <v>101359</v>
      </c>
      <c r="Y7" s="115">
        <v>283</v>
      </c>
    </row>
    <row r="8" spans="1:25" ht="27.65" customHeight="1" x14ac:dyDescent="0.35">
      <c r="A8" s="114" t="s">
        <v>227</v>
      </c>
      <c r="B8" s="115">
        <v>54795</v>
      </c>
      <c r="C8" s="115">
        <v>280</v>
      </c>
      <c r="D8" s="115">
        <v>57011</v>
      </c>
      <c r="E8" s="115">
        <v>280</v>
      </c>
      <c r="F8" s="115">
        <v>55685</v>
      </c>
      <c r="G8" s="115">
        <v>279</v>
      </c>
      <c r="H8" s="115">
        <v>60904</v>
      </c>
      <c r="I8" s="115">
        <v>281</v>
      </c>
      <c r="J8" s="115">
        <v>61625</v>
      </c>
      <c r="K8" s="115">
        <v>281</v>
      </c>
      <c r="L8" s="115">
        <v>62074</v>
      </c>
      <c r="M8" s="115">
        <v>281</v>
      </c>
      <c r="N8" s="115">
        <v>62366</v>
      </c>
      <c r="O8" s="115">
        <v>281</v>
      </c>
      <c r="P8" s="115">
        <v>63325</v>
      </c>
      <c r="Q8" s="115">
        <v>281</v>
      </c>
      <c r="R8" s="115">
        <v>63660</v>
      </c>
      <c r="S8" s="115">
        <v>281</v>
      </c>
      <c r="T8" s="115">
        <v>64181</v>
      </c>
      <c r="U8" s="115">
        <v>281</v>
      </c>
      <c r="V8" s="115">
        <v>64648</v>
      </c>
      <c r="W8" s="115">
        <v>280</v>
      </c>
      <c r="X8" s="115">
        <v>64568</v>
      </c>
      <c r="Y8" s="115">
        <v>280</v>
      </c>
    </row>
    <row r="9" spans="1:25" ht="27.65" customHeight="1" x14ac:dyDescent="0.35">
      <c r="A9" s="58" t="s">
        <v>228</v>
      </c>
      <c r="B9" s="58">
        <v>33642</v>
      </c>
      <c r="C9" s="58">
        <v>264</v>
      </c>
      <c r="D9" s="58">
        <v>35269</v>
      </c>
      <c r="E9" s="58">
        <v>265</v>
      </c>
      <c r="F9" s="58">
        <v>34584</v>
      </c>
      <c r="G9" s="58">
        <v>265</v>
      </c>
      <c r="H9" s="58">
        <v>37535</v>
      </c>
      <c r="I9" s="58">
        <v>267</v>
      </c>
      <c r="J9" s="58">
        <v>37956</v>
      </c>
      <c r="K9" s="58">
        <v>267</v>
      </c>
      <c r="L9" s="58">
        <v>38276</v>
      </c>
      <c r="M9" s="58">
        <v>267</v>
      </c>
      <c r="N9" s="58">
        <v>38468</v>
      </c>
      <c r="O9" s="58">
        <v>267</v>
      </c>
      <c r="P9" s="58">
        <v>38972</v>
      </c>
      <c r="Q9" s="58">
        <v>266</v>
      </c>
      <c r="R9" s="58">
        <v>39153</v>
      </c>
      <c r="S9" s="58">
        <v>266</v>
      </c>
      <c r="T9" s="58">
        <v>39509</v>
      </c>
      <c r="U9" s="58">
        <v>266</v>
      </c>
      <c r="V9" s="58">
        <v>39755</v>
      </c>
      <c r="W9" s="58">
        <v>266</v>
      </c>
      <c r="X9" s="58">
        <v>39705</v>
      </c>
      <c r="Y9" s="58">
        <v>265</v>
      </c>
    </row>
    <row r="10" spans="1:25" ht="27.65" customHeight="1" x14ac:dyDescent="0.35">
      <c r="A10" s="58" t="s">
        <v>229</v>
      </c>
      <c r="B10" s="58">
        <v>20539</v>
      </c>
      <c r="C10" s="58">
        <v>232</v>
      </c>
      <c r="D10" s="58">
        <v>21665</v>
      </c>
      <c r="E10" s="58">
        <v>233</v>
      </c>
      <c r="F10" s="58">
        <v>21293</v>
      </c>
      <c r="G10" s="58">
        <v>233</v>
      </c>
      <c r="H10" s="58">
        <v>22975</v>
      </c>
      <c r="I10" s="58">
        <v>235</v>
      </c>
      <c r="J10" s="58">
        <v>23186</v>
      </c>
      <c r="K10" s="58">
        <v>235</v>
      </c>
      <c r="L10" s="58">
        <v>23399</v>
      </c>
      <c r="M10" s="58">
        <v>235</v>
      </c>
      <c r="N10" s="58">
        <v>23507</v>
      </c>
      <c r="O10" s="58">
        <v>235</v>
      </c>
      <c r="P10" s="58">
        <v>23869</v>
      </c>
      <c r="Q10" s="58">
        <v>235</v>
      </c>
      <c r="R10" s="58">
        <v>24029</v>
      </c>
      <c r="S10" s="58">
        <v>234</v>
      </c>
      <c r="T10" s="58">
        <v>24260</v>
      </c>
      <c r="U10" s="58">
        <v>234</v>
      </c>
      <c r="V10" s="58">
        <v>24426</v>
      </c>
      <c r="W10" s="58">
        <v>234</v>
      </c>
      <c r="X10" s="58">
        <v>24353</v>
      </c>
      <c r="Y10" s="58">
        <v>233</v>
      </c>
    </row>
    <row r="11" spans="1:25" ht="27.65" customHeight="1" x14ac:dyDescent="0.35">
      <c r="A11" s="165" t="s">
        <v>230</v>
      </c>
      <c r="B11" s="58">
        <v>12176</v>
      </c>
      <c r="C11" s="58">
        <v>198</v>
      </c>
      <c r="D11" s="58">
        <v>12775</v>
      </c>
      <c r="E11" s="58">
        <v>198</v>
      </c>
      <c r="F11" s="58">
        <v>12509</v>
      </c>
      <c r="G11" s="58">
        <v>198</v>
      </c>
      <c r="H11" s="58">
        <v>13638</v>
      </c>
      <c r="I11" s="58">
        <v>200</v>
      </c>
      <c r="J11" s="58">
        <v>13785</v>
      </c>
      <c r="K11" s="58">
        <v>200</v>
      </c>
      <c r="L11" s="58">
        <v>13895</v>
      </c>
      <c r="M11" s="58">
        <v>200</v>
      </c>
      <c r="N11" s="58">
        <v>13951</v>
      </c>
      <c r="O11" s="58">
        <v>200</v>
      </c>
      <c r="P11" s="58">
        <v>14174</v>
      </c>
      <c r="Q11" s="58">
        <v>200</v>
      </c>
      <c r="R11" s="58">
        <v>14283</v>
      </c>
      <c r="S11" s="58">
        <v>200</v>
      </c>
      <c r="T11" s="58">
        <v>14432</v>
      </c>
      <c r="U11" s="58">
        <v>200</v>
      </c>
      <c r="V11" s="58">
        <v>14564</v>
      </c>
      <c r="W11" s="58">
        <v>200</v>
      </c>
      <c r="X11" s="58">
        <v>14553</v>
      </c>
      <c r="Y11" s="58">
        <v>199</v>
      </c>
    </row>
    <row r="12" spans="1:25" ht="27.65" customHeight="1" x14ac:dyDescent="0.35">
      <c r="A12" s="58" t="s">
        <v>231</v>
      </c>
      <c r="B12" s="58">
        <v>7336</v>
      </c>
      <c r="C12" s="58">
        <v>166</v>
      </c>
      <c r="D12" s="58">
        <v>7823</v>
      </c>
      <c r="E12" s="58">
        <v>167</v>
      </c>
      <c r="F12" s="58">
        <v>6773</v>
      </c>
      <c r="G12" s="58">
        <v>173</v>
      </c>
      <c r="H12" s="58">
        <v>7979</v>
      </c>
      <c r="I12" s="58">
        <v>170</v>
      </c>
      <c r="J12" s="58">
        <v>8170</v>
      </c>
      <c r="K12" s="58">
        <v>170</v>
      </c>
      <c r="L12" s="58">
        <v>8288</v>
      </c>
      <c r="M12" s="58">
        <v>170</v>
      </c>
      <c r="N12" s="58">
        <v>8356</v>
      </c>
      <c r="O12" s="58">
        <v>169</v>
      </c>
      <c r="P12" s="58">
        <v>8552</v>
      </c>
      <c r="Q12" s="58">
        <v>169</v>
      </c>
      <c r="R12" s="58">
        <v>8601</v>
      </c>
      <c r="S12" s="58">
        <v>169</v>
      </c>
      <c r="T12" s="58">
        <v>8716</v>
      </c>
      <c r="U12" s="58">
        <v>168</v>
      </c>
      <c r="V12" s="58">
        <v>8826</v>
      </c>
      <c r="W12" s="58">
        <v>168</v>
      </c>
      <c r="X12" s="58">
        <v>8793</v>
      </c>
      <c r="Y12" s="58">
        <v>168</v>
      </c>
    </row>
    <row r="13" spans="1:25" ht="27.65" customHeight="1" x14ac:dyDescent="0.35">
      <c r="A13" s="58" t="s">
        <v>232</v>
      </c>
      <c r="B13" s="58">
        <v>4562</v>
      </c>
      <c r="C13" s="58">
        <v>135</v>
      </c>
      <c r="D13" s="58">
        <v>4845</v>
      </c>
      <c r="E13" s="58">
        <v>135</v>
      </c>
      <c r="F13" s="58">
        <v>3934</v>
      </c>
      <c r="G13" s="58">
        <v>142</v>
      </c>
      <c r="H13" s="58">
        <v>4700</v>
      </c>
      <c r="I13" s="58">
        <v>139</v>
      </c>
      <c r="J13" s="58">
        <v>4829</v>
      </c>
      <c r="K13" s="58">
        <v>139</v>
      </c>
      <c r="L13" s="58">
        <v>4913</v>
      </c>
      <c r="M13" s="58">
        <v>139</v>
      </c>
      <c r="N13" s="58">
        <v>4953</v>
      </c>
      <c r="O13" s="58">
        <v>139</v>
      </c>
      <c r="P13" s="58">
        <v>5092</v>
      </c>
      <c r="Q13" s="58">
        <v>138</v>
      </c>
      <c r="R13" s="58">
        <v>5144</v>
      </c>
      <c r="S13" s="58">
        <v>138</v>
      </c>
      <c r="T13" s="58">
        <v>5244</v>
      </c>
      <c r="U13" s="58">
        <v>138</v>
      </c>
      <c r="V13" s="58">
        <v>5304</v>
      </c>
      <c r="W13" s="58">
        <v>137</v>
      </c>
      <c r="X13" s="58">
        <v>5289</v>
      </c>
      <c r="Y13" s="58">
        <v>137</v>
      </c>
    </row>
    <row r="14" spans="1:25" ht="27.65" customHeight="1" x14ac:dyDescent="0.35">
      <c r="A14" s="58" t="s">
        <v>233</v>
      </c>
      <c r="B14" s="58">
        <v>8185</v>
      </c>
      <c r="C14" s="58">
        <v>115</v>
      </c>
      <c r="D14" s="58">
        <v>8832</v>
      </c>
      <c r="E14" s="58">
        <v>115</v>
      </c>
      <c r="F14" s="58">
        <v>5342</v>
      </c>
      <c r="G14" s="58">
        <v>118</v>
      </c>
      <c r="H14" s="58">
        <v>7471</v>
      </c>
      <c r="I14" s="58">
        <v>119</v>
      </c>
      <c r="J14" s="58">
        <v>7863</v>
      </c>
      <c r="K14" s="58">
        <v>119</v>
      </c>
      <c r="L14" s="58">
        <v>8160</v>
      </c>
      <c r="M14" s="58">
        <v>119</v>
      </c>
      <c r="N14" s="58">
        <v>8314</v>
      </c>
      <c r="O14" s="58">
        <v>119</v>
      </c>
      <c r="P14" s="58">
        <v>8804</v>
      </c>
      <c r="Q14" s="58">
        <v>119</v>
      </c>
      <c r="R14" s="58">
        <v>8958</v>
      </c>
      <c r="S14" s="58">
        <v>118</v>
      </c>
      <c r="T14" s="58">
        <v>9244</v>
      </c>
      <c r="U14" s="58">
        <v>118</v>
      </c>
      <c r="V14" s="58">
        <v>9495</v>
      </c>
      <c r="W14" s="58">
        <v>118</v>
      </c>
      <c r="X14" s="58">
        <v>9511</v>
      </c>
      <c r="Y14" s="58">
        <v>118</v>
      </c>
    </row>
    <row r="15" spans="1:25" ht="27.65" customHeight="1" x14ac:dyDescent="0.35">
      <c r="A15" s="116" t="s">
        <v>31</v>
      </c>
      <c r="B15" s="58">
        <v>43886</v>
      </c>
      <c r="C15" s="58">
        <v>118</v>
      </c>
      <c r="D15" s="58">
        <v>43240</v>
      </c>
      <c r="E15" s="58">
        <v>118</v>
      </c>
      <c r="F15" s="58">
        <v>83919</v>
      </c>
      <c r="G15" s="58">
        <v>151</v>
      </c>
      <c r="H15" s="58">
        <v>62466</v>
      </c>
      <c r="I15" s="58">
        <v>126</v>
      </c>
      <c r="J15" s="58">
        <v>58596</v>
      </c>
      <c r="K15" s="58">
        <v>121</v>
      </c>
      <c r="L15" s="58">
        <v>56389</v>
      </c>
      <c r="M15" s="58">
        <v>116</v>
      </c>
      <c r="N15" s="58">
        <v>55346</v>
      </c>
      <c r="O15" s="58">
        <v>116</v>
      </c>
      <c r="P15" s="58">
        <v>52863</v>
      </c>
      <c r="Q15" s="58">
        <v>113</v>
      </c>
      <c r="R15" s="58">
        <v>51856</v>
      </c>
      <c r="S15" s="58">
        <v>113</v>
      </c>
      <c r="T15" s="58">
        <v>50333</v>
      </c>
      <c r="U15" s="58">
        <v>113</v>
      </c>
      <c r="V15" s="58">
        <v>49244</v>
      </c>
      <c r="W15" s="58">
        <v>113</v>
      </c>
      <c r="X15" s="58">
        <v>47341</v>
      </c>
      <c r="Y15" s="58">
        <v>112</v>
      </c>
    </row>
    <row r="16" spans="1:25" s="57" customFormat="1" ht="27.65" customHeight="1" thickBot="1" x14ac:dyDescent="0.4">
      <c r="A16" s="113" t="s">
        <v>44</v>
      </c>
      <c r="B16" s="113">
        <v>330161</v>
      </c>
      <c r="C16" s="113">
        <v>242</v>
      </c>
      <c r="D16" s="113">
        <v>333821</v>
      </c>
      <c r="E16" s="113">
        <v>242</v>
      </c>
      <c r="F16" s="113">
        <v>360226</v>
      </c>
      <c r="G16" s="113">
        <v>236</v>
      </c>
      <c r="H16" s="113">
        <v>369452</v>
      </c>
      <c r="I16" s="113">
        <v>240</v>
      </c>
      <c r="J16" s="113">
        <v>369638</v>
      </c>
      <c r="K16" s="113">
        <v>240</v>
      </c>
      <c r="L16" s="113">
        <v>370452</v>
      </c>
      <c r="M16" s="113">
        <v>241</v>
      </c>
      <c r="N16" s="113">
        <v>370511</v>
      </c>
      <c r="O16" s="113">
        <v>241</v>
      </c>
      <c r="P16" s="113">
        <v>373482</v>
      </c>
      <c r="Q16" s="113">
        <v>241</v>
      </c>
      <c r="R16" s="113">
        <v>374595</v>
      </c>
      <c r="S16" s="113">
        <v>241</v>
      </c>
      <c r="T16" s="113">
        <v>376981</v>
      </c>
      <c r="U16" s="113">
        <v>242</v>
      </c>
      <c r="V16" s="113">
        <v>379053</v>
      </c>
      <c r="W16" s="113">
        <v>242</v>
      </c>
      <c r="X16" s="113">
        <v>381861</v>
      </c>
      <c r="Y16" s="113">
        <v>244</v>
      </c>
    </row>
    <row r="17" spans="1:3" ht="21.75" customHeight="1" thickTop="1" x14ac:dyDescent="0.35">
      <c r="A17" s="2"/>
      <c r="B17" s="2"/>
      <c r="C17" s="2"/>
    </row>
    <row r="18" spans="1:3" ht="21.75" customHeight="1" x14ac:dyDescent="0.35">
      <c r="A18" s="72" t="str">
        <f>+INDICE!B10</f>
        <v xml:space="preserve"> Lettura dati 24 gennaio 2024</v>
      </c>
      <c r="B18" s="2"/>
      <c r="C18" s="2"/>
    </row>
    <row r="19" spans="1:3" ht="13.5" x14ac:dyDescent="0.35">
      <c r="A19" s="2"/>
      <c r="B19" s="2"/>
      <c r="C19" s="2"/>
    </row>
    <row r="20" spans="1:3" ht="13.5" x14ac:dyDescent="0.35">
      <c r="A20" s="2"/>
      <c r="B20" s="2"/>
      <c r="C20" s="2"/>
    </row>
    <row r="21" spans="1:3" ht="13.5" x14ac:dyDescent="0.35">
      <c r="A21" s="2"/>
      <c r="B21" s="2"/>
      <c r="C21" s="2"/>
    </row>
    <row r="22" spans="1:3" ht="13.5" x14ac:dyDescent="0.35">
      <c r="A22" s="2"/>
      <c r="B22" s="2"/>
      <c r="C22" s="2"/>
    </row>
    <row r="23" spans="1:3" ht="13.5" x14ac:dyDescent="0.35">
      <c r="A23" s="2"/>
      <c r="B23" s="2"/>
      <c r="C23" s="2"/>
    </row>
    <row r="24" spans="1:3" ht="13.5" x14ac:dyDescent="0.35">
      <c r="A24" s="2"/>
      <c r="B24" s="2"/>
      <c r="C24" s="2"/>
    </row>
    <row r="25" spans="1:3" ht="13.5" x14ac:dyDescent="0.35">
      <c r="A25" s="2"/>
      <c r="B25" s="2"/>
      <c r="C25" s="2"/>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4">
    <mergeCell ref="X3:Y3"/>
    <mergeCell ref="B2:Y2"/>
    <mergeCell ref="V3:W3"/>
    <mergeCell ref="A3:A4"/>
    <mergeCell ref="B3:C3"/>
    <mergeCell ref="D3:E3"/>
    <mergeCell ref="L3:M3"/>
    <mergeCell ref="J3:K3"/>
    <mergeCell ref="H3:I3"/>
    <mergeCell ref="F3:G3"/>
    <mergeCell ref="T3:U3"/>
    <mergeCell ref="R3:S3"/>
    <mergeCell ref="P3:Q3"/>
    <mergeCell ref="N3:O3"/>
  </mergeCells>
  <pageMargins left="0.25" right="0.25" top="0.75" bottom="0.75" header="0.3" footer="0.3"/>
  <pageSetup paperSize="9" scale="37" orientation="landscape"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pageSetUpPr fitToPage="1"/>
  </sheetPr>
  <dimension ref="A1:V69"/>
  <sheetViews>
    <sheetView showGridLines="0" view="pageBreakPreview" topLeftCell="J37" zoomScale="54" zoomScaleNormal="65" zoomScaleSheetLayoutView="54" workbookViewId="0">
      <selection activeCell="J28" sqref="J28"/>
    </sheetView>
  </sheetViews>
  <sheetFormatPr defaultColWidth="9.453125" defaultRowHeight="13.5" x14ac:dyDescent="0.25"/>
  <cols>
    <col min="1" max="1" width="29.7265625" style="73" customWidth="1"/>
    <col min="2" max="2" width="16.54296875" style="73" bestFit="1" customWidth="1"/>
    <col min="3" max="3" width="12.81640625" style="73" customWidth="1"/>
    <col min="4" max="4" width="15.453125" style="73" customWidth="1"/>
    <col min="5" max="5" width="13.453125" style="73" customWidth="1"/>
    <col min="6" max="6" width="16.26953125" style="73" customWidth="1"/>
    <col min="7" max="7" width="11.453125" style="73" customWidth="1"/>
    <col min="8" max="8" width="16.54296875" style="73" bestFit="1" customWidth="1"/>
    <col min="9" max="9" width="12.81640625" style="73" customWidth="1"/>
    <col min="10" max="10" width="13.54296875" style="73" customWidth="1"/>
    <col min="11" max="11" width="29" style="73" customWidth="1"/>
    <col min="12" max="12" width="16.54296875" style="73" bestFit="1" customWidth="1"/>
    <col min="13" max="13" width="11.7265625" style="73" customWidth="1"/>
    <col min="14" max="14" width="16.1796875" style="73" customWidth="1"/>
    <col min="15" max="15" width="12.26953125" style="73" customWidth="1"/>
    <col min="16" max="16" width="14.81640625" style="73" customWidth="1"/>
    <col min="17" max="17" width="17.453125" style="73" customWidth="1"/>
    <col min="18" max="18" width="15.453125" style="73" bestFit="1" customWidth="1"/>
    <col min="19" max="19" width="12.453125" style="73" customWidth="1"/>
    <col min="20" max="20" width="9.453125" style="73"/>
    <col min="21" max="21" width="16.1796875" style="73" customWidth="1"/>
    <col min="22" max="16384" width="9.453125" style="73"/>
  </cols>
  <sheetData>
    <row r="1" spans="1:19" ht="44.5" customHeight="1" thickBot="1" x14ac:dyDescent="0.3">
      <c r="A1" s="133" t="s">
        <v>129</v>
      </c>
      <c r="B1" s="34"/>
      <c r="C1" s="34"/>
      <c r="D1" s="34"/>
      <c r="E1" s="34"/>
      <c r="F1" s="34"/>
      <c r="G1" s="34"/>
      <c r="H1" s="34"/>
      <c r="I1" s="34"/>
      <c r="J1" s="91"/>
      <c r="K1" s="34"/>
      <c r="L1" s="117"/>
      <c r="M1" s="117"/>
      <c r="N1" s="117"/>
      <c r="O1" s="117"/>
      <c r="P1" s="117"/>
      <c r="Q1" s="117"/>
      <c r="R1" s="117"/>
      <c r="S1" s="34"/>
    </row>
    <row r="2" spans="1:19" s="57" customFormat="1" ht="24" customHeight="1" thickTop="1" x14ac:dyDescent="0.35">
      <c r="A2" s="120"/>
      <c r="B2" s="410" t="s">
        <v>42</v>
      </c>
      <c r="C2" s="411"/>
      <c r="D2" s="410" t="s">
        <v>43</v>
      </c>
      <c r="E2" s="411"/>
      <c r="F2" s="410" t="s">
        <v>53</v>
      </c>
      <c r="G2" s="411"/>
      <c r="H2" s="410" t="s">
        <v>32</v>
      </c>
      <c r="I2" s="410"/>
      <c r="J2" s="131"/>
      <c r="K2" s="120"/>
      <c r="L2" s="410" t="s">
        <v>42</v>
      </c>
      <c r="M2" s="411"/>
      <c r="N2" s="410" t="s">
        <v>43</v>
      </c>
      <c r="O2" s="411"/>
      <c r="P2" s="410" t="s">
        <v>53</v>
      </c>
      <c r="Q2" s="411"/>
      <c r="R2" s="410" t="s">
        <v>32</v>
      </c>
      <c r="S2" s="410"/>
    </row>
    <row r="3" spans="1:19" s="9" customFormat="1" ht="64" customHeight="1" thickBot="1" x14ac:dyDescent="0.35">
      <c r="A3" s="119" t="s">
        <v>40</v>
      </c>
      <c r="B3" s="132" t="s">
        <v>92</v>
      </c>
      <c r="C3" s="29" t="s">
        <v>94</v>
      </c>
      <c r="D3" s="132" t="s">
        <v>92</v>
      </c>
      <c r="E3" s="29" t="s">
        <v>94</v>
      </c>
      <c r="F3" s="132" t="s">
        <v>92</v>
      </c>
      <c r="G3" s="29" t="s">
        <v>94</v>
      </c>
      <c r="H3" s="132" t="s">
        <v>92</v>
      </c>
      <c r="I3" s="28" t="s">
        <v>94</v>
      </c>
      <c r="J3" s="131"/>
      <c r="K3" s="119" t="s">
        <v>40</v>
      </c>
      <c r="L3" s="132" t="s">
        <v>92</v>
      </c>
      <c r="M3" s="29" t="s">
        <v>94</v>
      </c>
      <c r="N3" s="132" t="s">
        <v>92</v>
      </c>
      <c r="O3" s="29" t="s">
        <v>94</v>
      </c>
      <c r="P3" s="132" t="s">
        <v>92</v>
      </c>
      <c r="Q3" s="29" t="s">
        <v>94</v>
      </c>
      <c r="R3" s="132" t="s">
        <v>92</v>
      </c>
      <c r="S3" s="28" t="s">
        <v>94</v>
      </c>
    </row>
    <row r="4" spans="1:19" ht="24" customHeight="1" thickTop="1" x14ac:dyDescent="0.25">
      <c r="A4" s="409" t="s">
        <v>56</v>
      </c>
      <c r="B4" s="409"/>
      <c r="C4" s="409"/>
      <c r="D4" s="409"/>
      <c r="E4" s="409"/>
      <c r="F4" s="409"/>
      <c r="G4" s="409"/>
      <c r="H4" s="409"/>
      <c r="I4" s="409"/>
      <c r="J4" s="88"/>
      <c r="K4" s="408" t="s">
        <v>78</v>
      </c>
      <c r="L4" s="408"/>
      <c r="M4" s="408"/>
      <c r="N4" s="408"/>
      <c r="O4" s="408"/>
      <c r="P4" s="408"/>
      <c r="Q4" s="408"/>
      <c r="R4" s="408"/>
      <c r="S4" s="408"/>
    </row>
    <row r="5" spans="1:19" s="9" customFormat="1" ht="16.5" customHeight="1" x14ac:dyDescent="0.3">
      <c r="A5" s="9" t="s">
        <v>234</v>
      </c>
      <c r="B5" s="58">
        <v>3497010</v>
      </c>
      <c r="C5" s="126">
        <v>202</v>
      </c>
      <c r="D5" s="58">
        <v>370217</v>
      </c>
      <c r="E5" s="126">
        <v>131</v>
      </c>
      <c r="F5" s="58">
        <v>41460</v>
      </c>
      <c r="G5" s="126">
        <v>185</v>
      </c>
      <c r="H5" s="58">
        <v>3908687</v>
      </c>
      <c r="I5" s="58">
        <v>195</v>
      </c>
      <c r="J5" s="58"/>
      <c r="K5" s="9" t="s">
        <v>234</v>
      </c>
      <c r="L5" s="58">
        <v>3569767</v>
      </c>
      <c r="M5" s="126">
        <v>203</v>
      </c>
      <c r="N5" s="58">
        <v>404344</v>
      </c>
      <c r="O5" s="126">
        <v>133</v>
      </c>
      <c r="P5" s="58">
        <v>43658</v>
      </c>
      <c r="Q5" s="126">
        <v>186</v>
      </c>
      <c r="R5" s="58">
        <v>4017769</v>
      </c>
      <c r="S5" s="58">
        <v>196</v>
      </c>
    </row>
    <row r="6" spans="1:19" s="9" customFormat="1" ht="15" x14ac:dyDescent="0.3">
      <c r="A6" s="127" t="s">
        <v>216</v>
      </c>
      <c r="B6" s="115">
        <v>825810</v>
      </c>
      <c r="C6" s="128">
        <v>200</v>
      </c>
      <c r="D6" s="115">
        <v>81083</v>
      </c>
      <c r="E6" s="128">
        <v>134</v>
      </c>
      <c r="F6" s="115">
        <v>11528</v>
      </c>
      <c r="G6" s="128">
        <v>179</v>
      </c>
      <c r="H6" s="115">
        <v>918421</v>
      </c>
      <c r="I6" s="115">
        <v>194</v>
      </c>
      <c r="J6" s="115"/>
      <c r="K6" s="127" t="s">
        <v>216</v>
      </c>
      <c r="L6" s="115">
        <v>874468</v>
      </c>
      <c r="M6" s="128">
        <v>201</v>
      </c>
      <c r="N6" s="115">
        <v>90295</v>
      </c>
      <c r="O6" s="128">
        <v>136</v>
      </c>
      <c r="P6" s="115">
        <v>12188</v>
      </c>
      <c r="Q6" s="128">
        <v>182</v>
      </c>
      <c r="R6" s="115">
        <v>976951</v>
      </c>
      <c r="S6" s="115">
        <v>195</v>
      </c>
    </row>
    <row r="7" spans="1:19" s="9" customFormat="1" ht="15" x14ac:dyDescent="0.3">
      <c r="A7" s="127" t="s">
        <v>215</v>
      </c>
      <c r="B7" s="115">
        <v>1524427</v>
      </c>
      <c r="C7" s="128">
        <v>203</v>
      </c>
      <c r="D7" s="115">
        <v>160794</v>
      </c>
      <c r="E7" s="128">
        <v>138</v>
      </c>
      <c r="F7" s="115">
        <v>17340</v>
      </c>
      <c r="G7" s="128">
        <v>190</v>
      </c>
      <c r="H7" s="115">
        <v>1702561</v>
      </c>
      <c r="I7" s="115">
        <v>197</v>
      </c>
      <c r="J7" s="115"/>
      <c r="K7" s="127" t="s">
        <v>215</v>
      </c>
      <c r="L7" s="115">
        <v>1540303</v>
      </c>
      <c r="M7" s="128">
        <v>204</v>
      </c>
      <c r="N7" s="115">
        <v>174110</v>
      </c>
      <c r="O7" s="128">
        <v>140</v>
      </c>
      <c r="P7" s="115">
        <v>18220</v>
      </c>
      <c r="Q7" s="128">
        <v>191</v>
      </c>
      <c r="R7" s="115">
        <v>1732633</v>
      </c>
      <c r="S7" s="115">
        <v>197</v>
      </c>
    </row>
    <row r="8" spans="1:19" s="9" customFormat="1" ht="15" x14ac:dyDescent="0.3">
      <c r="A8" s="127" t="s">
        <v>217</v>
      </c>
      <c r="B8" s="115">
        <v>1146773</v>
      </c>
      <c r="C8" s="128">
        <v>203</v>
      </c>
      <c r="D8" s="115">
        <v>128340</v>
      </c>
      <c r="E8" s="128">
        <v>120</v>
      </c>
      <c r="F8" s="115">
        <v>12592</v>
      </c>
      <c r="G8" s="128">
        <v>184</v>
      </c>
      <c r="H8" s="115">
        <v>1287705</v>
      </c>
      <c r="I8" s="115">
        <v>194</v>
      </c>
      <c r="J8" s="115"/>
      <c r="K8" s="127" t="s">
        <v>217</v>
      </c>
      <c r="L8" s="115">
        <v>1154996</v>
      </c>
      <c r="M8" s="128">
        <v>203</v>
      </c>
      <c r="N8" s="115">
        <v>139939</v>
      </c>
      <c r="O8" s="128">
        <v>122</v>
      </c>
      <c r="P8" s="115">
        <v>13250</v>
      </c>
      <c r="Q8" s="128">
        <v>184</v>
      </c>
      <c r="R8" s="115">
        <v>1308185</v>
      </c>
      <c r="S8" s="115">
        <v>194</v>
      </c>
    </row>
    <row r="9" spans="1:19" s="9" customFormat="1" ht="15" x14ac:dyDescent="0.3">
      <c r="A9" s="9" t="s">
        <v>218</v>
      </c>
      <c r="B9" s="58">
        <v>855620</v>
      </c>
      <c r="C9" s="126">
        <v>189</v>
      </c>
      <c r="D9" s="58">
        <v>101099</v>
      </c>
      <c r="E9" s="126">
        <v>106</v>
      </c>
      <c r="F9" s="58">
        <v>8983</v>
      </c>
      <c r="G9" s="126">
        <v>175</v>
      </c>
      <c r="H9" s="58">
        <v>965702</v>
      </c>
      <c r="I9" s="58">
        <v>181</v>
      </c>
      <c r="J9" s="58"/>
      <c r="K9" s="9" t="s">
        <v>218</v>
      </c>
      <c r="L9" s="58">
        <v>862228</v>
      </c>
      <c r="M9" s="126">
        <v>190</v>
      </c>
      <c r="N9" s="58">
        <v>110561</v>
      </c>
      <c r="O9" s="126">
        <v>107</v>
      </c>
      <c r="P9" s="58">
        <v>9480</v>
      </c>
      <c r="Q9" s="126">
        <v>175</v>
      </c>
      <c r="R9" s="58">
        <v>982269</v>
      </c>
      <c r="S9" s="58">
        <v>180</v>
      </c>
    </row>
    <row r="10" spans="1:19" s="9" customFormat="1" ht="15" x14ac:dyDescent="0.3">
      <c r="A10" s="9" t="s">
        <v>219</v>
      </c>
      <c r="B10" s="58">
        <v>590980</v>
      </c>
      <c r="C10" s="126">
        <v>161</v>
      </c>
      <c r="D10" s="58">
        <v>76674</v>
      </c>
      <c r="E10" s="126">
        <v>94</v>
      </c>
      <c r="F10" s="58">
        <v>5988</v>
      </c>
      <c r="G10" s="126">
        <v>158</v>
      </c>
      <c r="H10" s="58">
        <v>673642</v>
      </c>
      <c r="I10" s="58">
        <v>153</v>
      </c>
      <c r="J10" s="58"/>
      <c r="K10" s="9" t="s">
        <v>219</v>
      </c>
      <c r="L10" s="58">
        <v>595624</v>
      </c>
      <c r="M10" s="126">
        <v>161</v>
      </c>
      <c r="N10" s="58">
        <v>84026</v>
      </c>
      <c r="O10" s="126">
        <v>95</v>
      </c>
      <c r="P10" s="58">
        <v>6333</v>
      </c>
      <c r="Q10" s="126">
        <v>157</v>
      </c>
      <c r="R10" s="58">
        <v>685983</v>
      </c>
      <c r="S10" s="58">
        <v>153</v>
      </c>
    </row>
    <row r="11" spans="1:19" s="9" customFormat="1" ht="15" x14ac:dyDescent="0.3">
      <c r="A11" s="9" t="s">
        <v>220</v>
      </c>
      <c r="B11" s="58">
        <v>383782</v>
      </c>
      <c r="C11" s="126">
        <v>130</v>
      </c>
      <c r="D11" s="58">
        <v>54570</v>
      </c>
      <c r="E11" s="126">
        <v>58</v>
      </c>
      <c r="F11" s="58">
        <v>4106</v>
      </c>
      <c r="G11" s="126">
        <v>113</v>
      </c>
      <c r="H11" s="58">
        <v>442458</v>
      </c>
      <c r="I11" s="58">
        <v>121</v>
      </c>
      <c r="J11" s="58"/>
      <c r="K11" s="9" t="s">
        <v>220</v>
      </c>
      <c r="L11" s="58">
        <v>386228</v>
      </c>
      <c r="M11" s="126">
        <v>130</v>
      </c>
      <c r="N11" s="58">
        <v>59974</v>
      </c>
      <c r="O11" s="126">
        <v>58</v>
      </c>
      <c r="P11" s="58">
        <v>4310</v>
      </c>
      <c r="Q11" s="126">
        <v>113</v>
      </c>
      <c r="R11" s="58">
        <v>450512</v>
      </c>
      <c r="S11" s="58">
        <v>120</v>
      </c>
    </row>
    <row r="12" spans="1:19" s="9" customFormat="1" ht="15" x14ac:dyDescent="0.3">
      <c r="A12" s="9" t="s">
        <v>221</v>
      </c>
      <c r="B12" s="58">
        <v>239101</v>
      </c>
      <c r="C12" s="126">
        <v>100</v>
      </c>
      <c r="D12" s="58">
        <v>35858</v>
      </c>
      <c r="E12" s="126">
        <v>46</v>
      </c>
      <c r="F12" s="58">
        <v>2596</v>
      </c>
      <c r="G12" s="126">
        <v>88</v>
      </c>
      <c r="H12" s="58">
        <v>277555</v>
      </c>
      <c r="I12" s="58">
        <v>92</v>
      </c>
      <c r="J12" s="58"/>
      <c r="K12" s="9" t="s">
        <v>221</v>
      </c>
      <c r="L12" s="58">
        <v>244434</v>
      </c>
      <c r="M12" s="126">
        <v>99</v>
      </c>
      <c r="N12" s="58">
        <v>41357</v>
      </c>
      <c r="O12" s="126">
        <v>46</v>
      </c>
      <c r="P12" s="58">
        <v>2702</v>
      </c>
      <c r="Q12" s="126">
        <v>88</v>
      </c>
      <c r="R12" s="58">
        <v>288493</v>
      </c>
      <c r="S12" s="58">
        <v>92</v>
      </c>
    </row>
    <row r="13" spans="1:19" s="9" customFormat="1" ht="14.5" customHeight="1" x14ac:dyDescent="0.3">
      <c r="A13" s="9" t="s">
        <v>222</v>
      </c>
      <c r="B13" s="58">
        <v>147172</v>
      </c>
      <c r="C13" s="126">
        <v>69</v>
      </c>
      <c r="D13" s="58">
        <v>24636</v>
      </c>
      <c r="E13" s="126">
        <v>34</v>
      </c>
      <c r="F13" s="58">
        <v>1808</v>
      </c>
      <c r="G13" s="126">
        <v>63</v>
      </c>
      <c r="H13" s="58">
        <v>173616</v>
      </c>
      <c r="I13" s="58">
        <v>64</v>
      </c>
      <c r="J13" s="58"/>
      <c r="K13" s="9" t="s">
        <v>222</v>
      </c>
      <c r="L13" s="58">
        <v>151239</v>
      </c>
      <c r="M13" s="126">
        <v>69</v>
      </c>
      <c r="N13" s="58">
        <v>28461</v>
      </c>
      <c r="O13" s="126">
        <v>34</v>
      </c>
      <c r="P13" s="58">
        <v>1912</v>
      </c>
      <c r="Q13" s="126">
        <v>63</v>
      </c>
      <c r="R13" s="58">
        <v>181612</v>
      </c>
      <c r="S13" s="58">
        <v>64</v>
      </c>
    </row>
    <row r="14" spans="1:19" s="9" customFormat="1" ht="15" x14ac:dyDescent="0.3">
      <c r="A14" s="9" t="s">
        <v>223</v>
      </c>
      <c r="B14" s="58">
        <v>221561</v>
      </c>
      <c r="C14" s="126">
        <v>53</v>
      </c>
      <c r="D14" s="58">
        <v>48073</v>
      </c>
      <c r="E14" s="126">
        <v>27</v>
      </c>
      <c r="F14" s="58">
        <v>3605</v>
      </c>
      <c r="G14" s="126">
        <v>50</v>
      </c>
      <c r="H14" s="58">
        <v>273239</v>
      </c>
      <c r="I14" s="58">
        <v>49</v>
      </c>
      <c r="J14" s="58"/>
      <c r="K14" s="9" t="s">
        <v>223</v>
      </c>
      <c r="L14" s="58">
        <v>244108</v>
      </c>
      <c r="M14" s="126">
        <v>53</v>
      </c>
      <c r="N14" s="58">
        <v>60153</v>
      </c>
      <c r="O14" s="126">
        <v>27</v>
      </c>
      <c r="P14" s="58">
        <v>3861</v>
      </c>
      <c r="Q14" s="126">
        <v>50</v>
      </c>
      <c r="R14" s="58">
        <v>308122</v>
      </c>
      <c r="S14" s="58">
        <v>48</v>
      </c>
    </row>
    <row r="15" spans="1:19" s="9" customFormat="1" ht="15" x14ac:dyDescent="0.3">
      <c r="A15" s="9" t="s">
        <v>31</v>
      </c>
      <c r="B15" s="58">
        <v>1466308</v>
      </c>
      <c r="C15" s="126">
        <v>54</v>
      </c>
      <c r="D15" s="58">
        <v>235286</v>
      </c>
      <c r="E15" s="126">
        <v>27</v>
      </c>
      <c r="F15" s="58">
        <v>15956</v>
      </c>
      <c r="G15" s="126">
        <v>44</v>
      </c>
      <c r="H15" s="58">
        <v>1717550</v>
      </c>
      <c r="I15" s="58">
        <v>50</v>
      </c>
      <c r="J15" s="58"/>
      <c r="K15" s="9" t="s">
        <v>31</v>
      </c>
      <c r="L15" s="58">
        <v>1392028</v>
      </c>
      <c r="M15" s="126">
        <v>53</v>
      </c>
      <c r="N15" s="58">
        <v>225335</v>
      </c>
      <c r="O15" s="126">
        <v>27</v>
      </c>
      <c r="P15" s="58">
        <v>15783</v>
      </c>
      <c r="Q15" s="126">
        <v>43</v>
      </c>
      <c r="R15" s="58">
        <v>1633146</v>
      </c>
      <c r="S15" s="58">
        <v>49</v>
      </c>
    </row>
    <row r="16" spans="1:19" s="9" customFormat="1" ht="15" x14ac:dyDescent="0.3">
      <c r="A16" s="129" t="s">
        <v>67</v>
      </c>
      <c r="B16" s="129">
        <v>7401534</v>
      </c>
      <c r="C16" s="130">
        <v>154</v>
      </c>
      <c r="D16" s="129">
        <v>946413</v>
      </c>
      <c r="E16" s="130">
        <v>84</v>
      </c>
      <c r="F16" s="129">
        <v>84502</v>
      </c>
      <c r="G16" s="130">
        <v>141</v>
      </c>
      <c r="H16" s="129">
        <v>8432449</v>
      </c>
      <c r="I16" s="129">
        <v>146</v>
      </c>
      <c r="J16" s="79"/>
      <c r="K16" s="129" t="s">
        <v>67</v>
      </c>
      <c r="L16" s="129">
        <v>7445656</v>
      </c>
      <c r="M16" s="130">
        <v>155</v>
      </c>
      <c r="N16" s="129">
        <v>1014211</v>
      </c>
      <c r="O16" s="130">
        <v>86</v>
      </c>
      <c r="P16" s="129">
        <v>88039</v>
      </c>
      <c r="Q16" s="130">
        <v>142</v>
      </c>
      <c r="R16" s="129">
        <v>8547906</v>
      </c>
      <c r="S16" s="129">
        <v>147</v>
      </c>
    </row>
    <row r="17" spans="1:22" ht="27" customHeight="1" x14ac:dyDescent="0.25">
      <c r="A17" s="409" t="s">
        <v>57</v>
      </c>
      <c r="B17" s="409"/>
      <c r="C17" s="409"/>
      <c r="D17" s="409"/>
      <c r="E17" s="409"/>
      <c r="F17" s="409"/>
      <c r="G17" s="409"/>
      <c r="H17" s="409"/>
      <c r="I17" s="409"/>
      <c r="J17" s="88"/>
      <c r="K17" s="407" t="s">
        <v>106</v>
      </c>
      <c r="L17" s="407"/>
      <c r="M17" s="407"/>
      <c r="N17" s="407"/>
      <c r="O17" s="407"/>
      <c r="P17" s="407"/>
      <c r="Q17" s="407"/>
      <c r="R17" s="407"/>
      <c r="S17" s="407"/>
    </row>
    <row r="18" spans="1:22" ht="15" x14ac:dyDescent="0.3">
      <c r="A18" s="9" t="s">
        <v>234</v>
      </c>
      <c r="B18" s="58">
        <v>3495992</v>
      </c>
      <c r="C18" s="126">
        <v>202</v>
      </c>
      <c r="D18" s="58">
        <v>376334</v>
      </c>
      <c r="E18" s="126">
        <v>132</v>
      </c>
      <c r="F18" s="58">
        <v>41448</v>
      </c>
      <c r="G18" s="126">
        <v>186</v>
      </c>
      <c r="H18" s="58">
        <v>3913774</v>
      </c>
      <c r="I18" s="58">
        <v>195</v>
      </c>
      <c r="J18" s="2"/>
      <c r="K18" s="9" t="s">
        <v>234</v>
      </c>
      <c r="L18" s="58">
        <v>3583871</v>
      </c>
      <c r="M18" s="126">
        <v>203</v>
      </c>
      <c r="N18" s="58">
        <v>412944</v>
      </c>
      <c r="O18" s="126">
        <v>133</v>
      </c>
      <c r="P18" s="58">
        <v>44270</v>
      </c>
      <c r="Q18" s="126">
        <v>186</v>
      </c>
      <c r="R18" s="58">
        <v>4041085</v>
      </c>
      <c r="S18" s="58">
        <v>196</v>
      </c>
    </row>
    <row r="19" spans="1:22" ht="15" x14ac:dyDescent="0.3">
      <c r="A19" s="127" t="s">
        <v>216</v>
      </c>
      <c r="B19" s="115">
        <v>826326</v>
      </c>
      <c r="C19" s="128">
        <v>200</v>
      </c>
      <c r="D19" s="115">
        <v>81930</v>
      </c>
      <c r="E19" s="128">
        <v>135</v>
      </c>
      <c r="F19" s="115">
        <v>11441</v>
      </c>
      <c r="G19" s="128">
        <v>180</v>
      </c>
      <c r="H19" s="115">
        <v>919697</v>
      </c>
      <c r="I19" s="115">
        <v>194</v>
      </c>
      <c r="J19" s="31"/>
      <c r="K19" s="127" t="s">
        <v>216</v>
      </c>
      <c r="L19" s="115">
        <v>877636</v>
      </c>
      <c r="M19" s="128">
        <v>201</v>
      </c>
      <c r="N19" s="115">
        <v>91347</v>
      </c>
      <c r="O19" s="128">
        <v>136</v>
      </c>
      <c r="P19" s="115">
        <v>12223</v>
      </c>
      <c r="Q19" s="128">
        <v>181</v>
      </c>
      <c r="R19" s="115">
        <v>981206</v>
      </c>
      <c r="S19" s="115">
        <v>194</v>
      </c>
    </row>
    <row r="20" spans="1:22" ht="15" x14ac:dyDescent="0.3">
      <c r="A20" s="127" t="s">
        <v>215</v>
      </c>
      <c r="B20" s="115">
        <v>1523080</v>
      </c>
      <c r="C20" s="128">
        <v>203</v>
      </c>
      <c r="D20" s="115">
        <v>163467</v>
      </c>
      <c r="E20" s="128">
        <v>139</v>
      </c>
      <c r="F20" s="115">
        <v>17366</v>
      </c>
      <c r="G20" s="128">
        <v>190</v>
      </c>
      <c r="H20" s="115">
        <v>1703913</v>
      </c>
      <c r="I20" s="115">
        <v>197</v>
      </c>
      <c r="J20" s="31"/>
      <c r="K20" s="127" t="s">
        <v>215</v>
      </c>
      <c r="L20" s="115">
        <v>1546668</v>
      </c>
      <c r="M20" s="128">
        <v>204</v>
      </c>
      <c r="N20" s="115">
        <v>177976</v>
      </c>
      <c r="O20" s="128">
        <v>141</v>
      </c>
      <c r="P20" s="115">
        <v>18551</v>
      </c>
      <c r="Q20" s="128">
        <v>191</v>
      </c>
      <c r="R20" s="115">
        <v>1743195</v>
      </c>
      <c r="S20" s="115">
        <v>197</v>
      </c>
    </row>
    <row r="21" spans="1:22" ht="15" x14ac:dyDescent="0.3">
      <c r="A21" s="127" t="s">
        <v>217</v>
      </c>
      <c r="B21" s="115">
        <v>1146586</v>
      </c>
      <c r="C21" s="128">
        <v>203</v>
      </c>
      <c r="D21" s="115">
        <v>130937</v>
      </c>
      <c r="E21" s="128">
        <v>121</v>
      </c>
      <c r="F21" s="115">
        <v>12641</v>
      </c>
      <c r="G21" s="128">
        <v>184</v>
      </c>
      <c r="H21" s="115">
        <v>1290164</v>
      </c>
      <c r="I21" s="115">
        <v>194</v>
      </c>
      <c r="J21" s="31"/>
      <c r="K21" s="127" t="s">
        <v>217</v>
      </c>
      <c r="L21" s="115">
        <v>1159567</v>
      </c>
      <c r="M21" s="128">
        <v>203</v>
      </c>
      <c r="N21" s="115">
        <v>143621</v>
      </c>
      <c r="O21" s="128">
        <v>122</v>
      </c>
      <c r="P21" s="115">
        <v>13496</v>
      </c>
      <c r="Q21" s="128">
        <v>184</v>
      </c>
      <c r="R21" s="115">
        <v>1316684</v>
      </c>
      <c r="S21" s="115">
        <v>194</v>
      </c>
      <c r="U21" s="74"/>
      <c r="V21" s="74"/>
    </row>
    <row r="22" spans="1:22" ht="15" x14ac:dyDescent="0.3">
      <c r="A22" s="9" t="s">
        <v>218</v>
      </c>
      <c r="B22" s="58">
        <v>855381</v>
      </c>
      <c r="C22" s="126">
        <v>189</v>
      </c>
      <c r="D22" s="58">
        <v>103249</v>
      </c>
      <c r="E22" s="126">
        <v>107</v>
      </c>
      <c r="F22" s="58">
        <v>9016</v>
      </c>
      <c r="G22" s="126">
        <v>175</v>
      </c>
      <c r="H22" s="58">
        <v>967646</v>
      </c>
      <c r="I22" s="58">
        <v>180</v>
      </c>
      <c r="J22" s="71"/>
      <c r="K22" s="9" t="s">
        <v>218</v>
      </c>
      <c r="L22" s="58">
        <v>866400</v>
      </c>
      <c r="M22" s="126">
        <v>190</v>
      </c>
      <c r="N22" s="58">
        <v>113716</v>
      </c>
      <c r="O22" s="126">
        <v>107</v>
      </c>
      <c r="P22" s="58">
        <v>9645</v>
      </c>
      <c r="Q22" s="126">
        <v>175</v>
      </c>
      <c r="R22" s="58">
        <v>989761</v>
      </c>
      <c r="S22" s="58">
        <v>180</v>
      </c>
      <c r="U22" s="74"/>
      <c r="V22" s="74"/>
    </row>
    <row r="23" spans="1:22" ht="15" x14ac:dyDescent="0.3">
      <c r="A23" s="9" t="s">
        <v>219</v>
      </c>
      <c r="B23" s="58">
        <v>590344</v>
      </c>
      <c r="C23" s="126">
        <v>161</v>
      </c>
      <c r="D23" s="58">
        <v>78384</v>
      </c>
      <c r="E23" s="126">
        <v>95</v>
      </c>
      <c r="F23" s="58">
        <v>6047</v>
      </c>
      <c r="G23" s="126">
        <v>158</v>
      </c>
      <c r="H23" s="58">
        <v>674775</v>
      </c>
      <c r="I23" s="58">
        <v>153</v>
      </c>
      <c r="J23" s="71"/>
      <c r="K23" s="9" t="s">
        <v>219</v>
      </c>
      <c r="L23" s="58">
        <v>599251</v>
      </c>
      <c r="M23" s="126">
        <v>161</v>
      </c>
      <c r="N23" s="58">
        <v>86814</v>
      </c>
      <c r="O23" s="126">
        <v>95</v>
      </c>
      <c r="P23" s="58">
        <v>6448</v>
      </c>
      <c r="Q23" s="126">
        <v>157</v>
      </c>
      <c r="R23" s="58">
        <v>692513</v>
      </c>
      <c r="S23" s="58">
        <v>153</v>
      </c>
      <c r="U23" s="74"/>
      <c r="V23" s="74"/>
    </row>
    <row r="24" spans="1:22" ht="15" x14ac:dyDescent="0.3">
      <c r="A24" s="9" t="s">
        <v>220</v>
      </c>
      <c r="B24" s="58">
        <v>383194</v>
      </c>
      <c r="C24" s="126">
        <v>130</v>
      </c>
      <c r="D24" s="58">
        <v>55610</v>
      </c>
      <c r="E24" s="126">
        <v>58</v>
      </c>
      <c r="F24" s="58">
        <v>4119</v>
      </c>
      <c r="G24" s="126">
        <v>113</v>
      </c>
      <c r="H24" s="58">
        <v>442923</v>
      </c>
      <c r="I24" s="58">
        <v>120</v>
      </c>
      <c r="J24" s="71"/>
      <c r="K24" s="9" t="s">
        <v>220</v>
      </c>
      <c r="L24" s="58">
        <v>388908</v>
      </c>
      <c r="M24" s="126">
        <v>130</v>
      </c>
      <c r="N24" s="58">
        <v>62243</v>
      </c>
      <c r="O24" s="126">
        <v>58</v>
      </c>
      <c r="P24" s="58">
        <v>4412</v>
      </c>
      <c r="Q24" s="126">
        <v>113</v>
      </c>
      <c r="R24" s="58">
        <v>455563</v>
      </c>
      <c r="S24" s="58">
        <v>120</v>
      </c>
      <c r="U24" s="74"/>
      <c r="V24" s="74"/>
    </row>
    <row r="25" spans="1:22" ht="14.5" customHeight="1" x14ac:dyDescent="0.3">
      <c r="A25" s="9" t="s">
        <v>221</v>
      </c>
      <c r="B25" s="58">
        <v>238198</v>
      </c>
      <c r="C25" s="126">
        <v>100</v>
      </c>
      <c r="D25" s="58">
        <v>36228</v>
      </c>
      <c r="E25" s="126">
        <v>46</v>
      </c>
      <c r="F25" s="58">
        <v>2608</v>
      </c>
      <c r="G25" s="126">
        <v>88</v>
      </c>
      <c r="H25" s="58">
        <v>277034</v>
      </c>
      <c r="I25" s="58">
        <v>92</v>
      </c>
      <c r="J25" s="71"/>
      <c r="K25" s="9" t="s">
        <v>221</v>
      </c>
      <c r="L25" s="58">
        <v>246007</v>
      </c>
      <c r="M25" s="126">
        <v>99</v>
      </c>
      <c r="N25" s="58">
        <v>42401</v>
      </c>
      <c r="O25" s="126">
        <v>46</v>
      </c>
      <c r="P25" s="58">
        <v>2733</v>
      </c>
      <c r="Q25" s="126">
        <v>88</v>
      </c>
      <c r="R25" s="58">
        <v>291141</v>
      </c>
      <c r="S25" s="58">
        <v>91</v>
      </c>
      <c r="U25" s="74"/>
      <c r="V25" s="74"/>
    </row>
    <row r="26" spans="1:22" ht="15" x14ac:dyDescent="0.3">
      <c r="A26" s="9" t="s">
        <v>222</v>
      </c>
      <c r="B26" s="58">
        <v>146270</v>
      </c>
      <c r="C26" s="126">
        <v>69</v>
      </c>
      <c r="D26" s="58">
        <v>24899</v>
      </c>
      <c r="E26" s="126">
        <v>34</v>
      </c>
      <c r="F26" s="58">
        <v>1815</v>
      </c>
      <c r="G26" s="126">
        <v>63</v>
      </c>
      <c r="H26" s="58">
        <v>172984</v>
      </c>
      <c r="I26" s="58">
        <v>64</v>
      </c>
      <c r="J26" s="71"/>
      <c r="K26" s="9" t="s">
        <v>222</v>
      </c>
      <c r="L26" s="58">
        <v>152576</v>
      </c>
      <c r="M26" s="126">
        <v>69</v>
      </c>
      <c r="N26" s="58">
        <v>29413</v>
      </c>
      <c r="O26" s="126">
        <v>34</v>
      </c>
      <c r="P26" s="58">
        <v>1935</v>
      </c>
      <c r="Q26" s="126">
        <v>63</v>
      </c>
      <c r="R26" s="58">
        <v>183924</v>
      </c>
      <c r="S26" s="58">
        <v>63</v>
      </c>
      <c r="U26" s="74"/>
      <c r="V26" s="74"/>
    </row>
    <row r="27" spans="1:22" ht="15" x14ac:dyDescent="0.3">
      <c r="A27" s="9" t="s">
        <v>223</v>
      </c>
      <c r="B27" s="58">
        <v>219740</v>
      </c>
      <c r="C27" s="126">
        <v>53</v>
      </c>
      <c r="D27" s="58">
        <v>49951</v>
      </c>
      <c r="E27" s="126">
        <v>27</v>
      </c>
      <c r="F27" s="58">
        <v>3625</v>
      </c>
      <c r="G27" s="126">
        <v>50</v>
      </c>
      <c r="H27" s="58">
        <v>273316</v>
      </c>
      <c r="I27" s="58">
        <v>49</v>
      </c>
      <c r="J27" s="71"/>
      <c r="K27" s="9" t="s">
        <v>223</v>
      </c>
      <c r="L27" s="58">
        <v>246736</v>
      </c>
      <c r="M27" s="126">
        <v>53</v>
      </c>
      <c r="N27" s="58">
        <v>63528</v>
      </c>
      <c r="O27" s="126">
        <v>27</v>
      </c>
      <c r="P27" s="58">
        <v>3911</v>
      </c>
      <c r="Q27" s="126">
        <v>50</v>
      </c>
      <c r="R27" s="58">
        <v>314175</v>
      </c>
      <c r="S27" s="58">
        <v>48</v>
      </c>
      <c r="U27" s="58"/>
      <c r="V27" s="74"/>
    </row>
    <row r="28" spans="1:22" ht="15" x14ac:dyDescent="0.3">
      <c r="A28" s="9" t="s">
        <v>31</v>
      </c>
      <c r="B28" s="58">
        <v>1457406</v>
      </c>
      <c r="C28" s="126">
        <v>54</v>
      </c>
      <c r="D28" s="58">
        <v>237237</v>
      </c>
      <c r="E28" s="126">
        <v>27</v>
      </c>
      <c r="F28" s="58">
        <v>15894</v>
      </c>
      <c r="G28" s="126">
        <v>43</v>
      </c>
      <c r="H28" s="58">
        <v>1710537</v>
      </c>
      <c r="I28" s="58">
        <v>50</v>
      </c>
      <c r="J28" s="71"/>
      <c r="K28" s="9" t="s">
        <v>31</v>
      </c>
      <c r="L28" s="58">
        <v>1377856</v>
      </c>
      <c r="M28" s="126">
        <v>53</v>
      </c>
      <c r="N28" s="58">
        <v>218386</v>
      </c>
      <c r="O28" s="126">
        <v>27</v>
      </c>
      <c r="P28" s="58">
        <v>15808</v>
      </c>
      <c r="Q28" s="126">
        <v>50</v>
      </c>
      <c r="R28" s="58">
        <v>1612050</v>
      </c>
      <c r="S28" s="58">
        <v>50</v>
      </c>
      <c r="U28" s="58"/>
      <c r="V28" s="74"/>
    </row>
    <row r="29" spans="1:22" ht="15" x14ac:dyDescent="0.25">
      <c r="A29" s="129" t="s">
        <v>67</v>
      </c>
      <c r="B29" s="129">
        <v>7386525</v>
      </c>
      <c r="C29" s="130">
        <v>154</v>
      </c>
      <c r="D29" s="129">
        <v>961892</v>
      </c>
      <c r="E29" s="130">
        <v>85</v>
      </c>
      <c r="F29" s="129">
        <v>84572</v>
      </c>
      <c r="G29" s="130">
        <v>141</v>
      </c>
      <c r="H29" s="129">
        <v>8432989</v>
      </c>
      <c r="I29" s="129">
        <v>146</v>
      </c>
      <c r="J29" s="92"/>
      <c r="K29" s="129" t="s">
        <v>67</v>
      </c>
      <c r="L29" s="129">
        <v>7461605</v>
      </c>
      <c r="M29" s="130">
        <v>155</v>
      </c>
      <c r="N29" s="129">
        <v>1029445</v>
      </c>
      <c r="O29" s="130">
        <v>87</v>
      </c>
      <c r="P29" s="129">
        <v>89162</v>
      </c>
      <c r="Q29" s="130">
        <v>144</v>
      </c>
      <c r="R29" s="129">
        <v>8580212</v>
      </c>
      <c r="S29" s="129">
        <v>147</v>
      </c>
      <c r="U29" s="58"/>
      <c r="V29" s="74"/>
    </row>
    <row r="30" spans="1:22" ht="20.5" customHeight="1" x14ac:dyDescent="0.25">
      <c r="A30" s="409" t="s">
        <v>58</v>
      </c>
      <c r="B30" s="409"/>
      <c r="C30" s="409"/>
      <c r="D30" s="409"/>
      <c r="E30" s="409"/>
      <c r="F30" s="409"/>
      <c r="G30" s="409"/>
      <c r="H30" s="409"/>
      <c r="I30" s="409"/>
      <c r="J30" s="88"/>
      <c r="K30" s="407" t="s">
        <v>110</v>
      </c>
      <c r="L30" s="407"/>
      <c r="M30" s="407"/>
      <c r="N30" s="407"/>
      <c r="O30" s="407"/>
      <c r="P30" s="407"/>
      <c r="Q30" s="407"/>
      <c r="R30" s="407"/>
      <c r="S30" s="407"/>
      <c r="U30" s="58"/>
      <c r="V30" s="74"/>
    </row>
    <row r="31" spans="1:22" ht="15" x14ac:dyDescent="0.3">
      <c r="A31" s="9" t="s">
        <v>234</v>
      </c>
      <c r="B31" s="58">
        <v>3570832</v>
      </c>
      <c r="C31" s="126">
        <v>202</v>
      </c>
      <c r="D31" s="58">
        <v>391102</v>
      </c>
      <c r="E31" s="126">
        <v>132</v>
      </c>
      <c r="F31" s="58">
        <v>42663</v>
      </c>
      <c r="G31" s="126">
        <v>186</v>
      </c>
      <c r="H31" s="58">
        <v>4004597</v>
      </c>
      <c r="I31" s="58">
        <v>195</v>
      </c>
      <c r="J31" s="2"/>
      <c r="K31" s="9" t="s">
        <v>234</v>
      </c>
      <c r="L31" s="58">
        <v>3600114</v>
      </c>
      <c r="M31" s="126">
        <v>203</v>
      </c>
      <c r="N31" s="58">
        <v>423143</v>
      </c>
      <c r="O31" s="126">
        <v>134</v>
      </c>
      <c r="P31" s="58">
        <v>45394</v>
      </c>
      <c r="Q31" s="126">
        <v>188</v>
      </c>
      <c r="R31" s="58">
        <v>4068651</v>
      </c>
      <c r="S31" s="58">
        <v>196</v>
      </c>
      <c r="U31" s="58"/>
      <c r="V31" s="74"/>
    </row>
    <row r="32" spans="1:22" ht="15" x14ac:dyDescent="0.3">
      <c r="A32" s="127" t="s">
        <v>216</v>
      </c>
      <c r="B32" s="115">
        <v>891461</v>
      </c>
      <c r="C32" s="128">
        <v>200</v>
      </c>
      <c r="D32" s="115">
        <v>91719</v>
      </c>
      <c r="E32" s="128">
        <v>134</v>
      </c>
      <c r="F32" s="115">
        <v>12440</v>
      </c>
      <c r="G32" s="128">
        <v>180</v>
      </c>
      <c r="H32" s="115">
        <v>995620</v>
      </c>
      <c r="I32" s="115">
        <v>194</v>
      </c>
      <c r="J32" s="31"/>
      <c r="K32" s="127" t="s">
        <v>216</v>
      </c>
      <c r="L32" s="115">
        <v>883162</v>
      </c>
      <c r="M32" s="128">
        <v>201</v>
      </c>
      <c r="N32" s="115">
        <v>93288</v>
      </c>
      <c r="O32" s="128">
        <v>137</v>
      </c>
      <c r="P32" s="115">
        <v>12499</v>
      </c>
      <c r="Q32" s="128">
        <v>186</v>
      </c>
      <c r="R32" s="115">
        <v>988949</v>
      </c>
      <c r="S32" s="115">
        <v>194</v>
      </c>
      <c r="U32" s="58"/>
      <c r="V32" s="74"/>
    </row>
    <row r="33" spans="1:22" ht="15" x14ac:dyDescent="0.3">
      <c r="A33" s="127" t="s">
        <v>215</v>
      </c>
      <c r="B33" s="115">
        <v>1532097</v>
      </c>
      <c r="C33" s="128">
        <v>204</v>
      </c>
      <c r="D33" s="115">
        <v>166767</v>
      </c>
      <c r="E33" s="128">
        <v>139</v>
      </c>
      <c r="F33" s="115">
        <v>17524</v>
      </c>
      <c r="G33" s="128">
        <v>190</v>
      </c>
      <c r="H33" s="115">
        <v>1716388</v>
      </c>
      <c r="I33" s="115">
        <v>197</v>
      </c>
      <c r="J33" s="31"/>
      <c r="K33" s="127" t="s">
        <v>215</v>
      </c>
      <c r="L33" s="115">
        <v>1553060</v>
      </c>
      <c r="M33" s="128">
        <v>204</v>
      </c>
      <c r="N33" s="115">
        <v>182448</v>
      </c>
      <c r="O33" s="128">
        <v>141</v>
      </c>
      <c r="P33" s="115">
        <v>19047</v>
      </c>
      <c r="Q33" s="128">
        <v>191</v>
      </c>
      <c r="R33" s="115">
        <v>1754555</v>
      </c>
      <c r="S33" s="115">
        <v>197</v>
      </c>
      <c r="U33" s="58"/>
      <c r="V33" s="74"/>
    </row>
    <row r="34" spans="1:22" ht="15" x14ac:dyDescent="0.3">
      <c r="A34" s="127" t="s">
        <v>217</v>
      </c>
      <c r="B34" s="115">
        <v>1147274</v>
      </c>
      <c r="C34" s="128">
        <v>203</v>
      </c>
      <c r="D34" s="115">
        <v>132616</v>
      </c>
      <c r="E34" s="128">
        <v>121</v>
      </c>
      <c r="F34" s="115">
        <v>12699</v>
      </c>
      <c r="G34" s="128">
        <v>184</v>
      </c>
      <c r="H34" s="115">
        <v>1292589</v>
      </c>
      <c r="I34" s="115">
        <v>194</v>
      </c>
      <c r="J34" s="31"/>
      <c r="K34" s="127" t="s">
        <v>217</v>
      </c>
      <c r="L34" s="115">
        <v>1163892</v>
      </c>
      <c r="M34" s="128">
        <v>203</v>
      </c>
      <c r="N34" s="115">
        <v>147407</v>
      </c>
      <c r="O34" s="128">
        <v>122</v>
      </c>
      <c r="P34" s="115">
        <v>13848</v>
      </c>
      <c r="Q34" s="128">
        <v>185</v>
      </c>
      <c r="R34" s="115">
        <v>1325147</v>
      </c>
      <c r="S34" s="115">
        <v>194</v>
      </c>
      <c r="U34" s="58"/>
      <c r="V34" s="74"/>
    </row>
    <row r="35" spans="1:22" ht="15" x14ac:dyDescent="0.3">
      <c r="A35" s="9" t="s">
        <v>218</v>
      </c>
      <c r="B35" s="58">
        <v>855884</v>
      </c>
      <c r="C35" s="126">
        <v>190</v>
      </c>
      <c r="D35" s="58">
        <v>104577</v>
      </c>
      <c r="E35" s="126">
        <v>107</v>
      </c>
      <c r="F35" s="58">
        <v>9078</v>
      </c>
      <c r="G35" s="126">
        <v>175</v>
      </c>
      <c r="H35" s="58">
        <v>969539</v>
      </c>
      <c r="I35" s="58">
        <v>181</v>
      </c>
      <c r="J35" s="71"/>
      <c r="K35" s="9" t="s">
        <v>218</v>
      </c>
      <c r="L35" s="58">
        <v>869764</v>
      </c>
      <c r="M35" s="126">
        <v>190</v>
      </c>
      <c r="N35" s="58">
        <v>116962</v>
      </c>
      <c r="O35" s="126">
        <v>107</v>
      </c>
      <c r="P35" s="58">
        <v>9834</v>
      </c>
      <c r="Q35" s="126">
        <v>175</v>
      </c>
      <c r="R35" s="58">
        <v>996560</v>
      </c>
      <c r="S35" s="58">
        <v>180</v>
      </c>
      <c r="U35" s="58"/>
      <c r="V35" s="74"/>
    </row>
    <row r="36" spans="1:22" ht="15" x14ac:dyDescent="0.3">
      <c r="A36" s="9" t="s">
        <v>219</v>
      </c>
      <c r="B36" s="58">
        <v>590746</v>
      </c>
      <c r="C36" s="126">
        <v>161</v>
      </c>
      <c r="D36" s="58">
        <v>79311</v>
      </c>
      <c r="E36" s="126">
        <v>95</v>
      </c>
      <c r="F36" s="58">
        <v>6066</v>
      </c>
      <c r="G36" s="126">
        <v>158</v>
      </c>
      <c r="H36" s="58">
        <v>676123</v>
      </c>
      <c r="I36" s="58">
        <v>153</v>
      </c>
      <c r="J36" s="71"/>
      <c r="K36" s="9" t="s">
        <v>219</v>
      </c>
      <c r="L36" s="58">
        <v>601967</v>
      </c>
      <c r="M36" s="126">
        <v>161</v>
      </c>
      <c r="N36" s="58">
        <v>89437</v>
      </c>
      <c r="O36" s="126">
        <v>95</v>
      </c>
      <c r="P36" s="58">
        <v>6578</v>
      </c>
      <c r="Q36" s="126">
        <v>157</v>
      </c>
      <c r="R36" s="58">
        <v>697982</v>
      </c>
      <c r="S36" s="58">
        <v>153</v>
      </c>
      <c r="U36" s="58"/>
      <c r="V36" s="74"/>
    </row>
    <row r="37" spans="1:22" ht="15" x14ac:dyDescent="0.3">
      <c r="A37" s="9" t="s">
        <v>220</v>
      </c>
      <c r="B37" s="58">
        <v>383491</v>
      </c>
      <c r="C37" s="126">
        <v>130</v>
      </c>
      <c r="D37" s="58">
        <v>56449</v>
      </c>
      <c r="E37" s="126">
        <v>58</v>
      </c>
      <c r="F37" s="58">
        <v>4134</v>
      </c>
      <c r="G37" s="126">
        <v>113</v>
      </c>
      <c r="H37" s="58">
        <v>444074</v>
      </c>
      <c r="I37" s="58">
        <v>120</v>
      </c>
      <c r="J37" s="71"/>
      <c r="K37" s="9" t="s">
        <v>220</v>
      </c>
      <c r="L37" s="58">
        <v>390961</v>
      </c>
      <c r="M37" s="126">
        <v>130</v>
      </c>
      <c r="N37" s="58">
        <v>64452</v>
      </c>
      <c r="O37" s="126">
        <v>58</v>
      </c>
      <c r="P37" s="58">
        <v>4524</v>
      </c>
      <c r="Q37" s="126">
        <v>113</v>
      </c>
      <c r="R37" s="58">
        <v>459937</v>
      </c>
      <c r="S37" s="58">
        <v>120</v>
      </c>
      <c r="U37" s="74"/>
      <c r="V37" s="74"/>
    </row>
    <row r="38" spans="1:22" ht="14.5" customHeight="1" x14ac:dyDescent="0.3">
      <c r="A38" s="9" t="s">
        <v>221</v>
      </c>
      <c r="B38" s="58">
        <v>240957</v>
      </c>
      <c r="C38" s="126">
        <v>99</v>
      </c>
      <c r="D38" s="58">
        <v>38467</v>
      </c>
      <c r="E38" s="126">
        <v>46</v>
      </c>
      <c r="F38" s="58">
        <v>2617</v>
      </c>
      <c r="G38" s="126">
        <v>88</v>
      </c>
      <c r="H38" s="58">
        <v>282041</v>
      </c>
      <c r="I38" s="58">
        <v>92</v>
      </c>
      <c r="J38" s="71"/>
      <c r="K38" s="9" t="s">
        <v>221</v>
      </c>
      <c r="L38" s="58">
        <v>247653</v>
      </c>
      <c r="M38" s="126">
        <v>99</v>
      </c>
      <c r="N38" s="58">
        <v>44549</v>
      </c>
      <c r="O38" s="126">
        <v>46</v>
      </c>
      <c r="P38" s="58">
        <v>2809</v>
      </c>
      <c r="Q38" s="126">
        <v>88</v>
      </c>
      <c r="R38" s="58">
        <v>295011</v>
      </c>
      <c r="S38" s="58">
        <v>91</v>
      </c>
      <c r="U38" s="74"/>
      <c r="V38" s="74"/>
    </row>
    <row r="39" spans="1:22" ht="15" x14ac:dyDescent="0.3">
      <c r="A39" s="9" t="s">
        <v>222</v>
      </c>
      <c r="B39" s="58">
        <v>148513</v>
      </c>
      <c r="C39" s="126">
        <v>69</v>
      </c>
      <c r="D39" s="58">
        <v>26456</v>
      </c>
      <c r="E39" s="126">
        <v>34</v>
      </c>
      <c r="F39" s="58">
        <v>1822</v>
      </c>
      <c r="G39" s="126">
        <v>63</v>
      </c>
      <c r="H39" s="58">
        <v>176791</v>
      </c>
      <c r="I39" s="58">
        <v>64</v>
      </c>
      <c r="J39" s="71"/>
      <c r="K39" s="9" t="s">
        <v>222</v>
      </c>
      <c r="L39" s="58">
        <v>154194</v>
      </c>
      <c r="M39" s="126">
        <v>69</v>
      </c>
      <c r="N39" s="58">
        <v>31297</v>
      </c>
      <c r="O39" s="126">
        <v>34</v>
      </c>
      <c r="P39" s="58">
        <v>1993</v>
      </c>
      <c r="Q39" s="126">
        <v>63</v>
      </c>
      <c r="R39" s="58">
        <v>187484</v>
      </c>
      <c r="S39" s="58">
        <v>63</v>
      </c>
      <c r="U39" s="74"/>
      <c r="V39" s="74"/>
    </row>
    <row r="40" spans="1:22" ht="15" x14ac:dyDescent="0.3">
      <c r="A40" s="9" t="s">
        <v>223</v>
      </c>
      <c r="B40" s="58">
        <v>232800</v>
      </c>
      <c r="C40" s="126">
        <v>53</v>
      </c>
      <c r="D40" s="58">
        <v>53403</v>
      </c>
      <c r="E40" s="126">
        <v>27</v>
      </c>
      <c r="F40" s="58">
        <v>3628</v>
      </c>
      <c r="G40" s="126">
        <v>50</v>
      </c>
      <c r="H40" s="58">
        <v>289831</v>
      </c>
      <c r="I40" s="58">
        <v>48</v>
      </c>
      <c r="J40" s="71"/>
      <c r="K40" s="9" t="s">
        <v>223</v>
      </c>
      <c r="L40" s="58">
        <v>253592</v>
      </c>
      <c r="M40" s="126">
        <v>53</v>
      </c>
      <c r="N40" s="58">
        <v>71874</v>
      </c>
      <c r="O40" s="126">
        <v>27</v>
      </c>
      <c r="P40" s="58">
        <v>4059</v>
      </c>
      <c r="Q40" s="126">
        <v>50</v>
      </c>
      <c r="R40" s="58">
        <v>329525</v>
      </c>
      <c r="S40" s="58">
        <v>48</v>
      </c>
      <c r="U40" s="74"/>
      <c r="V40" s="74"/>
    </row>
    <row r="41" spans="1:22" s="74" customFormat="1" ht="15" x14ac:dyDescent="0.3">
      <c r="A41" s="9" t="s">
        <v>31</v>
      </c>
      <c r="B41" s="58">
        <v>1429754</v>
      </c>
      <c r="C41" s="126">
        <v>53</v>
      </c>
      <c r="D41" s="58">
        <v>233138</v>
      </c>
      <c r="E41" s="126">
        <v>27</v>
      </c>
      <c r="F41" s="58">
        <v>15886</v>
      </c>
      <c r="G41" s="126">
        <v>43</v>
      </c>
      <c r="H41" s="58">
        <v>1678778</v>
      </c>
      <c r="I41" s="58">
        <v>50</v>
      </c>
      <c r="J41" s="71"/>
      <c r="K41" s="9" t="s">
        <v>31</v>
      </c>
      <c r="L41" s="58">
        <v>1369834</v>
      </c>
      <c r="M41" s="126">
        <v>53</v>
      </c>
      <c r="N41" s="58">
        <v>208059</v>
      </c>
      <c r="O41" s="126">
        <v>27</v>
      </c>
      <c r="P41" s="58">
        <v>16036</v>
      </c>
      <c r="Q41" s="126">
        <v>50</v>
      </c>
      <c r="R41" s="58">
        <v>1593929</v>
      </c>
      <c r="S41" s="58">
        <v>50</v>
      </c>
    </row>
    <row r="42" spans="1:22" ht="15" x14ac:dyDescent="0.25">
      <c r="A42" s="129" t="s">
        <v>67</v>
      </c>
      <c r="B42" s="129">
        <v>7452977</v>
      </c>
      <c r="C42" s="130">
        <v>155</v>
      </c>
      <c r="D42" s="129">
        <v>982903</v>
      </c>
      <c r="E42" s="130">
        <v>85</v>
      </c>
      <c r="F42" s="129">
        <v>85894</v>
      </c>
      <c r="G42" s="130">
        <v>141</v>
      </c>
      <c r="H42" s="129">
        <v>8521774</v>
      </c>
      <c r="I42" s="129">
        <v>147</v>
      </c>
      <c r="J42" s="92"/>
      <c r="K42" s="129" t="s">
        <v>67</v>
      </c>
      <c r="L42" s="129">
        <v>7488079</v>
      </c>
      <c r="M42" s="130">
        <v>156</v>
      </c>
      <c r="N42" s="129">
        <v>1049773</v>
      </c>
      <c r="O42" s="130">
        <v>88</v>
      </c>
      <c r="P42" s="129">
        <v>91227</v>
      </c>
      <c r="Q42" s="130">
        <v>144</v>
      </c>
      <c r="R42" s="129">
        <v>8629079</v>
      </c>
      <c r="S42" s="129">
        <v>147</v>
      </c>
    </row>
    <row r="43" spans="1:22" ht="19.5" customHeight="1" x14ac:dyDescent="0.25">
      <c r="A43" s="409" t="s">
        <v>62</v>
      </c>
      <c r="B43" s="409"/>
      <c r="C43" s="409"/>
      <c r="D43" s="409"/>
      <c r="E43" s="409"/>
      <c r="F43" s="409"/>
      <c r="G43" s="409"/>
      <c r="H43" s="409"/>
      <c r="I43" s="409"/>
      <c r="J43" s="88"/>
      <c r="K43" s="407" t="s">
        <v>111</v>
      </c>
      <c r="L43" s="407"/>
      <c r="M43" s="407"/>
      <c r="N43" s="407"/>
      <c r="O43" s="407"/>
      <c r="P43" s="407"/>
      <c r="Q43" s="407"/>
      <c r="R43" s="407"/>
      <c r="S43" s="407"/>
    </row>
    <row r="44" spans="1:22" ht="15" x14ac:dyDescent="0.3">
      <c r="A44" s="9" t="s">
        <v>234</v>
      </c>
      <c r="B44" s="58">
        <v>3569728</v>
      </c>
      <c r="C44" s="126">
        <v>203</v>
      </c>
      <c r="D44" s="58">
        <v>393735</v>
      </c>
      <c r="E44" s="126">
        <v>132</v>
      </c>
      <c r="F44" s="58">
        <v>42685</v>
      </c>
      <c r="G44" s="126">
        <v>186</v>
      </c>
      <c r="H44" s="58">
        <v>4006148</v>
      </c>
      <c r="I44" s="58">
        <v>196</v>
      </c>
      <c r="J44" s="2"/>
      <c r="K44" s="9" t="s">
        <v>234</v>
      </c>
      <c r="L44" s="58">
        <v>3623953</v>
      </c>
      <c r="M44" s="126">
        <v>203</v>
      </c>
      <c r="N44" s="58">
        <v>432387</v>
      </c>
      <c r="O44" s="126">
        <v>134</v>
      </c>
      <c r="P44" s="58">
        <v>46299</v>
      </c>
      <c r="Q44" s="126">
        <v>188</v>
      </c>
      <c r="R44" s="58">
        <v>4102639</v>
      </c>
      <c r="S44" s="58">
        <v>195</v>
      </c>
    </row>
    <row r="45" spans="1:22" ht="15" x14ac:dyDescent="0.3">
      <c r="A45" s="127" t="s">
        <v>216</v>
      </c>
      <c r="B45" s="115">
        <v>891676</v>
      </c>
      <c r="C45" s="128">
        <v>200</v>
      </c>
      <c r="D45" s="115">
        <v>91557</v>
      </c>
      <c r="E45" s="128">
        <v>134</v>
      </c>
      <c r="F45" s="115">
        <v>12300</v>
      </c>
      <c r="G45" s="128">
        <v>180</v>
      </c>
      <c r="H45" s="115">
        <v>995533</v>
      </c>
      <c r="I45" s="115">
        <v>194</v>
      </c>
      <c r="J45" s="31"/>
      <c r="K45" s="127" t="s">
        <v>216</v>
      </c>
      <c r="L45" s="115">
        <v>898401</v>
      </c>
      <c r="M45" s="128">
        <v>201</v>
      </c>
      <c r="N45" s="115">
        <v>95894</v>
      </c>
      <c r="O45" s="128">
        <v>137</v>
      </c>
      <c r="P45" s="115">
        <v>12836</v>
      </c>
      <c r="Q45" s="128">
        <v>186</v>
      </c>
      <c r="R45" s="115">
        <v>1007131</v>
      </c>
      <c r="S45" s="115">
        <v>194</v>
      </c>
    </row>
    <row r="46" spans="1:22" ht="15" x14ac:dyDescent="0.3">
      <c r="A46" s="127" t="s">
        <v>215</v>
      </c>
      <c r="B46" s="115">
        <v>1531552</v>
      </c>
      <c r="C46" s="128">
        <v>204</v>
      </c>
      <c r="D46" s="115">
        <v>168261</v>
      </c>
      <c r="E46" s="128">
        <v>140</v>
      </c>
      <c r="F46" s="115">
        <v>17623</v>
      </c>
      <c r="G46" s="128">
        <v>190</v>
      </c>
      <c r="H46" s="115">
        <v>1717436</v>
      </c>
      <c r="I46" s="115">
        <v>197</v>
      </c>
      <c r="J46" s="31"/>
      <c r="K46" s="127" t="s">
        <v>215</v>
      </c>
      <c r="L46" s="115">
        <v>1558333</v>
      </c>
      <c r="M46" s="128">
        <v>204</v>
      </c>
      <c r="N46" s="115">
        <v>186250</v>
      </c>
      <c r="O46" s="128">
        <v>141</v>
      </c>
      <c r="P46" s="115">
        <v>19384</v>
      </c>
      <c r="Q46" s="128">
        <v>191</v>
      </c>
      <c r="R46" s="115">
        <v>1763967</v>
      </c>
      <c r="S46" s="115">
        <v>197</v>
      </c>
    </row>
    <row r="47" spans="1:22" ht="15" x14ac:dyDescent="0.3">
      <c r="A47" s="127" t="s">
        <v>217</v>
      </c>
      <c r="B47" s="115">
        <v>1146500</v>
      </c>
      <c r="C47" s="128">
        <v>203</v>
      </c>
      <c r="D47" s="115">
        <v>133917</v>
      </c>
      <c r="E47" s="128">
        <v>122</v>
      </c>
      <c r="F47" s="115">
        <v>12762</v>
      </c>
      <c r="G47" s="128">
        <v>184</v>
      </c>
      <c r="H47" s="115">
        <v>1293179</v>
      </c>
      <c r="I47" s="115">
        <v>194</v>
      </c>
      <c r="J47" s="31"/>
      <c r="K47" s="127" t="s">
        <v>217</v>
      </c>
      <c r="L47" s="115">
        <v>1167219</v>
      </c>
      <c r="M47" s="128">
        <v>203</v>
      </c>
      <c r="N47" s="115">
        <v>150243</v>
      </c>
      <c r="O47" s="128">
        <v>123</v>
      </c>
      <c r="P47" s="115">
        <v>14079</v>
      </c>
      <c r="Q47" s="128">
        <v>185</v>
      </c>
      <c r="R47" s="115">
        <v>1331541</v>
      </c>
      <c r="S47" s="115">
        <v>194</v>
      </c>
    </row>
    <row r="48" spans="1:22" ht="15" x14ac:dyDescent="0.3">
      <c r="A48" s="9" t="s">
        <v>218</v>
      </c>
      <c r="B48" s="58">
        <v>855209</v>
      </c>
      <c r="C48" s="126">
        <v>190</v>
      </c>
      <c r="D48" s="58">
        <v>105762</v>
      </c>
      <c r="E48" s="126">
        <v>107</v>
      </c>
      <c r="F48" s="58">
        <v>9097</v>
      </c>
      <c r="G48" s="126">
        <v>175</v>
      </c>
      <c r="H48" s="58">
        <v>970068</v>
      </c>
      <c r="I48" s="58">
        <v>181</v>
      </c>
      <c r="J48" s="71"/>
      <c r="K48" s="9" t="s">
        <v>218</v>
      </c>
      <c r="L48" s="58">
        <v>872053</v>
      </c>
      <c r="M48" s="126">
        <v>190</v>
      </c>
      <c r="N48" s="58">
        <v>119092</v>
      </c>
      <c r="O48" s="126">
        <v>108</v>
      </c>
      <c r="P48" s="58">
        <v>9987</v>
      </c>
      <c r="Q48" s="126">
        <v>176</v>
      </c>
      <c r="R48" s="58">
        <v>1001132</v>
      </c>
      <c r="S48" s="58">
        <v>180</v>
      </c>
    </row>
    <row r="49" spans="1:19" ht="15" x14ac:dyDescent="0.3">
      <c r="A49" s="9" t="s">
        <v>219</v>
      </c>
      <c r="B49" s="58">
        <v>589958</v>
      </c>
      <c r="C49" s="126">
        <v>161</v>
      </c>
      <c r="D49" s="58">
        <v>80006</v>
      </c>
      <c r="E49" s="126">
        <v>95</v>
      </c>
      <c r="F49" s="58">
        <v>6104</v>
      </c>
      <c r="G49" s="126">
        <v>158</v>
      </c>
      <c r="H49" s="58">
        <v>676068</v>
      </c>
      <c r="I49" s="58">
        <v>153</v>
      </c>
      <c r="J49" s="71"/>
      <c r="K49" s="9" t="s">
        <v>219</v>
      </c>
      <c r="L49" s="58">
        <v>603654</v>
      </c>
      <c r="M49" s="126">
        <v>161</v>
      </c>
      <c r="N49" s="58">
        <v>90981</v>
      </c>
      <c r="O49" s="126">
        <v>96</v>
      </c>
      <c r="P49" s="58">
        <v>6692</v>
      </c>
      <c r="Q49" s="126">
        <v>158</v>
      </c>
      <c r="R49" s="58">
        <v>701327</v>
      </c>
      <c r="S49" s="58">
        <v>153</v>
      </c>
    </row>
    <row r="50" spans="1:19" ht="15" x14ac:dyDescent="0.3">
      <c r="A50" s="9" t="s">
        <v>220</v>
      </c>
      <c r="B50" s="58">
        <v>382805</v>
      </c>
      <c r="C50" s="126">
        <v>130</v>
      </c>
      <c r="D50" s="58">
        <v>57020</v>
      </c>
      <c r="E50" s="126">
        <v>58</v>
      </c>
      <c r="F50" s="58">
        <v>4147</v>
      </c>
      <c r="G50" s="126">
        <v>113</v>
      </c>
      <c r="H50" s="58">
        <v>443972</v>
      </c>
      <c r="I50" s="58">
        <v>120</v>
      </c>
      <c r="J50" s="71"/>
      <c r="K50" s="9" t="s">
        <v>220</v>
      </c>
      <c r="L50" s="58">
        <v>392147</v>
      </c>
      <c r="M50" s="126">
        <v>130</v>
      </c>
      <c r="N50" s="58">
        <v>65743</v>
      </c>
      <c r="O50" s="126">
        <v>58</v>
      </c>
      <c r="P50" s="58">
        <v>4599</v>
      </c>
      <c r="Q50" s="126">
        <v>113</v>
      </c>
      <c r="R50" s="58">
        <v>462489</v>
      </c>
      <c r="S50" s="58">
        <v>119</v>
      </c>
    </row>
    <row r="51" spans="1:19" ht="15" x14ac:dyDescent="0.3">
      <c r="A51" s="9" t="s">
        <v>221</v>
      </c>
      <c r="B51" s="58">
        <v>241205</v>
      </c>
      <c r="C51" s="126">
        <v>99</v>
      </c>
      <c r="D51" s="58">
        <v>39222</v>
      </c>
      <c r="E51" s="126">
        <v>46</v>
      </c>
      <c r="F51" s="58">
        <v>2623</v>
      </c>
      <c r="G51" s="126">
        <v>88</v>
      </c>
      <c r="H51" s="58">
        <v>283050</v>
      </c>
      <c r="I51" s="58">
        <v>92</v>
      </c>
      <c r="J51" s="71"/>
      <c r="K51" s="9" t="s">
        <v>221</v>
      </c>
      <c r="L51" s="58">
        <v>248845</v>
      </c>
      <c r="M51" s="126">
        <v>99</v>
      </c>
      <c r="N51" s="58">
        <v>46279</v>
      </c>
      <c r="O51" s="126">
        <v>46</v>
      </c>
      <c r="P51" s="58">
        <v>2872</v>
      </c>
      <c r="Q51" s="126">
        <v>88</v>
      </c>
      <c r="R51" s="58">
        <v>297996</v>
      </c>
      <c r="S51" s="58">
        <v>91</v>
      </c>
    </row>
    <row r="52" spans="1:19" ht="15" x14ac:dyDescent="0.3">
      <c r="A52" s="9" t="s">
        <v>222</v>
      </c>
      <c r="B52" s="58">
        <v>148861</v>
      </c>
      <c r="C52" s="126">
        <v>69</v>
      </c>
      <c r="D52" s="58">
        <v>27039</v>
      </c>
      <c r="E52" s="126">
        <v>34</v>
      </c>
      <c r="F52" s="58">
        <v>1829</v>
      </c>
      <c r="G52" s="126">
        <v>63</v>
      </c>
      <c r="H52" s="58">
        <v>177729</v>
      </c>
      <c r="I52" s="58">
        <v>64</v>
      </c>
      <c r="J52" s="71"/>
      <c r="K52" s="9" t="s">
        <v>222</v>
      </c>
      <c r="L52" s="58">
        <v>155375</v>
      </c>
      <c r="M52" s="126">
        <v>69</v>
      </c>
      <c r="N52" s="58">
        <v>32702</v>
      </c>
      <c r="O52" s="126">
        <v>34</v>
      </c>
      <c r="P52" s="58">
        <v>2046</v>
      </c>
      <c r="Q52" s="126">
        <v>63</v>
      </c>
      <c r="R52" s="58">
        <v>190123</v>
      </c>
      <c r="S52" s="58">
        <v>63</v>
      </c>
    </row>
    <row r="53" spans="1:19" ht="15" x14ac:dyDescent="0.3">
      <c r="A53" s="9" t="s">
        <v>223</v>
      </c>
      <c r="B53" s="58">
        <v>236277</v>
      </c>
      <c r="C53" s="126">
        <v>53</v>
      </c>
      <c r="D53" s="58">
        <v>55062</v>
      </c>
      <c r="E53" s="126">
        <v>27</v>
      </c>
      <c r="F53" s="58">
        <v>3655</v>
      </c>
      <c r="G53" s="126">
        <v>50</v>
      </c>
      <c r="H53" s="58">
        <v>294994</v>
      </c>
      <c r="I53" s="58">
        <v>48</v>
      </c>
      <c r="J53" s="71"/>
      <c r="K53" s="9" t="s">
        <v>223</v>
      </c>
      <c r="L53" s="58">
        <v>259768</v>
      </c>
      <c r="M53" s="126">
        <v>53</v>
      </c>
      <c r="N53" s="58">
        <v>79084</v>
      </c>
      <c r="O53" s="126">
        <v>27</v>
      </c>
      <c r="P53" s="58">
        <v>4192</v>
      </c>
      <c r="Q53" s="126">
        <v>50</v>
      </c>
      <c r="R53" s="58">
        <v>343044</v>
      </c>
      <c r="S53" s="58">
        <v>47</v>
      </c>
    </row>
    <row r="54" spans="1:19" ht="15" x14ac:dyDescent="0.3">
      <c r="A54" s="9" t="s">
        <v>31</v>
      </c>
      <c r="B54" s="58">
        <v>1417394</v>
      </c>
      <c r="C54" s="126">
        <v>53</v>
      </c>
      <c r="D54" s="58">
        <v>232912</v>
      </c>
      <c r="E54" s="126">
        <v>27</v>
      </c>
      <c r="F54" s="58">
        <v>15913</v>
      </c>
      <c r="G54" s="126">
        <v>44</v>
      </c>
      <c r="H54" s="58">
        <v>1666219</v>
      </c>
      <c r="I54" s="58">
        <v>49</v>
      </c>
      <c r="J54" s="71"/>
      <c r="K54" s="9" t="s">
        <v>31</v>
      </c>
      <c r="L54" s="58">
        <v>1363153</v>
      </c>
      <c r="M54" s="126">
        <v>53</v>
      </c>
      <c r="N54" s="58">
        <v>200434</v>
      </c>
      <c r="O54" s="126">
        <v>27</v>
      </c>
      <c r="P54" s="58">
        <v>16322</v>
      </c>
      <c r="Q54" s="126">
        <v>50</v>
      </c>
      <c r="R54" s="58">
        <v>1579909</v>
      </c>
      <c r="S54" s="58">
        <v>50</v>
      </c>
    </row>
    <row r="55" spans="1:19" ht="15" x14ac:dyDescent="0.25">
      <c r="A55" s="129" t="s">
        <v>67</v>
      </c>
      <c r="B55" s="129">
        <v>7441437</v>
      </c>
      <c r="C55" s="130">
        <v>155</v>
      </c>
      <c r="D55" s="129">
        <v>990758</v>
      </c>
      <c r="E55" s="130">
        <v>86</v>
      </c>
      <c r="F55" s="129">
        <v>86053</v>
      </c>
      <c r="G55" s="130">
        <v>141</v>
      </c>
      <c r="H55" s="129">
        <v>8518248</v>
      </c>
      <c r="I55" s="129">
        <v>147</v>
      </c>
      <c r="J55" s="92"/>
      <c r="K55" s="129" t="s">
        <v>67</v>
      </c>
      <c r="L55" s="129">
        <v>7518948</v>
      </c>
      <c r="M55" s="130">
        <v>156</v>
      </c>
      <c r="N55" s="129">
        <v>1066702</v>
      </c>
      <c r="O55" s="130">
        <v>88</v>
      </c>
      <c r="P55" s="129">
        <v>93009</v>
      </c>
      <c r="Q55" s="130">
        <v>145</v>
      </c>
      <c r="R55" s="129">
        <v>8678659</v>
      </c>
      <c r="S55" s="129">
        <v>147</v>
      </c>
    </row>
    <row r="56" spans="1:19" ht="23.5" customHeight="1" x14ac:dyDescent="0.25">
      <c r="A56" s="409" t="s">
        <v>76</v>
      </c>
      <c r="B56" s="409"/>
      <c r="C56" s="409"/>
      <c r="D56" s="409"/>
      <c r="E56" s="409"/>
      <c r="F56" s="409"/>
      <c r="G56" s="409"/>
      <c r="H56" s="409"/>
      <c r="I56" s="409"/>
      <c r="J56" s="92"/>
      <c r="K56" s="407" t="s">
        <v>113</v>
      </c>
      <c r="L56" s="407"/>
      <c r="M56" s="407"/>
      <c r="N56" s="407"/>
      <c r="O56" s="407"/>
      <c r="P56" s="407"/>
      <c r="Q56" s="407"/>
      <c r="R56" s="407"/>
      <c r="S56" s="407"/>
    </row>
    <row r="57" spans="1:19" ht="15" x14ac:dyDescent="0.3">
      <c r="A57" s="9" t="s">
        <v>234</v>
      </c>
      <c r="B57" s="58">
        <v>3533412</v>
      </c>
      <c r="C57" s="126">
        <v>203</v>
      </c>
      <c r="D57" s="58">
        <v>393845</v>
      </c>
      <c r="E57" s="126">
        <v>133</v>
      </c>
      <c r="F57" s="58">
        <v>42383</v>
      </c>
      <c r="G57" s="126">
        <v>186</v>
      </c>
      <c r="H57" s="58">
        <v>3969640</v>
      </c>
      <c r="I57" s="58">
        <v>196</v>
      </c>
      <c r="J57" s="92"/>
      <c r="K57" s="9" t="s">
        <v>234</v>
      </c>
      <c r="L57" s="58">
        <v>3646474</v>
      </c>
      <c r="M57" s="126">
        <v>203</v>
      </c>
      <c r="N57" s="58">
        <v>440274</v>
      </c>
      <c r="O57" s="126">
        <v>134</v>
      </c>
      <c r="P57" s="58">
        <v>47152</v>
      </c>
      <c r="Q57" s="126">
        <v>188</v>
      </c>
      <c r="R57" s="58">
        <v>4133900</v>
      </c>
      <c r="S57" s="58">
        <v>195</v>
      </c>
    </row>
    <row r="58" spans="1:19" ht="15" x14ac:dyDescent="0.3">
      <c r="A58" s="127" t="s">
        <v>216</v>
      </c>
      <c r="B58" s="115">
        <v>853563</v>
      </c>
      <c r="C58" s="128">
        <v>201</v>
      </c>
      <c r="D58" s="115">
        <v>87245</v>
      </c>
      <c r="E58" s="128">
        <v>136</v>
      </c>
      <c r="F58" s="115">
        <v>11822</v>
      </c>
      <c r="G58" s="128">
        <v>181</v>
      </c>
      <c r="H58" s="115">
        <v>952630</v>
      </c>
      <c r="I58" s="115">
        <v>195</v>
      </c>
      <c r="J58" s="92"/>
      <c r="K58" s="127" t="s">
        <v>216</v>
      </c>
      <c r="L58" s="115">
        <v>913139</v>
      </c>
      <c r="M58" s="128">
        <v>200</v>
      </c>
      <c r="N58" s="115">
        <v>98274</v>
      </c>
      <c r="O58" s="128">
        <v>137</v>
      </c>
      <c r="P58" s="115">
        <v>13170</v>
      </c>
      <c r="Q58" s="128">
        <v>186</v>
      </c>
      <c r="R58" s="115">
        <v>1024583</v>
      </c>
      <c r="S58" s="115">
        <v>194</v>
      </c>
    </row>
    <row r="59" spans="1:19" ht="15" x14ac:dyDescent="0.3">
      <c r="A59" s="127" t="s">
        <v>215</v>
      </c>
      <c r="B59" s="115">
        <v>1530409</v>
      </c>
      <c r="C59" s="128">
        <v>204</v>
      </c>
      <c r="D59" s="115">
        <v>170175</v>
      </c>
      <c r="E59" s="128">
        <v>140</v>
      </c>
      <c r="F59" s="115">
        <v>17714</v>
      </c>
      <c r="G59" s="128">
        <v>191</v>
      </c>
      <c r="H59" s="115">
        <v>1718298</v>
      </c>
      <c r="I59" s="115">
        <v>197</v>
      </c>
      <c r="J59" s="92"/>
      <c r="K59" s="127" t="s">
        <v>215</v>
      </c>
      <c r="L59" s="115">
        <v>1563730</v>
      </c>
      <c r="M59" s="128">
        <v>204</v>
      </c>
      <c r="N59" s="115">
        <v>189451</v>
      </c>
      <c r="O59" s="128">
        <v>142</v>
      </c>
      <c r="P59" s="115">
        <v>19669</v>
      </c>
      <c r="Q59" s="128">
        <v>191</v>
      </c>
      <c r="R59" s="115">
        <v>1772850</v>
      </c>
      <c r="S59" s="115">
        <v>197</v>
      </c>
    </row>
    <row r="60" spans="1:19" ht="15" x14ac:dyDescent="0.3">
      <c r="A60" s="127" t="s">
        <v>217</v>
      </c>
      <c r="B60" s="115">
        <v>1149440</v>
      </c>
      <c r="C60" s="128">
        <v>203</v>
      </c>
      <c r="D60" s="115">
        <v>136425</v>
      </c>
      <c r="E60" s="128">
        <v>122</v>
      </c>
      <c r="F60" s="115">
        <v>12847</v>
      </c>
      <c r="G60" s="128">
        <v>184</v>
      </c>
      <c r="H60" s="115">
        <v>1298712</v>
      </c>
      <c r="I60" s="115">
        <v>194</v>
      </c>
      <c r="J60" s="92"/>
      <c r="K60" s="127" t="s">
        <v>217</v>
      </c>
      <c r="L60" s="115">
        <v>1169605</v>
      </c>
      <c r="M60" s="128">
        <v>203</v>
      </c>
      <c r="N60" s="115">
        <v>152549</v>
      </c>
      <c r="O60" s="128">
        <v>123</v>
      </c>
      <c r="P60" s="115">
        <v>14313</v>
      </c>
      <c r="Q60" s="128">
        <v>185</v>
      </c>
      <c r="R60" s="115">
        <v>1336467</v>
      </c>
      <c r="S60" s="115">
        <v>194</v>
      </c>
    </row>
    <row r="61" spans="1:19" ht="15" x14ac:dyDescent="0.3">
      <c r="A61" s="9" t="s">
        <v>218</v>
      </c>
      <c r="B61" s="58">
        <v>858008</v>
      </c>
      <c r="C61" s="126">
        <v>190</v>
      </c>
      <c r="D61" s="58">
        <v>107815</v>
      </c>
      <c r="E61" s="126">
        <v>107</v>
      </c>
      <c r="F61" s="58">
        <v>9206</v>
      </c>
      <c r="G61" s="126">
        <v>175</v>
      </c>
      <c r="H61" s="58">
        <v>975029</v>
      </c>
      <c r="I61" s="58">
        <v>181</v>
      </c>
      <c r="J61" s="92"/>
      <c r="K61" s="9" t="s">
        <v>218</v>
      </c>
      <c r="L61" s="58">
        <v>873740</v>
      </c>
      <c r="M61" s="126">
        <v>190</v>
      </c>
      <c r="N61" s="58">
        <v>120814</v>
      </c>
      <c r="O61" s="126">
        <v>108</v>
      </c>
      <c r="P61" s="58">
        <v>10134</v>
      </c>
      <c r="Q61" s="126">
        <v>176</v>
      </c>
      <c r="R61" s="58">
        <v>1004688</v>
      </c>
      <c r="S61" s="58">
        <v>180</v>
      </c>
    </row>
    <row r="62" spans="1:19" ht="15" x14ac:dyDescent="0.3">
      <c r="A62" s="9" t="s">
        <v>219</v>
      </c>
      <c r="B62" s="58">
        <v>592406</v>
      </c>
      <c r="C62" s="126">
        <v>161</v>
      </c>
      <c r="D62" s="58">
        <v>81664</v>
      </c>
      <c r="E62" s="126">
        <v>95</v>
      </c>
      <c r="F62" s="58">
        <v>6165</v>
      </c>
      <c r="G62" s="126">
        <v>158</v>
      </c>
      <c r="H62" s="58">
        <v>680235</v>
      </c>
      <c r="I62" s="58">
        <v>153</v>
      </c>
      <c r="J62" s="92"/>
      <c r="K62" s="9" t="s">
        <v>219</v>
      </c>
      <c r="L62" s="58">
        <v>604707</v>
      </c>
      <c r="M62" s="126">
        <v>161</v>
      </c>
      <c r="N62" s="58">
        <v>92062</v>
      </c>
      <c r="O62" s="126">
        <v>96</v>
      </c>
      <c r="P62" s="58">
        <v>6804</v>
      </c>
      <c r="Q62" s="126">
        <v>158</v>
      </c>
      <c r="R62" s="58">
        <v>703573</v>
      </c>
      <c r="S62" s="58">
        <v>153</v>
      </c>
    </row>
    <row r="63" spans="1:19" ht="15" x14ac:dyDescent="0.3">
      <c r="A63" s="9" t="s">
        <v>220</v>
      </c>
      <c r="B63" s="58">
        <v>384158</v>
      </c>
      <c r="C63" s="126">
        <v>130</v>
      </c>
      <c r="D63" s="58">
        <v>58458</v>
      </c>
      <c r="E63" s="126">
        <v>58</v>
      </c>
      <c r="F63" s="58">
        <v>4204</v>
      </c>
      <c r="G63" s="126">
        <v>113</v>
      </c>
      <c r="H63" s="58">
        <v>446820</v>
      </c>
      <c r="I63" s="58">
        <v>120</v>
      </c>
      <c r="J63" s="92"/>
      <c r="K63" s="9" t="s">
        <v>220</v>
      </c>
      <c r="L63" s="58">
        <v>392810</v>
      </c>
      <c r="M63" s="126">
        <v>130</v>
      </c>
      <c r="N63" s="58">
        <v>66590</v>
      </c>
      <c r="O63" s="126">
        <v>58</v>
      </c>
      <c r="P63" s="58">
        <v>4658</v>
      </c>
      <c r="Q63" s="126">
        <v>113</v>
      </c>
      <c r="R63" s="58">
        <v>464058</v>
      </c>
      <c r="S63" s="58">
        <v>120</v>
      </c>
    </row>
    <row r="64" spans="1:19" ht="15" x14ac:dyDescent="0.3">
      <c r="A64" s="9" t="s">
        <v>221</v>
      </c>
      <c r="B64" s="58">
        <v>242931</v>
      </c>
      <c r="C64" s="126">
        <v>99</v>
      </c>
      <c r="D64" s="58">
        <v>40188</v>
      </c>
      <c r="E64" s="126">
        <v>46</v>
      </c>
      <c r="F64" s="58">
        <v>2650</v>
      </c>
      <c r="G64" s="126">
        <v>88</v>
      </c>
      <c r="H64" s="58">
        <v>285769</v>
      </c>
      <c r="I64" s="58">
        <v>92</v>
      </c>
      <c r="J64" s="92"/>
      <c r="K64" s="9" t="s">
        <v>221</v>
      </c>
      <c r="L64" s="58">
        <v>249445</v>
      </c>
      <c r="M64" s="126">
        <v>99</v>
      </c>
      <c r="N64" s="58">
        <v>47116</v>
      </c>
      <c r="O64" s="126">
        <v>46</v>
      </c>
      <c r="P64" s="58">
        <v>2914</v>
      </c>
      <c r="Q64" s="126">
        <v>88</v>
      </c>
      <c r="R64" s="58">
        <v>299475</v>
      </c>
      <c r="S64" s="58">
        <v>91</v>
      </c>
    </row>
    <row r="65" spans="1:19" ht="15" x14ac:dyDescent="0.3">
      <c r="A65" s="9" t="s">
        <v>222</v>
      </c>
      <c r="B65" s="58">
        <v>150151</v>
      </c>
      <c r="C65" s="126">
        <v>69</v>
      </c>
      <c r="D65" s="58">
        <v>27693</v>
      </c>
      <c r="E65" s="126">
        <v>34</v>
      </c>
      <c r="F65" s="58">
        <v>1856</v>
      </c>
      <c r="G65" s="126">
        <v>63</v>
      </c>
      <c r="H65" s="58">
        <v>179700</v>
      </c>
      <c r="I65" s="58">
        <v>64</v>
      </c>
      <c r="J65" s="92"/>
      <c r="K65" s="9" t="s">
        <v>222</v>
      </c>
      <c r="L65" s="58">
        <v>155868</v>
      </c>
      <c r="M65" s="126">
        <v>69</v>
      </c>
      <c r="N65" s="58">
        <v>33344</v>
      </c>
      <c r="O65" s="126">
        <v>34</v>
      </c>
      <c r="P65" s="58">
        <v>2081</v>
      </c>
      <c r="Q65" s="126">
        <v>63</v>
      </c>
      <c r="R65" s="58">
        <v>191293</v>
      </c>
      <c r="S65" s="58">
        <v>63</v>
      </c>
    </row>
    <row r="66" spans="1:19" ht="15" x14ac:dyDescent="0.3">
      <c r="A66" s="9" t="s">
        <v>223</v>
      </c>
      <c r="B66" s="58">
        <v>240700</v>
      </c>
      <c r="C66" s="126">
        <v>53</v>
      </c>
      <c r="D66" s="58">
        <v>57182</v>
      </c>
      <c r="E66" s="126">
        <v>27</v>
      </c>
      <c r="F66" s="58">
        <v>3756</v>
      </c>
      <c r="G66" s="126">
        <v>50</v>
      </c>
      <c r="H66" s="58">
        <v>301638</v>
      </c>
      <c r="I66" s="58">
        <v>48</v>
      </c>
      <c r="J66" s="92"/>
      <c r="K66" s="9" t="s">
        <v>223</v>
      </c>
      <c r="L66" s="58">
        <v>262574</v>
      </c>
      <c r="M66" s="126">
        <v>53</v>
      </c>
      <c r="N66" s="58">
        <v>81407</v>
      </c>
      <c r="O66" s="126">
        <v>27</v>
      </c>
      <c r="P66" s="58">
        <v>4276</v>
      </c>
      <c r="Q66" s="126">
        <v>50</v>
      </c>
      <c r="R66" s="58">
        <v>348257</v>
      </c>
      <c r="S66" s="58">
        <v>47</v>
      </c>
    </row>
    <row r="67" spans="1:19" ht="15" x14ac:dyDescent="0.3">
      <c r="A67" s="9" t="s">
        <v>31</v>
      </c>
      <c r="B67" s="58">
        <v>1385336</v>
      </c>
      <c r="C67" s="126">
        <v>53</v>
      </c>
      <c r="D67" s="58">
        <v>226492</v>
      </c>
      <c r="E67" s="126">
        <v>27</v>
      </c>
      <c r="F67" s="58">
        <v>15291</v>
      </c>
      <c r="G67" s="126">
        <v>43</v>
      </c>
      <c r="H67" s="58">
        <v>1627119</v>
      </c>
      <c r="I67" s="58">
        <v>49</v>
      </c>
      <c r="J67" s="92"/>
      <c r="K67" s="9" t="s">
        <v>31</v>
      </c>
      <c r="L67" s="58">
        <v>1364012</v>
      </c>
      <c r="M67" s="126">
        <v>53</v>
      </c>
      <c r="N67" s="58">
        <v>200094</v>
      </c>
      <c r="O67" s="126">
        <v>27</v>
      </c>
      <c r="P67" s="58">
        <v>16598</v>
      </c>
      <c r="Q67" s="126">
        <v>50</v>
      </c>
      <c r="R67" s="58">
        <v>1580704</v>
      </c>
      <c r="S67" s="58">
        <v>50</v>
      </c>
    </row>
    <row r="68" spans="1:19" ht="15" x14ac:dyDescent="0.25">
      <c r="A68" s="129" t="s">
        <v>67</v>
      </c>
      <c r="B68" s="129">
        <v>7387102</v>
      </c>
      <c r="C68" s="130">
        <v>155</v>
      </c>
      <c r="D68" s="129">
        <v>993337</v>
      </c>
      <c r="E68" s="130">
        <v>86</v>
      </c>
      <c r="F68" s="129">
        <v>85511</v>
      </c>
      <c r="G68" s="130">
        <v>142</v>
      </c>
      <c r="H68" s="129">
        <v>8465950</v>
      </c>
      <c r="I68" s="129">
        <v>147</v>
      </c>
      <c r="J68" s="92"/>
      <c r="K68" s="129" t="s">
        <v>67</v>
      </c>
      <c r="L68" s="129">
        <v>7549630</v>
      </c>
      <c r="M68" s="130">
        <v>156</v>
      </c>
      <c r="N68" s="129">
        <v>1081701</v>
      </c>
      <c r="O68" s="130">
        <v>88</v>
      </c>
      <c r="P68" s="129">
        <v>94617</v>
      </c>
      <c r="Q68" s="130">
        <v>145</v>
      </c>
      <c r="R68" s="129">
        <v>8725948</v>
      </c>
      <c r="S68" s="129">
        <v>147</v>
      </c>
    </row>
    <row r="69" spans="1:19" ht="25.5" customHeight="1" x14ac:dyDescent="0.3">
      <c r="A69" s="134" t="str">
        <f>+INDICE!B10</f>
        <v xml:space="preserve"> Lettura dati 24 gennaio 2024</v>
      </c>
    </row>
  </sheetData>
  <mergeCells count="18">
    <mergeCell ref="L2:M2"/>
    <mergeCell ref="N2:O2"/>
    <mergeCell ref="P2:Q2"/>
    <mergeCell ref="R2:S2"/>
    <mergeCell ref="K17:S17"/>
    <mergeCell ref="B2:C2"/>
    <mergeCell ref="D2:E2"/>
    <mergeCell ref="F2:G2"/>
    <mergeCell ref="H2:I2"/>
    <mergeCell ref="A4:I4"/>
    <mergeCell ref="K56:S56"/>
    <mergeCell ref="K4:S4"/>
    <mergeCell ref="A56:I56"/>
    <mergeCell ref="A43:I43"/>
    <mergeCell ref="A30:I30"/>
    <mergeCell ref="A17:I17"/>
    <mergeCell ref="K43:S43"/>
    <mergeCell ref="K30:S30"/>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9E77-12FF-4954-ABDE-22C668BAA800}">
  <sheetPr>
    <pageSetUpPr fitToPage="1"/>
  </sheetPr>
  <dimension ref="A1:U83"/>
  <sheetViews>
    <sheetView showGridLines="0" view="pageBreakPreview" zoomScale="54" zoomScaleNormal="65" zoomScaleSheetLayoutView="54" workbookViewId="0">
      <selection activeCell="J28" sqref="J28"/>
    </sheetView>
  </sheetViews>
  <sheetFormatPr defaultColWidth="9.453125" defaultRowHeight="13.5" x14ac:dyDescent="0.25"/>
  <cols>
    <col min="1" max="1" width="29.81640625" style="73" customWidth="1"/>
    <col min="2" max="2" width="16.7265625" style="73" bestFit="1" customWidth="1"/>
    <col min="3" max="3" width="12.81640625" style="73" customWidth="1"/>
    <col min="4" max="4" width="20.1796875" style="73" customWidth="1"/>
    <col min="5" max="5" width="13.453125" style="73" customWidth="1"/>
    <col min="6" max="6" width="16.26953125" style="73" customWidth="1"/>
    <col min="7" max="7" width="13.1796875" style="73" customWidth="1"/>
    <col min="8" max="8" width="16.7265625" style="73" bestFit="1" customWidth="1"/>
    <col min="9" max="9" width="12.81640625" style="73" customWidth="1"/>
    <col min="10" max="10" width="16.26953125" style="73" customWidth="1"/>
    <col min="11" max="11" width="28.36328125" style="73" customWidth="1"/>
    <col min="12" max="12" width="19" style="73" customWidth="1"/>
    <col min="13" max="13" width="16.81640625" style="73" customWidth="1"/>
    <col min="14" max="14" width="17.7265625" style="73" customWidth="1"/>
    <col min="15" max="15" width="15.90625" style="73" customWidth="1"/>
    <col min="16" max="16" width="15.1796875" style="73" customWidth="1"/>
    <col min="17" max="17" width="12.26953125" style="73" customWidth="1"/>
    <col min="18" max="18" width="16.453125" style="73" customWidth="1"/>
    <col min="19" max="19" width="12.81640625" style="73" customWidth="1"/>
    <col min="20" max="16384" width="9.453125" style="73"/>
  </cols>
  <sheetData>
    <row r="1" spans="1:19" ht="56.5" customHeight="1" thickBot="1" x14ac:dyDescent="0.3">
      <c r="A1" s="328" t="s">
        <v>130</v>
      </c>
      <c r="B1" s="328"/>
      <c r="C1" s="328"/>
      <c r="D1" s="328"/>
      <c r="E1" s="328"/>
      <c r="F1" s="328"/>
      <c r="G1" s="328"/>
      <c r="H1" s="328"/>
      <c r="I1" s="328"/>
      <c r="J1" s="327"/>
      <c r="K1" s="328"/>
      <c r="L1" s="328"/>
      <c r="M1" s="328"/>
      <c r="N1" s="328"/>
      <c r="O1" s="328"/>
      <c r="P1" s="328"/>
      <c r="Q1" s="328"/>
      <c r="R1" s="328"/>
      <c r="S1" s="328"/>
    </row>
    <row r="2" spans="1:19" s="57" customFormat="1" ht="24" customHeight="1" thickTop="1" x14ac:dyDescent="0.35">
      <c r="A2" s="156"/>
      <c r="B2" s="410" t="s">
        <v>42</v>
      </c>
      <c r="C2" s="411"/>
      <c r="D2" s="410" t="s">
        <v>43</v>
      </c>
      <c r="E2" s="411"/>
      <c r="F2" s="410" t="s">
        <v>53</v>
      </c>
      <c r="G2" s="411"/>
      <c r="H2" s="410" t="s">
        <v>32</v>
      </c>
      <c r="I2" s="410"/>
      <c r="J2" s="131"/>
      <c r="K2" s="320"/>
      <c r="L2" s="410" t="s">
        <v>42</v>
      </c>
      <c r="M2" s="411"/>
      <c r="N2" s="410" t="s">
        <v>43</v>
      </c>
      <c r="O2" s="411"/>
      <c r="P2" s="410" t="s">
        <v>53</v>
      </c>
      <c r="Q2" s="411"/>
      <c r="R2" s="410" t="s">
        <v>32</v>
      </c>
      <c r="S2" s="410"/>
    </row>
    <row r="3" spans="1:19" s="9" customFormat="1" ht="64" customHeight="1" thickBot="1" x14ac:dyDescent="0.35">
      <c r="A3" s="155" t="s">
        <v>40</v>
      </c>
      <c r="B3" s="132" t="s">
        <v>92</v>
      </c>
      <c r="C3" s="29" t="s">
        <v>94</v>
      </c>
      <c r="D3" s="132" t="s">
        <v>92</v>
      </c>
      <c r="E3" s="29" t="s">
        <v>94</v>
      </c>
      <c r="F3" s="132" t="s">
        <v>92</v>
      </c>
      <c r="G3" s="29" t="s">
        <v>94</v>
      </c>
      <c r="H3" s="132" t="s">
        <v>92</v>
      </c>
      <c r="I3" s="28" t="s">
        <v>94</v>
      </c>
      <c r="J3" s="131"/>
      <c r="K3" s="319" t="s">
        <v>40</v>
      </c>
      <c r="L3" s="132" t="s">
        <v>92</v>
      </c>
      <c r="M3" s="29" t="s">
        <v>94</v>
      </c>
      <c r="N3" s="132" t="s">
        <v>92</v>
      </c>
      <c r="O3" s="29" t="s">
        <v>94</v>
      </c>
      <c r="P3" s="132" t="s">
        <v>92</v>
      </c>
      <c r="Q3" s="29" t="s">
        <v>94</v>
      </c>
      <c r="R3" s="132" t="s">
        <v>92</v>
      </c>
      <c r="S3" s="28" t="s">
        <v>94</v>
      </c>
    </row>
    <row r="4" spans="1:19" ht="24" customHeight="1" thickTop="1" x14ac:dyDescent="0.25">
      <c r="A4" s="409" t="s">
        <v>121</v>
      </c>
      <c r="B4" s="409"/>
      <c r="C4" s="409"/>
      <c r="D4" s="409"/>
      <c r="E4" s="409"/>
      <c r="F4" s="409"/>
      <c r="G4" s="409"/>
      <c r="H4" s="409"/>
      <c r="I4" s="409"/>
      <c r="J4" s="131"/>
      <c r="K4" s="409" t="s">
        <v>199</v>
      </c>
      <c r="L4" s="409"/>
      <c r="M4" s="409"/>
      <c r="N4" s="409"/>
      <c r="O4" s="409"/>
      <c r="P4" s="409"/>
      <c r="Q4" s="409"/>
      <c r="R4" s="409"/>
      <c r="S4" s="409"/>
    </row>
    <row r="5" spans="1:19" s="9" customFormat="1" ht="16.5" customHeight="1" x14ac:dyDescent="0.3">
      <c r="A5" s="58" t="s">
        <v>224</v>
      </c>
      <c r="B5" s="58">
        <v>3901037</v>
      </c>
      <c r="C5" s="126">
        <v>226</v>
      </c>
      <c r="D5" s="58">
        <v>478760</v>
      </c>
      <c r="E5" s="126">
        <v>136</v>
      </c>
      <c r="F5" s="58">
        <v>50759</v>
      </c>
      <c r="G5" s="126">
        <v>194</v>
      </c>
      <c r="H5" s="58">
        <v>4430556</v>
      </c>
      <c r="I5" s="58">
        <v>216</v>
      </c>
      <c r="J5" s="131"/>
      <c r="K5" s="58" t="s">
        <v>224</v>
      </c>
      <c r="L5" s="58">
        <v>3690084</v>
      </c>
      <c r="M5" s="126">
        <v>226</v>
      </c>
      <c r="N5" s="58">
        <v>448217</v>
      </c>
      <c r="O5" s="126">
        <v>123</v>
      </c>
      <c r="P5" s="58">
        <v>53017</v>
      </c>
      <c r="Q5" s="126">
        <v>192</v>
      </c>
      <c r="R5" s="58">
        <v>4191318</v>
      </c>
      <c r="S5" s="58">
        <v>215</v>
      </c>
    </row>
    <row r="6" spans="1:19" s="9" customFormat="1" ht="20.25" customHeight="1" x14ac:dyDescent="0.3">
      <c r="A6" s="114" t="s">
        <v>225</v>
      </c>
      <c r="B6" s="115">
        <v>1044903</v>
      </c>
      <c r="C6" s="128">
        <v>226</v>
      </c>
      <c r="D6" s="115">
        <v>113644</v>
      </c>
      <c r="E6" s="128">
        <v>142</v>
      </c>
      <c r="F6" s="115">
        <v>15113</v>
      </c>
      <c r="G6" s="128">
        <v>194</v>
      </c>
      <c r="H6" s="115">
        <v>1173660</v>
      </c>
      <c r="I6" s="115">
        <v>217</v>
      </c>
      <c r="J6" s="131"/>
      <c r="K6" s="114" t="s">
        <v>225</v>
      </c>
      <c r="L6" s="115">
        <v>831122</v>
      </c>
      <c r="M6" s="128">
        <v>226</v>
      </c>
      <c r="N6" s="115">
        <v>91943</v>
      </c>
      <c r="O6" s="128">
        <v>128</v>
      </c>
      <c r="P6" s="115">
        <v>15197</v>
      </c>
      <c r="Q6" s="128">
        <v>192</v>
      </c>
      <c r="R6" s="115">
        <v>938262</v>
      </c>
      <c r="S6" s="115">
        <v>216</v>
      </c>
    </row>
    <row r="7" spans="1:19" s="9" customFormat="1" ht="15" x14ac:dyDescent="0.3">
      <c r="A7" s="114" t="s">
        <v>226</v>
      </c>
      <c r="B7" s="115">
        <v>1658428</v>
      </c>
      <c r="C7" s="128">
        <v>226</v>
      </c>
      <c r="D7" s="115">
        <v>205201</v>
      </c>
      <c r="E7" s="128">
        <v>142</v>
      </c>
      <c r="F7" s="115">
        <v>20940</v>
      </c>
      <c r="G7" s="128">
        <v>196</v>
      </c>
      <c r="H7" s="115">
        <v>1884569</v>
      </c>
      <c r="I7" s="115">
        <v>217</v>
      </c>
      <c r="J7" s="131"/>
      <c r="K7" s="114" t="s">
        <v>226</v>
      </c>
      <c r="L7" s="115">
        <v>1628481</v>
      </c>
      <c r="M7" s="128">
        <v>228</v>
      </c>
      <c r="N7" s="115">
        <v>196558</v>
      </c>
      <c r="O7" s="128">
        <v>128</v>
      </c>
      <c r="P7" s="115">
        <v>22101</v>
      </c>
      <c r="Q7" s="128">
        <v>194</v>
      </c>
      <c r="R7" s="115">
        <v>1847140</v>
      </c>
      <c r="S7" s="115">
        <v>217</v>
      </c>
    </row>
    <row r="8" spans="1:19" s="9" customFormat="1" ht="15" x14ac:dyDescent="0.3">
      <c r="A8" s="114" t="s">
        <v>227</v>
      </c>
      <c r="B8" s="115">
        <v>1197706</v>
      </c>
      <c r="C8" s="128">
        <v>225</v>
      </c>
      <c r="D8" s="115">
        <v>159915</v>
      </c>
      <c r="E8" s="128">
        <v>123</v>
      </c>
      <c r="F8" s="115">
        <v>14706</v>
      </c>
      <c r="G8" s="128">
        <v>193</v>
      </c>
      <c r="H8" s="115">
        <v>1372327</v>
      </c>
      <c r="I8" s="115">
        <v>213</v>
      </c>
      <c r="J8" s="131"/>
      <c r="K8" s="114" t="s">
        <v>227</v>
      </c>
      <c r="L8" s="115">
        <v>1230481</v>
      </c>
      <c r="M8" s="128">
        <v>225</v>
      </c>
      <c r="N8" s="115">
        <v>159716</v>
      </c>
      <c r="O8" s="128">
        <v>114</v>
      </c>
      <c r="P8" s="115">
        <v>15719</v>
      </c>
      <c r="Q8" s="128">
        <v>191</v>
      </c>
      <c r="R8" s="115">
        <v>1405916</v>
      </c>
      <c r="S8" s="115">
        <v>212</v>
      </c>
    </row>
    <row r="9" spans="1:19" s="9" customFormat="1" ht="15" x14ac:dyDescent="0.3">
      <c r="A9" s="58" t="s">
        <v>228</v>
      </c>
      <c r="B9" s="58">
        <v>860527</v>
      </c>
      <c r="C9" s="126">
        <v>210</v>
      </c>
      <c r="D9" s="58">
        <v>122851</v>
      </c>
      <c r="E9" s="126">
        <v>109</v>
      </c>
      <c r="F9" s="58">
        <v>9929</v>
      </c>
      <c r="G9" s="126">
        <v>182</v>
      </c>
      <c r="H9" s="58">
        <v>993307</v>
      </c>
      <c r="I9" s="58">
        <v>197</v>
      </c>
      <c r="J9" s="131"/>
      <c r="K9" s="58" t="s">
        <v>228</v>
      </c>
      <c r="L9" s="58">
        <v>888114</v>
      </c>
      <c r="M9" s="126">
        <v>211</v>
      </c>
      <c r="N9" s="58">
        <v>119045</v>
      </c>
      <c r="O9" s="126">
        <v>103</v>
      </c>
      <c r="P9" s="58">
        <v>10350</v>
      </c>
      <c r="Q9" s="126">
        <v>180</v>
      </c>
      <c r="R9" s="58">
        <v>1017509</v>
      </c>
      <c r="S9" s="58">
        <v>198</v>
      </c>
    </row>
    <row r="10" spans="1:19" s="9" customFormat="1" ht="15" x14ac:dyDescent="0.3">
      <c r="A10" s="58" t="s">
        <v>229</v>
      </c>
      <c r="B10" s="58">
        <v>564206</v>
      </c>
      <c r="C10" s="126">
        <v>177</v>
      </c>
      <c r="D10" s="58">
        <v>89343</v>
      </c>
      <c r="E10" s="126">
        <v>89</v>
      </c>
      <c r="F10" s="58">
        <v>6633</v>
      </c>
      <c r="G10" s="126">
        <v>157</v>
      </c>
      <c r="H10" s="58">
        <v>660182</v>
      </c>
      <c r="I10" s="58">
        <v>165</v>
      </c>
      <c r="J10" s="131"/>
      <c r="K10" s="58" t="s">
        <v>229</v>
      </c>
      <c r="L10" s="58">
        <v>593504</v>
      </c>
      <c r="M10" s="126">
        <v>178</v>
      </c>
      <c r="N10" s="58">
        <v>85580</v>
      </c>
      <c r="O10" s="126">
        <v>86</v>
      </c>
      <c r="P10" s="58">
        <v>6884</v>
      </c>
      <c r="Q10" s="126">
        <v>154</v>
      </c>
      <c r="R10" s="58">
        <v>685968</v>
      </c>
      <c r="S10" s="58">
        <v>166</v>
      </c>
    </row>
    <row r="11" spans="1:19" s="9" customFormat="1" ht="15" x14ac:dyDescent="0.3">
      <c r="A11" s="165" t="s">
        <v>230</v>
      </c>
      <c r="B11" s="58">
        <v>350561</v>
      </c>
      <c r="C11" s="126">
        <v>143</v>
      </c>
      <c r="D11" s="58">
        <v>62720</v>
      </c>
      <c r="E11" s="126">
        <v>63</v>
      </c>
      <c r="F11" s="58">
        <v>4092</v>
      </c>
      <c r="G11" s="126">
        <v>122</v>
      </c>
      <c r="H11" s="58">
        <v>417373</v>
      </c>
      <c r="I11" s="58">
        <v>131</v>
      </c>
      <c r="J11" s="131"/>
      <c r="K11" s="165" t="s">
        <v>230</v>
      </c>
      <c r="L11" s="58">
        <v>371903</v>
      </c>
      <c r="M11" s="126">
        <v>144</v>
      </c>
      <c r="N11" s="58">
        <v>58343</v>
      </c>
      <c r="O11" s="126">
        <v>64</v>
      </c>
      <c r="P11" s="58">
        <v>4428</v>
      </c>
      <c r="Q11" s="126">
        <v>123</v>
      </c>
      <c r="R11" s="58">
        <v>434674</v>
      </c>
      <c r="S11" s="58">
        <v>133</v>
      </c>
    </row>
    <row r="12" spans="1:19" s="9" customFormat="1" ht="15" x14ac:dyDescent="0.3">
      <c r="A12" s="58" t="s">
        <v>231</v>
      </c>
      <c r="B12" s="58">
        <v>211983</v>
      </c>
      <c r="C12" s="126">
        <v>109</v>
      </c>
      <c r="D12" s="58">
        <v>42821</v>
      </c>
      <c r="E12" s="126">
        <v>50</v>
      </c>
      <c r="F12" s="58">
        <v>2639</v>
      </c>
      <c r="G12" s="126">
        <v>95</v>
      </c>
      <c r="H12" s="58">
        <v>257443</v>
      </c>
      <c r="I12" s="58">
        <v>99</v>
      </c>
      <c r="J12" s="131"/>
      <c r="K12" s="58" t="s">
        <v>231</v>
      </c>
      <c r="L12" s="58">
        <v>224781</v>
      </c>
      <c r="M12" s="126">
        <v>110</v>
      </c>
      <c r="N12" s="58">
        <v>37944</v>
      </c>
      <c r="O12" s="126">
        <v>51</v>
      </c>
      <c r="P12" s="58">
        <v>2716</v>
      </c>
      <c r="Q12" s="126">
        <v>95</v>
      </c>
      <c r="R12" s="58">
        <v>265441</v>
      </c>
      <c r="S12" s="58">
        <v>102</v>
      </c>
    </row>
    <row r="13" spans="1:19" s="9" customFormat="1" ht="14.5" customHeight="1" x14ac:dyDescent="0.3">
      <c r="A13" s="58" t="s">
        <v>232</v>
      </c>
      <c r="B13" s="58">
        <v>125190</v>
      </c>
      <c r="C13" s="126">
        <v>76</v>
      </c>
      <c r="D13" s="58">
        <v>28732</v>
      </c>
      <c r="E13" s="126">
        <v>37</v>
      </c>
      <c r="F13" s="58">
        <v>1720</v>
      </c>
      <c r="G13" s="126">
        <v>69</v>
      </c>
      <c r="H13" s="58">
        <v>155642</v>
      </c>
      <c r="I13" s="58">
        <v>69</v>
      </c>
      <c r="J13" s="131"/>
      <c r="K13" s="58" t="s">
        <v>232</v>
      </c>
      <c r="L13" s="58">
        <v>122935</v>
      </c>
      <c r="M13" s="126">
        <v>78</v>
      </c>
      <c r="N13" s="58">
        <v>23452</v>
      </c>
      <c r="O13" s="126">
        <v>38</v>
      </c>
      <c r="P13" s="58">
        <v>1671</v>
      </c>
      <c r="Q13" s="126">
        <v>69</v>
      </c>
      <c r="R13" s="58">
        <v>148058</v>
      </c>
      <c r="S13" s="58">
        <v>71</v>
      </c>
    </row>
    <row r="14" spans="1:19" s="9" customFormat="1" ht="15" x14ac:dyDescent="0.3">
      <c r="A14" s="58" t="s">
        <v>233</v>
      </c>
      <c r="B14" s="58">
        <v>198261</v>
      </c>
      <c r="C14" s="126">
        <v>59</v>
      </c>
      <c r="D14" s="58">
        <v>66652</v>
      </c>
      <c r="E14" s="126">
        <v>29</v>
      </c>
      <c r="F14" s="58">
        <v>3445</v>
      </c>
      <c r="G14" s="126">
        <v>54</v>
      </c>
      <c r="H14" s="58">
        <v>268358</v>
      </c>
      <c r="I14" s="58">
        <v>51</v>
      </c>
      <c r="J14" s="131"/>
      <c r="K14" s="58" t="s">
        <v>233</v>
      </c>
      <c r="L14" s="58">
        <v>151076</v>
      </c>
      <c r="M14" s="126">
        <v>61</v>
      </c>
      <c r="N14" s="58">
        <v>44510</v>
      </c>
      <c r="O14" s="126">
        <v>30</v>
      </c>
      <c r="P14" s="58">
        <v>3144</v>
      </c>
      <c r="Q14" s="126">
        <v>54</v>
      </c>
      <c r="R14" s="58">
        <v>198730</v>
      </c>
      <c r="S14" s="58">
        <v>54</v>
      </c>
    </row>
    <row r="15" spans="1:19" s="9" customFormat="1" ht="15" x14ac:dyDescent="0.3">
      <c r="A15" s="58" t="s">
        <v>31</v>
      </c>
      <c r="B15" s="58">
        <v>1353359</v>
      </c>
      <c r="C15" s="126">
        <v>59</v>
      </c>
      <c r="D15" s="58">
        <v>200037</v>
      </c>
      <c r="E15" s="126">
        <v>30</v>
      </c>
      <c r="F15" s="58">
        <v>16519</v>
      </c>
      <c r="G15" s="126">
        <v>54</v>
      </c>
      <c r="H15" s="58">
        <v>1569915</v>
      </c>
      <c r="I15" s="58">
        <v>55</v>
      </c>
      <c r="J15" s="131"/>
      <c r="K15" s="58" t="s">
        <v>31</v>
      </c>
      <c r="L15" s="58">
        <v>1678218</v>
      </c>
      <c r="M15" s="126">
        <v>58</v>
      </c>
      <c r="N15" s="58">
        <v>306626</v>
      </c>
      <c r="O15" s="126">
        <v>29</v>
      </c>
      <c r="P15" s="58">
        <v>22215</v>
      </c>
      <c r="Q15" s="126">
        <v>54</v>
      </c>
      <c r="R15" s="58">
        <v>2007059</v>
      </c>
      <c r="S15" s="58">
        <v>54</v>
      </c>
    </row>
    <row r="16" spans="1:19" s="9" customFormat="1" ht="26.5" customHeight="1" x14ac:dyDescent="0.3">
      <c r="A16" s="129" t="s">
        <v>67</v>
      </c>
      <c r="B16" s="129">
        <v>7565124</v>
      </c>
      <c r="C16" s="130">
        <v>177</v>
      </c>
      <c r="D16" s="129">
        <v>1091916</v>
      </c>
      <c r="E16" s="130">
        <v>93</v>
      </c>
      <c r="F16" s="129">
        <v>95736</v>
      </c>
      <c r="G16" s="130">
        <v>153</v>
      </c>
      <c r="H16" s="129">
        <v>8752776</v>
      </c>
      <c r="I16" s="129">
        <v>166</v>
      </c>
      <c r="J16" s="131"/>
      <c r="K16" s="129" t="s">
        <v>67</v>
      </c>
      <c r="L16" s="129">
        <v>7720615</v>
      </c>
      <c r="M16" s="130">
        <v>171</v>
      </c>
      <c r="N16" s="129">
        <v>1123717</v>
      </c>
      <c r="O16" s="130">
        <v>82</v>
      </c>
      <c r="P16" s="129">
        <v>104425</v>
      </c>
      <c r="Q16" s="130">
        <v>148</v>
      </c>
      <c r="R16" s="129">
        <v>8948757</v>
      </c>
      <c r="S16" s="129">
        <v>160</v>
      </c>
    </row>
    <row r="17" spans="1:21" ht="25.5" customHeight="1" x14ac:dyDescent="0.25">
      <c r="A17" s="409" t="s">
        <v>175</v>
      </c>
      <c r="B17" s="409"/>
      <c r="C17" s="409"/>
      <c r="D17" s="409"/>
      <c r="E17" s="409"/>
      <c r="F17" s="409"/>
      <c r="G17" s="409"/>
      <c r="H17" s="409"/>
      <c r="I17" s="409"/>
      <c r="J17" s="131"/>
      <c r="K17" s="409" t="s">
        <v>202</v>
      </c>
      <c r="L17" s="409"/>
      <c r="M17" s="409"/>
      <c r="N17" s="409"/>
      <c r="O17" s="409"/>
      <c r="P17" s="409"/>
      <c r="Q17" s="409"/>
      <c r="R17" s="409"/>
      <c r="S17" s="409"/>
    </row>
    <row r="18" spans="1:21" s="9" customFormat="1" ht="16.5" customHeight="1" x14ac:dyDescent="0.3">
      <c r="A18" s="58" t="s">
        <v>224</v>
      </c>
      <c r="B18" s="58">
        <v>3825616</v>
      </c>
      <c r="C18" s="126">
        <v>226</v>
      </c>
      <c r="D18" s="58">
        <v>470770</v>
      </c>
      <c r="E18" s="126">
        <v>135</v>
      </c>
      <c r="F18" s="58">
        <v>50642</v>
      </c>
      <c r="G18" s="126">
        <v>194</v>
      </c>
      <c r="H18" s="58">
        <v>4347028</v>
      </c>
      <c r="I18" s="58">
        <v>215</v>
      </c>
      <c r="J18" s="131"/>
      <c r="K18" s="58" t="s">
        <v>224</v>
      </c>
      <c r="L18" s="58">
        <v>3710602</v>
      </c>
      <c r="M18" s="126">
        <v>227</v>
      </c>
      <c r="N18" s="58">
        <v>457284</v>
      </c>
      <c r="O18" s="126">
        <v>123</v>
      </c>
      <c r="P18" s="58">
        <v>54074</v>
      </c>
      <c r="Q18" s="126">
        <v>192</v>
      </c>
      <c r="R18" s="58">
        <v>4221960</v>
      </c>
      <c r="S18" s="58">
        <v>215</v>
      </c>
    </row>
    <row r="19" spans="1:21" s="9" customFormat="1" ht="20.25" customHeight="1" x14ac:dyDescent="0.3">
      <c r="A19" s="114" t="s">
        <v>225</v>
      </c>
      <c r="B19" s="115">
        <v>895447</v>
      </c>
      <c r="C19" s="128">
        <v>225</v>
      </c>
      <c r="D19" s="115">
        <v>100956</v>
      </c>
      <c r="E19" s="128">
        <v>141</v>
      </c>
      <c r="F19" s="115">
        <v>14384</v>
      </c>
      <c r="G19" s="128">
        <v>193</v>
      </c>
      <c r="H19" s="115">
        <v>1010787</v>
      </c>
      <c r="I19" s="115">
        <v>216</v>
      </c>
      <c r="J19" s="131"/>
      <c r="K19" s="114" t="s">
        <v>225</v>
      </c>
      <c r="L19" s="115">
        <v>841920</v>
      </c>
      <c r="M19" s="128">
        <v>226</v>
      </c>
      <c r="N19" s="115">
        <v>95410</v>
      </c>
      <c r="O19" s="128">
        <v>128</v>
      </c>
      <c r="P19" s="115">
        <v>15574</v>
      </c>
      <c r="Q19" s="128">
        <v>192</v>
      </c>
      <c r="R19" s="115">
        <v>952904</v>
      </c>
      <c r="S19" s="115">
        <v>216</v>
      </c>
    </row>
    <row r="20" spans="1:21" s="9" customFormat="1" ht="15" x14ac:dyDescent="0.3">
      <c r="A20" s="114" t="s">
        <v>226</v>
      </c>
      <c r="B20" s="115">
        <v>1687118</v>
      </c>
      <c r="C20" s="128">
        <v>227</v>
      </c>
      <c r="D20" s="115">
        <v>204828</v>
      </c>
      <c r="E20" s="128">
        <v>141</v>
      </c>
      <c r="F20" s="115">
        <v>21163</v>
      </c>
      <c r="G20" s="128">
        <v>196</v>
      </c>
      <c r="H20" s="115">
        <v>1913109</v>
      </c>
      <c r="I20" s="115">
        <v>217</v>
      </c>
      <c r="J20" s="131"/>
      <c r="K20" s="114" t="s">
        <v>226</v>
      </c>
      <c r="L20" s="115">
        <v>1633579</v>
      </c>
      <c r="M20" s="128">
        <v>228</v>
      </c>
      <c r="N20" s="115">
        <v>199339</v>
      </c>
      <c r="O20" s="128">
        <v>129</v>
      </c>
      <c r="P20" s="115">
        <v>22506</v>
      </c>
      <c r="Q20" s="128">
        <v>194</v>
      </c>
      <c r="R20" s="115">
        <v>1855424</v>
      </c>
      <c r="S20" s="115">
        <v>217</v>
      </c>
    </row>
    <row r="21" spans="1:21" s="9" customFormat="1" ht="15" x14ac:dyDescent="0.3">
      <c r="A21" s="114" t="s">
        <v>227</v>
      </c>
      <c r="B21" s="115">
        <v>1243051</v>
      </c>
      <c r="C21" s="128">
        <v>225</v>
      </c>
      <c r="D21" s="115">
        <v>164986</v>
      </c>
      <c r="E21" s="128">
        <v>122</v>
      </c>
      <c r="F21" s="115">
        <v>15095</v>
      </c>
      <c r="G21" s="128">
        <v>193</v>
      </c>
      <c r="H21" s="115">
        <v>1423132</v>
      </c>
      <c r="I21" s="115">
        <v>213</v>
      </c>
      <c r="J21" s="131"/>
      <c r="K21" s="114" t="s">
        <v>227</v>
      </c>
      <c r="L21" s="115">
        <v>1235103</v>
      </c>
      <c r="M21" s="128">
        <v>225</v>
      </c>
      <c r="N21" s="115">
        <v>162535</v>
      </c>
      <c r="O21" s="128">
        <v>115</v>
      </c>
      <c r="P21" s="115">
        <v>15994</v>
      </c>
      <c r="Q21" s="128">
        <v>191</v>
      </c>
      <c r="R21" s="115">
        <v>1413632</v>
      </c>
      <c r="S21" s="115">
        <v>212</v>
      </c>
    </row>
    <row r="22" spans="1:21" s="9" customFormat="1" ht="15" x14ac:dyDescent="0.3">
      <c r="A22" s="58" t="s">
        <v>228</v>
      </c>
      <c r="B22" s="58">
        <v>889898</v>
      </c>
      <c r="C22" s="126">
        <v>210</v>
      </c>
      <c r="D22" s="58">
        <v>125748</v>
      </c>
      <c r="E22" s="126">
        <v>108</v>
      </c>
      <c r="F22" s="58">
        <v>10269</v>
      </c>
      <c r="G22" s="126">
        <v>182</v>
      </c>
      <c r="H22" s="58">
        <v>1025915</v>
      </c>
      <c r="I22" s="58">
        <v>197</v>
      </c>
      <c r="J22" s="131"/>
      <c r="K22" s="58" t="s">
        <v>228</v>
      </c>
      <c r="L22" s="58">
        <v>891983</v>
      </c>
      <c r="M22" s="126">
        <v>211</v>
      </c>
      <c r="N22" s="58">
        <v>121364</v>
      </c>
      <c r="O22" s="126">
        <v>103</v>
      </c>
      <c r="P22" s="58">
        <v>10523</v>
      </c>
      <c r="Q22" s="126">
        <v>180</v>
      </c>
      <c r="R22" s="58">
        <v>1023870</v>
      </c>
      <c r="S22" s="58">
        <v>197</v>
      </c>
    </row>
    <row r="23" spans="1:21" s="9" customFormat="1" ht="15" x14ac:dyDescent="0.3">
      <c r="A23" s="58" t="s">
        <v>229</v>
      </c>
      <c r="B23" s="58">
        <v>588572</v>
      </c>
      <c r="C23" s="126">
        <v>177</v>
      </c>
      <c r="D23" s="58">
        <v>91921</v>
      </c>
      <c r="E23" s="126">
        <v>89</v>
      </c>
      <c r="F23" s="58">
        <v>6839</v>
      </c>
      <c r="G23" s="126">
        <v>156</v>
      </c>
      <c r="H23" s="58">
        <v>687332</v>
      </c>
      <c r="I23" s="58">
        <v>165</v>
      </c>
      <c r="J23" s="131"/>
      <c r="K23" s="58" t="s">
        <v>229</v>
      </c>
      <c r="L23" s="58">
        <v>596972</v>
      </c>
      <c r="M23" s="126">
        <v>178</v>
      </c>
      <c r="N23" s="58">
        <v>87662</v>
      </c>
      <c r="O23" s="126">
        <v>86</v>
      </c>
      <c r="P23" s="58">
        <v>6969</v>
      </c>
      <c r="Q23" s="126">
        <v>154</v>
      </c>
      <c r="R23" s="58">
        <v>691603</v>
      </c>
      <c r="S23" s="58">
        <v>166</v>
      </c>
    </row>
    <row r="24" spans="1:21" s="9" customFormat="1" ht="15" x14ac:dyDescent="0.3">
      <c r="A24" s="165" t="s">
        <v>230</v>
      </c>
      <c r="B24" s="58">
        <v>368807</v>
      </c>
      <c r="C24" s="126">
        <v>143</v>
      </c>
      <c r="D24" s="58">
        <v>64762</v>
      </c>
      <c r="E24" s="126">
        <v>63</v>
      </c>
      <c r="F24" s="58">
        <v>4324</v>
      </c>
      <c r="G24" s="126">
        <v>123</v>
      </c>
      <c r="H24" s="58">
        <v>437893</v>
      </c>
      <c r="I24" s="58">
        <v>131</v>
      </c>
      <c r="J24" s="131"/>
      <c r="K24" s="165" t="s">
        <v>230</v>
      </c>
      <c r="L24" s="58">
        <v>374560</v>
      </c>
      <c r="M24" s="126">
        <v>144</v>
      </c>
      <c r="N24" s="58">
        <v>60192</v>
      </c>
      <c r="O24" s="126">
        <v>64</v>
      </c>
      <c r="P24" s="58">
        <v>4488</v>
      </c>
      <c r="Q24" s="126">
        <v>123</v>
      </c>
      <c r="R24" s="58">
        <v>439240</v>
      </c>
      <c r="S24" s="58">
        <v>133</v>
      </c>
    </row>
    <row r="25" spans="1:21" s="9" customFormat="1" ht="15" x14ac:dyDescent="0.3">
      <c r="A25" s="58" t="s">
        <v>231</v>
      </c>
      <c r="B25" s="58">
        <v>225671</v>
      </c>
      <c r="C25" s="126">
        <v>110</v>
      </c>
      <c r="D25" s="58">
        <v>44312</v>
      </c>
      <c r="E25" s="126">
        <v>50</v>
      </c>
      <c r="F25" s="58">
        <v>2752</v>
      </c>
      <c r="G25" s="126">
        <v>95</v>
      </c>
      <c r="H25" s="58">
        <v>272735</v>
      </c>
      <c r="I25" s="58">
        <v>100</v>
      </c>
      <c r="J25" s="131"/>
      <c r="K25" s="58" t="s">
        <v>231</v>
      </c>
      <c r="L25" s="58">
        <v>228384</v>
      </c>
      <c r="M25" s="126">
        <v>110</v>
      </c>
      <c r="N25" s="58">
        <v>40190</v>
      </c>
      <c r="O25" s="126">
        <v>50</v>
      </c>
      <c r="P25" s="58">
        <v>2805</v>
      </c>
      <c r="Q25" s="126">
        <v>95</v>
      </c>
      <c r="R25" s="58">
        <v>271379</v>
      </c>
      <c r="S25" s="58">
        <v>101</v>
      </c>
    </row>
    <row r="26" spans="1:21" s="9" customFormat="1" ht="14.5" customHeight="1" x14ac:dyDescent="0.3">
      <c r="A26" s="58" t="s">
        <v>232</v>
      </c>
      <c r="B26" s="58">
        <v>138131</v>
      </c>
      <c r="C26" s="126">
        <v>76</v>
      </c>
      <c r="D26" s="58">
        <v>30214</v>
      </c>
      <c r="E26" s="126">
        <v>37</v>
      </c>
      <c r="F26" s="58">
        <v>1821</v>
      </c>
      <c r="G26" s="126">
        <v>69</v>
      </c>
      <c r="H26" s="58">
        <v>170166</v>
      </c>
      <c r="I26" s="58">
        <v>69</v>
      </c>
      <c r="J26" s="131"/>
      <c r="K26" s="58" t="s">
        <v>232</v>
      </c>
      <c r="L26" s="58">
        <v>126038</v>
      </c>
      <c r="M26" s="126">
        <v>78</v>
      </c>
      <c r="N26" s="58">
        <v>25205</v>
      </c>
      <c r="O26" s="126">
        <v>37</v>
      </c>
      <c r="P26" s="58">
        <v>1738</v>
      </c>
      <c r="Q26" s="126">
        <v>69</v>
      </c>
      <c r="R26" s="58">
        <v>152981</v>
      </c>
      <c r="S26" s="58">
        <v>71</v>
      </c>
    </row>
    <row r="27" spans="1:21" s="9" customFormat="1" ht="15" x14ac:dyDescent="0.3">
      <c r="A27" s="58" t="s">
        <v>233</v>
      </c>
      <c r="B27" s="58">
        <v>215952</v>
      </c>
      <c r="C27" s="126">
        <v>59</v>
      </c>
      <c r="D27" s="58">
        <v>69394</v>
      </c>
      <c r="E27" s="126">
        <v>29</v>
      </c>
      <c r="F27" s="58">
        <v>3642</v>
      </c>
      <c r="G27" s="126">
        <v>54</v>
      </c>
      <c r="H27" s="58">
        <v>288988</v>
      </c>
      <c r="I27" s="58">
        <v>52</v>
      </c>
      <c r="J27" s="131"/>
      <c r="K27" s="58" t="s">
        <v>233</v>
      </c>
      <c r="L27" s="58">
        <v>161517</v>
      </c>
      <c r="M27" s="126">
        <v>61</v>
      </c>
      <c r="N27" s="58">
        <v>49977</v>
      </c>
      <c r="O27" s="126">
        <v>30</v>
      </c>
      <c r="P27" s="58">
        <v>3349</v>
      </c>
      <c r="Q27" s="126">
        <v>54</v>
      </c>
      <c r="R27" s="58">
        <v>214843</v>
      </c>
      <c r="S27" s="58">
        <v>53</v>
      </c>
    </row>
    <row r="28" spans="1:21" s="9" customFormat="1" ht="15" x14ac:dyDescent="0.3">
      <c r="A28" s="58" t="s">
        <v>31</v>
      </c>
      <c r="B28" s="58">
        <v>1325829</v>
      </c>
      <c r="C28" s="126">
        <v>59</v>
      </c>
      <c r="D28" s="58">
        <v>197469</v>
      </c>
      <c r="E28" s="126">
        <v>30</v>
      </c>
      <c r="F28" s="58">
        <v>16229</v>
      </c>
      <c r="G28" s="126">
        <v>54</v>
      </c>
      <c r="H28" s="58">
        <v>1539527</v>
      </c>
      <c r="I28" s="58">
        <v>55</v>
      </c>
      <c r="J28" s="131"/>
      <c r="K28" s="58" t="s">
        <v>31</v>
      </c>
      <c r="L28" s="58">
        <v>1630367</v>
      </c>
      <c r="M28" s="126">
        <v>58</v>
      </c>
      <c r="N28" s="58">
        <v>286121</v>
      </c>
      <c r="O28" s="126">
        <v>29</v>
      </c>
      <c r="P28" s="58">
        <v>21649</v>
      </c>
      <c r="Q28" s="126">
        <v>54</v>
      </c>
      <c r="R28" s="58">
        <v>1938137</v>
      </c>
      <c r="S28" s="58">
        <v>54</v>
      </c>
    </row>
    <row r="29" spans="1:21" s="9" customFormat="1" ht="26.5" customHeight="1" x14ac:dyDescent="0.3">
      <c r="A29" s="129" t="s">
        <v>67</v>
      </c>
      <c r="B29" s="129">
        <v>7578476</v>
      </c>
      <c r="C29" s="130">
        <v>176</v>
      </c>
      <c r="D29" s="129">
        <v>1094590</v>
      </c>
      <c r="E29" s="130">
        <v>92</v>
      </c>
      <c r="F29" s="129">
        <v>96518</v>
      </c>
      <c r="G29" s="130">
        <v>153</v>
      </c>
      <c r="H29" s="129">
        <v>8769584</v>
      </c>
      <c r="I29" s="129">
        <v>165</v>
      </c>
      <c r="J29" s="131"/>
      <c r="K29" s="129" t="s">
        <v>67</v>
      </c>
      <c r="L29" s="129">
        <v>7720423</v>
      </c>
      <c r="M29" s="130">
        <v>172</v>
      </c>
      <c r="N29" s="129">
        <v>1127995</v>
      </c>
      <c r="O29" s="130">
        <v>83</v>
      </c>
      <c r="P29" s="129">
        <v>105595</v>
      </c>
      <c r="Q29" s="130">
        <v>148</v>
      </c>
      <c r="R29" s="129">
        <v>8954013</v>
      </c>
      <c r="S29" s="129">
        <v>160</v>
      </c>
    </row>
    <row r="30" spans="1:21" ht="25.5" customHeight="1" x14ac:dyDescent="0.25">
      <c r="A30" s="409" t="s">
        <v>183</v>
      </c>
      <c r="B30" s="409"/>
      <c r="C30" s="409"/>
      <c r="D30" s="409"/>
      <c r="E30" s="409"/>
      <c r="F30" s="409"/>
      <c r="G30" s="409"/>
      <c r="H30" s="409"/>
      <c r="I30" s="409"/>
      <c r="J30" s="131"/>
      <c r="K30" s="409" t="s">
        <v>210</v>
      </c>
      <c r="L30" s="409"/>
      <c r="M30" s="409"/>
      <c r="N30" s="409"/>
      <c r="O30" s="409"/>
      <c r="P30" s="409"/>
      <c r="Q30" s="409"/>
      <c r="R30" s="409"/>
      <c r="S30" s="409"/>
    </row>
    <row r="31" spans="1:21" s="9" customFormat="1" ht="16.5" customHeight="1" x14ac:dyDescent="0.3">
      <c r="A31" s="58" t="s">
        <v>224</v>
      </c>
      <c r="B31" s="58">
        <v>3669235</v>
      </c>
      <c r="C31" s="126">
        <v>226</v>
      </c>
      <c r="D31" s="58">
        <v>436000</v>
      </c>
      <c r="E31" s="126">
        <v>122</v>
      </c>
      <c r="F31" s="58">
        <v>52658</v>
      </c>
      <c r="G31" s="126">
        <v>192</v>
      </c>
      <c r="H31" s="58">
        <v>4157893</v>
      </c>
      <c r="I31" s="58">
        <v>214</v>
      </c>
      <c r="J31" s="131"/>
      <c r="K31" s="58" t="s">
        <v>224</v>
      </c>
      <c r="L31" s="58">
        <v>3718055</v>
      </c>
      <c r="M31" s="126">
        <v>227</v>
      </c>
      <c r="N31" s="58">
        <v>465657</v>
      </c>
      <c r="O31" s="126">
        <v>124</v>
      </c>
      <c r="P31" s="58">
        <v>54714</v>
      </c>
      <c r="Q31" s="126">
        <v>192</v>
      </c>
      <c r="R31" s="58">
        <v>4238426</v>
      </c>
      <c r="S31" s="58">
        <v>215</v>
      </c>
      <c r="T31" s="159"/>
      <c r="U31" s="159"/>
    </row>
    <row r="32" spans="1:21" s="9" customFormat="1" ht="20.25" customHeight="1" x14ac:dyDescent="0.3">
      <c r="A32" s="114" t="s">
        <v>225</v>
      </c>
      <c r="B32" s="115">
        <v>816374</v>
      </c>
      <c r="C32" s="128">
        <v>224</v>
      </c>
      <c r="D32" s="115">
        <v>89327</v>
      </c>
      <c r="E32" s="128">
        <v>126</v>
      </c>
      <c r="F32" s="115">
        <v>15094</v>
      </c>
      <c r="G32" s="128">
        <v>192</v>
      </c>
      <c r="H32" s="115">
        <v>920795</v>
      </c>
      <c r="I32" s="115">
        <v>214</v>
      </c>
      <c r="J32" s="131"/>
      <c r="K32" s="114" t="s">
        <v>225</v>
      </c>
      <c r="L32" s="115">
        <v>843653</v>
      </c>
      <c r="M32" s="128">
        <v>226</v>
      </c>
      <c r="N32" s="115">
        <v>98813</v>
      </c>
      <c r="O32" s="128">
        <v>128</v>
      </c>
      <c r="P32" s="115">
        <v>15788</v>
      </c>
      <c r="Q32" s="128">
        <v>192</v>
      </c>
      <c r="R32" s="115">
        <v>958254</v>
      </c>
      <c r="S32" s="115">
        <v>216</v>
      </c>
      <c r="T32" s="159"/>
      <c r="U32" s="159"/>
    </row>
    <row r="33" spans="1:21" s="9" customFormat="1" ht="15" x14ac:dyDescent="0.3">
      <c r="A33" s="114" t="s">
        <v>226</v>
      </c>
      <c r="B33" s="115">
        <v>1621801</v>
      </c>
      <c r="C33" s="128">
        <v>227</v>
      </c>
      <c r="D33" s="115">
        <v>191671</v>
      </c>
      <c r="E33" s="128">
        <v>127</v>
      </c>
      <c r="F33" s="115">
        <v>22013</v>
      </c>
      <c r="G33" s="128">
        <v>194</v>
      </c>
      <c r="H33" s="115">
        <v>1835485</v>
      </c>
      <c r="I33" s="115">
        <v>216</v>
      </c>
      <c r="J33" s="131"/>
      <c r="K33" s="114" t="s">
        <v>226</v>
      </c>
      <c r="L33" s="115">
        <v>1637256</v>
      </c>
      <c r="M33" s="128">
        <v>227</v>
      </c>
      <c r="N33" s="115">
        <v>202220</v>
      </c>
      <c r="O33" s="128">
        <v>129</v>
      </c>
      <c r="P33" s="115">
        <v>22759</v>
      </c>
      <c r="Q33" s="128">
        <v>194</v>
      </c>
      <c r="R33" s="115">
        <v>1862235</v>
      </c>
      <c r="S33" s="115">
        <v>216</v>
      </c>
      <c r="T33" s="159"/>
      <c r="U33" s="159"/>
    </row>
    <row r="34" spans="1:21" s="9" customFormat="1" ht="15" x14ac:dyDescent="0.3">
      <c r="A34" s="114" t="s">
        <v>227</v>
      </c>
      <c r="B34" s="115">
        <v>1231060</v>
      </c>
      <c r="C34" s="128">
        <v>225</v>
      </c>
      <c r="D34" s="115">
        <v>155002</v>
      </c>
      <c r="E34" s="128">
        <v>113</v>
      </c>
      <c r="F34" s="115">
        <v>15551</v>
      </c>
      <c r="G34" s="128">
        <v>191</v>
      </c>
      <c r="H34" s="115">
        <v>1401613</v>
      </c>
      <c r="I34" s="115">
        <v>212</v>
      </c>
      <c r="J34" s="131"/>
      <c r="K34" s="114" t="s">
        <v>227</v>
      </c>
      <c r="L34" s="115">
        <v>1237146</v>
      </c>
      <c r="M34" s="128">
        <v>225</v>
      </c>
      <c r="N34" s="115">
        <v>164624</v>
      </c>
      <c r="O34" s="128">
        <v>115</v>
      </c>
      <c r="P34" s="115">
        <v>16167</v>
      </c>
      <c r="Q34" s="128">
        <v>191</v>
      </c>
      <c r="R34" s="115">
        <v>1417937</v>
      </c>
      <c r="S34" s="115">
        <v>212</v>
      </c>
      <c r="T34" s="159"/>
      <c r="U34" s="159"/>
    </row>
    <row r="35" spans="1:21" s="9" customFormat="1" ht="15" x14ac:dyDescent="0.3">
      <c r="A35" s="58" t="s">
        <v>228</v>
      </c>
      <c r="B35" s="58">
        <v>890192</v>
      </c>
      <c r="C35" s="126">
        <v>210</v>
      </c>
      <c r="D35" s="58">
        <v>115676</v>
      </c>
      <c r="E35" s="126">
        <v>101</v>
      </c>
      <c r="F35" s="58">
        <v>10183</v>
      </c>
      <c r="G35" s="126">
        <v>179</v>
      </c>
      <c r="H35" s="58">
        <v>1016051</v>
      </c>
      <c r="I35" s="58">
        <v>198</v>
      </c>
      <c r="J35" s="131"/>
      <c r="K35" s="58" t="s">
        <v>228</v>
      </c>
      <c r="L35" s="58">
        <v>893759</v>
      </c>
      <c r="M35" s="126">
        <v>210</v>
      </c>
      <c r="N35" s="58">
        <v>123483</v>
      </c>
      <c r="O35" s="126">
        <v>103</v>
      </c>
      <c r="P35" s="58">
        <v>10662</v>
      </c>
      <c r="Q35" s="126">
        <v>180</v>
      </c>
      <c r="R35" s="58">
        <v>1027904</v>
      </c>
      <c r="S35" s="58">
        <v>197</v>
      </c>
      <c r="T35" s="159"/>
      <c r="U35" s="159"/>
    </row>
    <row r="36" spans="1:21" s="9" customFormat="1" ht="15" x14ac:dyDescent="0.3">
      <c r="A36" s="58" t="s">
        <v>229</v>
      </c>
      <c r="B36" s="58">
        <v>595559</v>
      </c>
      <c r="C36" s="126">
        <v>178</v>
      </c>
      <c r="D36" s="58">
        <v>83532</v>
      </c>
      <c r="E36" s="126">
        <v>84</v>
      </c>
      <c r="F36" s="58">
        <v>6800</v>
      </c>
      <c r="G36" s="126">
        <v>154</v>
      </c>
      <c r="H36" s="58">
        <v>685891</v>
      </c>
      <c r="I36" s="58">
        <v>166</v>
      </c>
      <c r="J36" s="131"/>
      <c r="K36" s="58" t="s">
        <v>229</v>
      </c>
      <c r="L36" s="58">
        <v>598758</v>
      </c>
      <c r="M36" s="126">
        <v>177</v>
      </c>
      <c r="N36" s="58">
        <v>89301</v>
      </c>
      <c r="O36" s="126">
        <v>86</v>
      </c>
      <c r="P36" s="58">
        <v>7047</v>
      </c>
      <c r="Q36" s="126">
        <v>154</v>
      </c>
      <c r="R36" s="58">
        <v>695106</v>
      </c>
      <c r="S36" s="58">
        <v>165</v>
      </c>
      <c r="T36" s="159"/>
      <c r="U36" s="159"/>
    </row>
    <row r="37" spans="1:21" s="9" customFormat="1" ht="15" x14ac:dyDescent="0.3">
      <c r="A37" s="165" t="s">
        <v>230</v>
      </c>
      <c r="B37" s="58">
        <v>373469</v>
      </c>
      <c r="C37" s="126">
        <v>144</v>
      </c>
      <c r="D37" s="58">
        <v>55879</v>
      </c>
      <c r="E37" s="126">
        <v>63</v>
      </c>
      <c r="F37" s="58">
        <v>4324</v>
      </c>
      <c r="G37" s="126">
        <v>123</v>
      </c>
      <c r="H37" s="58">
        <v>433672</v>
      </c>
      <c r="I37" s="58">
        <v>133</v>
      </c>
      <c r="J37" s="131"/>
      <c r="K37" s="165" t="s">
        <v>230</v>
      </c>
      <c r="L37" s="58">
        <v>376060</v>
      </c>
      <c r="M37" s="126">
        <v>144</v>
      </c>
      <c r="N37" s="58">
        <v>61584</v>
      </c>
      <c r="O37" s="126">
        <v>64</v>
      </c>
      <c r="P37" s="58">
        <v>4546</v>
      </c>
      <c r="Q37" s="126">
        <v>123</v>
      </c>
      <c r="R37" s="58">
        <v>442190</v>
      </c>
      <c r="S37" s="58">
        <v>132</v>
      </c>
      <c r="T37" s="159"/>
      <c r="U37" s="159"/>
    </row>
    <row r="38" spans="1:21" s="9" customFormat="1" ht="15" x14ac:dyDescent="0.3">
      <c r="A38" s="58" t="s">
        <v>231</v>
      </c>
      <c r="B38" s="58">
        <v>207428</v>
      </c>
      <c r="C38" s="126">
        <v>111</v>
      </c>
      <c r="D38" s="58">
        <v>26281</v>
      </c>
      <c r="E38" s="126">
        <v>51</v>
      </c>
      <c r="F38" s="58">
        <v>1989</v>
      </c>
      <c r="G38" s="126">
        <v>95</v>
      </c>
      <c r="H38" s="58">
        <v>235698</v>
      </c>
      <c r="I38" s="58">
        <v>104</v>
      </c>
      <c r="J38" s="131"/>
      <c r="K38" s="58" t="s">
        <v>231</v>
      </c>
      <c r="L38" s="58">
        <v>229533</v>
      </c>
      <c r="M38" s="126">
        <v>110</v>
      </c>
      <c r="N38" s="58">
        <v>41420</v>
      </c>
      <c r="O38" s="126">
        <v>50</v>
      </c>
      <c r="P38" s="58">
        <v>2844</v>
      </c>
      <c r="Q38" s="126">
        <v>95</v>
      </c>
      <c r="R38" s="58">
        <v>273797</v>
      </c>
      <c r="S38" s="58">
        <v>101</v>
      </c>
      <c r="T38" s="159"/>
      <c r="U38" s="159"/>
    </row>
    <row r="39" spans="1:21" s="9" customFormat="1" ht="14.5" customHeight="1" x14ac:dyDescent="0.3">
      <c r="A39" s="58" t="s">
        <v>232</v>
      </c>
      <c r="B39" s="58">
        <v>110839</v>
      </c>
      <c r="C39" s="126">
        <v>78</v>
      </c>
      <c r="D39" s="58">
        <v>16022</v>
      </c>
      <c r="E39" s="126">
        <v>37</v>
      </c>
      <c r="F39" s="58">
        <v>1197</v>
      </c>
      <c r="G39" s="126">
        <v>69</v>
      </c>
      <c r="H39" s="58">
        <v>128058</v>
      </c>
      <c r="I39" s="58">
        <v>73</v>
      </c>
      <c r="J39" s="131"/>
      <c r="K39" s="58" t="s">
        <v>232</v>
      </c>
      <c r="L39" s="58">
        <v>127119</v>
      </c>
      <c r="M39" s="126">
        <v>77</v>
      </c>
      <c r="N39" s="58">
        <v>26149</v>
      </c>
      <c r="O39" s="126">
        <v>37</v>
      </c>
      <c r="P39" s="58">
        <v>1777</v>
      </c>
      <c r="Q39" s="126">
        <v>69</v>
      </c>
      <c r="R39" s="58">
        <v>155045</v>
      </c>
      <c r="S39" s="58">
        <v>71</v>
      </c>
      <c r="T39" s="159"/>
      <c r="U39" s="159"/>
    </row>
    <row r="40" spans="1:21" s="9" customFormat="1" ht="15" x14ac:dyDescent="0.3">
      <c r="A40" s="58" t="s">
        <v>233</v>
      </c>
      <c r="B40" s="58">
        <v>98510</v>
      </c>
      <c r="C40" s="126">
        <v>61</v>
      </c>
      <c r="D40" s="58">
        <v>28232</v>
      </c>
      <c r="E40" s="126">
        <v>30</v>
      </c>
      <c r="F40" s="58">
        <v>2079</v>
      </c>
      <c r="G40" s="126">
        <v>54</v>
      </c>
      <c r="H40" s="58">
        <v>128821</v>
      </c>
      <c r="I40" s="58">
        <v>54</v>
      </c>
      <c r="J40" s="131"/>
      <c r="K40" s="58" t="s">
        <v>233</v>
      </c>
      <c r="L40" s="58">
        <v>165370</v>
      </c>
      <c r="M40" s="126">
        <v>60</v>
      </c>
      <c r="N40" s="58">
        <v>53477</v>
      </c>
      <c r="O40" s="126">
        <v>30</v>
      </c>
      <c r="P40" s="58">
        <v>3419</v>
      </c>
      <c r="Q40" s="126">
        <v>54</v>
      </c>
      <c r="R40" s="58">
        <v>222266</v>
      </c>
      <c r="S40" s="58">
        <v>53</v>
      </c>
      <c r="T40" s="159"/>
      <c r="U40" s="159"/>
    </row>
    <row r="41" spans="1:21" s="9" customFormat="1" ht="15" x14ac:dyDescent="0.3">
      <c r="A41" s="58" t="s">
        <v>31</v>
      </c>
      <c r="B41" s="58">
        <v>1838899</v>
      </c>
      <c r="C41" s="126">
        <v>64</v>
      </c>
      <c r="D41" s="58">
        <v>363656</v>
      </c>
      <c r="E41" s="126">
        <v>33</v>
      </c>
      <c r="F41" s="58">
        <v>26489</v>
      </c>
      <c r="G41" s="126">
        <v>55</v>
      </c>
      <c r="H41" s="58">
        <v>2229044</v>
      </c>
      <c r="I41" s="58">
        <v>59</v>
      </c>
      <c r="J41" s="131"/>
      <c r="K41" s="58" t="s">
        <v>31</v>
      </c>
      <c r="L41" s="58">
        <v>1605832</v>
      </c>
      <c r="M41" s="126">
        <v>58</v>
      </c>
      <c r="N41" s="58">
        <v>272928</v>
      </c>
      <c r="O41" s="126">
        <v>29</v>
      </c>
      <c r="P41" s="58">
        <v>21324</v>
      </c>
      <c r="Q41" s="126">
        <v>54</v>
      </c>
      <c r="R41" s="58">
        <v>1900084</v>
      </c>
      <c r="S41" s="58">
        <v>54</v>
      </c>
      <c r="T41" s="159"/>
      <c r="U41" s="159"/>
    </row>
    <row r="42" spans="1:21" s="9" customFormat="1" ht="26.5" customHeight="1" x14ac:dyDescent="0.3">
      <c r="A42" s="129" t="s">
        <v>67</v>
      </c>
      <c r="B42" s="129">
        <v>7784131</v>
      </c>
      <c r="C42" s="130">
        <v>171</v>
      </c>
      <c r="D42" s="129">
        <v>1125278</v>
      </c>
      <c r="E42" s="130">
        <v>80</v>
      </c>
      <c r="F42" s="129">
        <v>105719</v>
      </c>
      <c r="G42" s="130">
        <v>145</v>
      </c>
      <c r="H42" s="129">
        <v>9015128</v>
      </c>
      <c r="I42" s="129">
        <v>159</v>
      </c>
      <c r="J42" s="131"/>
      <c r="K42" s="129" t="s">
        <v>67</v>
      </c>
      <c r="L42" s="129">
        <v>7714486</v>
      </c>
      <c r="M42" s="130">
        <v>172</v>
      </c>
      <c r="N42" s="129">
        <v>1133999</v>
      </c>
      <c r="O42" s="130">
        <v>83</v>
      </c>
      <c r="P42" s="129">
        <v>106333</v>
      </c>
      <c r="Q42" s="130">
        <v>149</v>
      </c>
      <c r="R42" s="129">
        <v>8954818</v>
      </c>
      <c r="S42" s="129">
        <v>161</v>
      </c>
      <c r="T42" s="159"/>
      <c r="U42" s="159"/>
    </row>
    <row r="43" spans="1:21" ht="25.5" customHeight="1" x14ac:dyDescent="0.25">
      <c r="A43" s="409" t="s">
        <v>189</v>
      </c>
      <c r="B43" s="409"/>
      <c r="C43" s="409"/>
      <c r="D43" s="409"/>
      <c r="E43" s="409"/>
      <c r="F43" s="409"/>
      <c r="G43" s="409"/>
      <c r="H43" s="409"/>
      <c r="I43" s="409"/>
      <c r="J43" s="131"/>
      <c r="K43" s="409" t="s">
        <v>212</v>
      </c>
      <c r="L43" s="409"/>
      <c r="M43" s="409"/>
      <c r="N43" s="409"/>
      <c r="O43" s="409"/>
      <c r="P43" s="409"/>
      <c r="Q43" s="409"/>
      <c r="R43" s="409"/>
      <c r="S43" s="409"/>
    </row>
    <row r="44" spans="1:21" s="9" customFormat="1" ht="16.5" customHeight="1" x14ac:dyDescent="0.3">
      <c r="A44" s="58" t="s">
        <v>224</v>
      </c>
      <c r="B44" s="58">
        <v>3706880</v>
      </c>
      <c r="C44" s="126">
        <v>226</v>
      </c>
      <c r="D44" s="58">
        <v>442271</v>
      </c>
      <c r="E44" s="126">
        <v>123</v>
      </c>
      <c r="F44" s="58">
        <v>52718</v>
      </c>
      <c r="G44" s="126">
        <v>192</v>
      </c>
      <c r="H44" s="58">
        <v>4201869</v>
      </c>
      <c r="I44" s="58">
        <v>215</v>
      </c>
      <c r="J44" s="131"/>
      <c r="K44" s="58" t="s">
        <v>224</v>
      </c>
      <c r="L44" s="58">
        <v>3738138</v>
      </c>
      <c r="M44" s="126">
        <v>226</v>
      </c>
      <c r="N44" s="58">
        <v>475279</v>
      </c>
      <c r="O44" s="126">
        <v>124</v>
      </c>
      <c r="P44" s="58">
        <v>55585</v>
      </c>
      <c r="Q44" s="126">
        <v>192</v>
      </c>
      <c r="R44" s="58">
        <v>4269002</v>
      </c>
      <c r="S44" s="58">
        <v>215</v>
      </c>
      <c r="T44" s="159"/>
      <c r="U44" s="159"/>
    </row>
    <row r="45" spans="1:21" s="9" customFormat="1" ht="20.25" customHeight="1" x14ac:dyDescent="0.3">
      <c r="A45" s="114" t="s">
        <v>225</v>
      </c>
      <c r="B45" s="115">
        <v>838019</v>
      </c>
      <c r="C45" s="128">
        <v>225</v>
      </c>
      <c r="D45" s="115">
        <v>91534</v>
      </c>
      <c r="E45" s="128">
        <v>127</v>
      </c>
      <c r="F45" s="115">
        <v>15125</v>
      </c>
      <c r="G45" s="128">
        <v>192</v>
      </c>
      <c r="H45" s="115">
        <v>944678</v>
      </c>
      <c r="I45" s="115">
        <v>215</v>
      </c>
      <c r="J45" s="131"/>
      <c r="K45" s="114" t="s">
        <v>225</v>
      </c>
      <c r="L45" s="115">
        <v>855578</v>
      </c>
      <c r="M45" s="128">
        <v>226</v>
      </c>
      <c r="N45" s="115">
        <v>103298</v>
      </c>
      <c r="O45" s="128">
        <v>127</v>
      </c>
      <c r="P45" s="115">
        <v>16105</v>
      </c>
      <c r="Q45" s="128">
        <v>192</v>
      </c>
      <c r="R45" s="115">
        <v>974981</v>
      </c>
      <c r="S45" s="115">
        <v>215</v>
      </c>
      <c r="T45" s="159"/>
      <c r="U45" s="159"/>
    </row>
    <row r="46" spans="1:21" s="9" customFormat="1" ht="15" x14ac:dyDescent="0.3">
      <c r="A46" s="114" t="s">
        <v>226</v>
      </c>
      <c r="B46" s="115">
        <v>1634452</v>
      </c>
      <c r="C46" s="128">
        <v>227</v>
      </c>
      <c r="D46" s="115">
        <v>193845</v>
      </c>
      <c r="E46" s="128">
        <v>127</v>
      </c>
      <c r="F46" s="115">
        <v>22007</v>
      </c>
      <c r="G46" s="128">
        <v>194</v>
      </c>
      <c r="H46" s="115">
        <v>1850304</v>
      </c>
      <c r="I46" s="115">
        <v>216</v>
      </c>
      <c r="J46" s="131"/>
      <c r="K46" s="114" t="s">
        <v>226</v>
      </c>
      <c r="L46" s="115">
        <v>1642434</v>
      </c>
      <c r="M46" s="128">
        <v>227</v>
      </c>
      <c r="N46" s="115">
        <v>205085</v>
      </c>
      <c r="O46" s="128">
        <v>129</v>
      </c>
      <c r="P46" s="115">
        <v>23112</v>
      </c>
      <c r="Q46" s="128">
        <v>194</v>
      </c>
      <c r="R46" s="115">
        <v>1870631</v>
      </c>
      <c r="S46" s="115">
        <v>216</v>
      </c>
      <c r="T46" s="159"/>
      <c r="U46" s="159"/>
    </row>
    <row r="47" spans="1:21" s="9" customFormat="1" ht="15" x14ac:dyDescent="0.3">
      <c r="A47" s="114" t="s">
        <v>227</v>
      </c>
      <c r="B47" s="115">
        <v>1234409</v>
      </c>
      <c r="C47" s="128">
        <v>225</v>
      </c>
      <c r="D47" s="115">
        <v>156892</v>
      </c>
      <c r="E47" s="128">
        <v>114</v>
      </c>
      <c r="F47" s="115">
        <v>15586</v>
      </c>
      <c r="G47" s="128">
        <v>191</v>
      </c>
      <c r="H47" s="115">
        <v>1406887</v>
      </c>
      <c r="I47" s="115">
        <v>212</v>
      </c>
      <c r="J47" s="131"/>
      <c r="K47" s="114" t="s">
        <v>227</v>
      </c>
      <c r="L47" s="115">
        <v>1240126</v>
      </c>
      <c r="M47" s="128">
        <v>225</v>
      </c>
      <c r="N47" s="115">
        <v>166896</v>
      </c>
      <c r="O47" s="128">
        <v>115</v>
      </c>
      <c r="P47" s="115">
        <v>16368</v>
      </c>
      <c r="Q47" s="128">
        <v>191</v>
      </c>
      <c r="R47" s="115">
        <v>1423390</v>
      </c>
      <c r="S47" s="115">
        <v>212</v>
      </c>
      <c r="T47" s="159"/>
      <c r="U47" s="159"/>
    </row>
    <row r="48" spans="1:21" s="9" customFormat="1" ht="15" x14ac:dyDescent="0.3">
      <c r="A48" s="58" t="s">
        <v>228</v>
      </c>
      <c r="B48" s="58">
        <v>891817</v>
      </c>
      <c r="C48" s="126">
        <v>210</v>
      </c>
      <c r="D48" s="58">
        <v>117047</v>
      </c>
      <c r="E48" s="126">
        <v>102</v>
      </c>
      <c r="F48" s="58">
        <v>10237</v>
      </c>
      <c r="G48" s="126">
        <v>180</v>
      </c>
      <c r="H48" s="58">
        <v>1019101</v>
      </c>
      <c r="I48" s="58">
        <v>198</v>
      </c>
      <c r="J48" s="131"/>
      <c r="K48" s="58" t="s">
        <v>228</v>
      </c>
      <c r="L48" s="58">
        <v>896824</v>
      </c>
      <c r="M48" s="126">
        <v>210</v>
      </c>
      <c r="N48" s="58">
        <v>125689</v>
      </c>
      <c r="O48" s="126">
        <v>103</v>
      </c>
      <c r="P48" s="58">
        <v>10833</v>
      </c>
      <c r="Q48" s="126">
        <v>179</v>
      </c>
      <c r="R48" s="58">
        <v>1033346</v>
      </c>
      <c r="S48" s="58">
        <v>197</v>
      </c>
      <c r="T48" s="159"/>
      <c r="U48" s="159"/>
    </row>
    <row r="49" spans="1:21" s="9" customFormat="1" ht="15" x14ac:dyDescent="0.3">
      <c r="A49" s="58" t="s">
        <v>229</v>
      </c>
      <c r="B49" s="58">
        <v>596507</v>
      </c>
      <c r="C49" s="126">
        <v>178</v>
      </c>
      <c r="D49" s="58">
        <v>84325</v>
      </c>
      <c r="E49" s="126">
        <v>85</v>
      </c>
      <c r="F49" s="58">
        <v>6808</v>
      </c>
      <c r="G49" s="126">
        <v>154</v>
      </c>
      <c r="H49" s="58">
        <v>687640</v>
      </c>
      <c r="I49" s="58">
        <v>166</v>
      </c>
      <c r="J49" s="131"/>
      <c r="K49" s="58" t="s">
        <v>229</v>
      </c>
      <c r="L49" s="58">
        <v>601966</v>
      </c>
      <c r="M49" s="126">
        <v>177</v>
      </c>
      <c r="N49" s="58">
        <v>91589</v>
      </c>
      <c r="O49" s="126">
        <v>86</v>
      </c>
      <c r="P49" s="58">
        <v>7194</v>
      </c>
      <c r="Q49" s="126">
        <v>154</v>
      </c>
      <c r="R49" s="58">
        <v>700749</v>
      </c>
      <c r="S49" s="58">
        <v>165</v>
      </c>
      <c r="T49" s="159"/>
      <c r="U49" s="159"/>
    </row>
    <row r="50" spans="1:21" s="9" customFormat="1" ht="15" x14ac:dyDescent="0.3">
      <c r="A50" s="165" t="s">
        <v>230</v>
      </c>
      <c r="B50" s="58">
        <v>374154</v>
      </c>
      <c r="C50" s="126">
        <v>144</v>
      </c>
      <c r="D50" s="58">
        <v>57243</v>
      </c>
      <c r="E50" s="126">
        <v>64</v>
      </c>
      <c r="F50" s="58">
        <v>4369</v>
      </c>
      <c r="G50" s="126">
        <v>123</v>
      </c>
      <c r="H50" s="58">
        <v>435766</v>
      </c>
      <c r="I50" s="58">
        <v>133</v>
      </c>
      <c r="J50" s="131"/>
      <c r="K50" s="165" t="s">
        <v>230</v>
      </c>
      <c r="L50" s="58">
        <v>378950</v>
      </c>
      <c r="M50" s="126">
        <v>144</v>
      </c>
      <c r="N50" s="58">
        <v>63992</v>
      </c>
      <c r="O50" s="126">
        <v>64</v>
      </c>
      <c r="P50" s="58">
        <v>4633</v>
      </c>
      <c r="Q50" s="126">
        <v>123</v>
      </c>
      <c r="R50" s="58">
        <v>447575</v>
      </c>
      <c r="S50" s="58">
        <v>132</v>
      </c>
      <c r="T50" s="159"/>
      <c r="U50" s="159"/>
    </row>
    <row r="51" spans="1:21" s="9" customFormat="1" ht="15" x14ac:dyDescent="0.3">
      <c r="A51" s="58" t="s">
        <v>231</v>
      </c>
      <c r="B51" s="58">
        <v>220015</v>
      </c>
      <c r="C51" s="126">
        <v>111</v>
      </c>
      <c r="D51" s="58">
        <v>33704</v>
      </c>
      <c r="E51" s="126">
        <v>51</v>
      </c>
      <c r="F51" s="58">
        <v>2528</v>
      </c>
      <c r="G51" s="126">
        <v>95</v>
      </c>
      <c r="H51" s="58">
        <v>256247</v>
      </c>
      <c r="I51" s="58">
        <v>103</v>
      </c>
      <c r="J51" s="131"/>
      <c r="K51" s="58" t="s">
        <v>231</v>
      </c>
      <c r="L51" s="58">
        <v>232090</v>
      </c>
      <c r="M51" s="126">
        <v>110</v>
      </c>
      <c r="N51" s="58">
        <v>43586</v>
      </c>
      <c r="O51" s="126">
        <v>50</v>
      </c>
      <c r="P51" s="58">
        <v>2894</v>
      </c>
      <c r="Q51" s="126">
        <v>95</v>
      </c>
      <c r="R51" s="58">
        <v>278570</v>
      </c>
      <c r="S51" s="58">
        <v>101</v>
      </c>
      <c r="T51" s="159"/>
      <c r="U51" s="159"/>
    </row>
    <row r="52" spans="1:21" s="9" customFormat="1" ht="14.5" customHeight="1" x14ac:dyDescent="0.3">
      <c r="A52" s="58" t="s">
        <v>232</v>
      </c>
      <c r="B52" s="58">
        <v>119680</v>
      </c>
      <c r="C52" s="126">
        <v>78</v>
      </c>
      <c r="D52" s="58">
        <v>20954</v>
      </c>
      <c r="E52" s="126">
        <v>38</v>
      </c>
      <c r="F52" s="58">
        <v>1553</v>
      </c>
      <c r="G52" s="126">
        <v>69</v>
      </c>
      <c r="H52" s="58">
        <v>142187</v>
      </c>
      <c r="I52" s="58">
        <v>72</v>
      </c>
      <c r="J52" s="131"/>
      <c r="K52" s="58" t="s">
        <v>232</v>
      </c>
      <c r="L52" s="58">
        <v>129666</v>
      </c>
      <c r="M52" s="126">
        <v>77</v>
      </c>
      <c r="N52" s="58">
        <v>28204</v>
      </c>
      <c r="O52" s="126">
        <v>37</v>
      </c>
      <c r="P52" s="58">
        <v>1819</v>
      </c>
      <c r="Q52" s="126">
        <v>69</v>
      </c>
      <c r="R52" s="58">
        <v>159689</v>
      </c>
      <c r="S52" s="58">
        <v>70</v>
      </c>
      <c r="T52" s="159"/>
      <c r="U52" s="159"/>
    </row>
    <row r="53" spans="1:21" s="9" customFormat="1" ht="15" x14ac:dyDescent="0.3">
      <c r="A53" s="58" t="s">
        <v>233</v>
      </c>
      <c r="B53" s="58">
        <v>133904</v>
      </c>
      <c r="C53" s="126">
        <v>61</v>
      </c>
      <c r="D53" s="58">
        <v>38828</v>
      </c>
      <c r="E53" s="126">
        <v>30</v>
      </c>
      <c r="F53" s="58">
        <v>2846</v>
      </c>
      <c r="G53" s="126">
        <v>54</v>
      </c>
      <c r="H53" s="58">
        <v>175578</v>
      </c>
      <c r="I53" s="58">
        <v>54</v>
      </c>
      <c r="J53" s="131"/>
      <c r="K53" s="58" t="s">
        <v>233</v>
      </c>
      <c r="L53" s="58">
        <v>174341</v>
      </c>
      <c r="M53" s="126">
        <v>60</v>
      </c>
      <c r="N53" s="58">
        <v>62609</v>
      </c>
      <c r="O53" s="126">
        <v>30</v>
      </c>
      <c r="P53" s="58">
        <v>3551</v>
      </c>
      <c r="Q53" s="126">
        <v>54</v>
      </c>
      <c r="R53" s="58">
        <v>240501</v>
      </c>
      <c r="S53" s="58">
        <v>52</v>
      </c>
      <c r="T53" s="159"/>
      <c r="U53" s="159"/>
    </row>
    <row r="54" spans="1:21" s="9" customFormat="1" ht="15" x14ac:dyDescent="0.3">
      <c r="A54" s="58" t="s">
        <v>31</v>
      </c>
      <c r="B54" s="58">
        <v>1737353</v>
      </c>
      <c r="C54" s="126">
        <v>59</v>
      </c>
      <c r="D54" s="58">
        <v>331808</v>
      </c>
      <c r="E54" s="126">
        <v>30</v>
      </c>
      <c r="F54" s="58">
        <v>23148</v>
      </c>
      <c r="G54" s="126">
        <v>54</v>
      </c>
      <c r="H54" s="58">
        <v>2092309</v>
      </c>
      <c r="I54" s="58">
        <v>55</v>
      </c>
      <c r="J54" s="131"/>
      <c r="K54" s="58" t="s">
        <v>31</v>
      </c>
      <c r="L54" s="58">
        <v>1566468</v>
      </c>
      <c r="M54" s="126">
        <v>58</v>
      </c>
      <c r="N54" s="58">
        <v>248276</v>
      </c>
      <c r="O54" s="126">
        <v>29</v>
      </c>
      <c r="P54" s="58">
        <v>20817</v>
      </c>
      <c r="Q54" s="126">
        <v>54</v>
      </c>
      <c r="R54" s="58">
        <v>1835561</v>
      </c>
      <c r="S54" s="58">
        <v>54</v>
      </c>
      <c r="T54" s="159"/>
      <c r="U54" s="159"/>
    </row>
    <row r="55" spans="1:21" s="9" customFormat="1" ht="26.5" customHeight="1" x14ac:dyDescent="0.3">
      <c r="A55" s="129" t="s">
        <v>67</v>
      </c>
      <c r="B55" s="129">
        <v>7780310</v>
      </c>
      <c r="C55" s="130">
        <v>171</v>
      </c>
      <c r="D55" s="129">
        <v>1126180</v>
      </c>
      <c r="E55" s="130">
        <v>80</v>
      </c>
      <c r="F55" s="129">
        <v>104207</v>
      </c>
      <c r="G55" s="130">
        <v>147</v>
      </c>
      <c r="H55" s="129">
        <v>9010697</v>
      </c>
      <c r="I55" s="129">
        <v>159</v>
      </c>
      <c r="J55" s="131"/>
      <c r="K55" s="129" t="s">
        <v>67</v>
      </c>
      <c r="L55" s="129">
        <v>7718443</v>
      </c>
      <c r="M55" s="130">
        <v>173</v>
      </c>
      <c r="N55" s="129">
        <v>1139224</v>
      </c>
      <c r="O55" s="130">
        <v>84</v>
      </c>
      <c r="P55" s="129">
        <v>107326</v>
      </c>
      <c r="Q55" s="130">
        <v>149</v>
      </c>
      <c r="R55" s="129">
        <v>8964993</v>
      </c>
      <c r="S55" s="129">
        <v>161</v>
      </c>
      <c r="T55" s="159"/>
      <c r="U55" s="159"/>
    </row>
    <row r="56" spans="1:21" ht="25.5" customHeight="1" x14ac:dyDescent="0.25">
      <c r="A56" s="409" t="s">
        <v>192</v>
      </c>
      <c r="B56" s="409"/>
      <c r="C56" s="409"/>
      <c r="D56" s="409"/>
      <c r="E56" s="409"/>
      <c r="F56" s="409"/>
      <c r="G56" s="409"/>
      <c r="H56" s="409"/>
      <c r="I56" s="409"/>
      <c r="J56" s="131"/>
      <c r="K56" s="409" t="s">
        <v>214</v>
      </c>
      <c r="L56" s="409"/>
      <c r="M56" s="409"/>
      <c r="N56" s="409"/>
      <c r="O56" s="409"/>
      <c r="P56" s="409"/>
      <c r="Q56" s="409"/>
      <c r="R56" s="409"/>
      <c r="S56" s="409"/>
    </row>
    <row r="57" spans="1:21" s="9" customFormat="1" ht="16.5" customHeight="1" x14ac:dyDescent="0.3">
      <c r="A57" s="58" t="s">
        <v>224</v>
      </c>
      <c r="B57" s="58">
        <v>3706441</v>
      </c>
      <c r="C57" s="126">
        <v>226</v>
      </c>
      <c r="D57" s="58">
        <v>444774</v>
      </c>
      <c r="E57" s="126">
        <v>123</v>
      </c>
      <c r="F57" s="58">
        <v>52780</v>
      </c>
      <c r="G57" s="126">
        <v>192</v>
      </c>
      <c r="H57" s="58">
        <v>4203995</v>
      </c>
      <c r="I57" s="58">
        <v>215</v>
      </c>
      <c r="J57" s="131"/>
      <c r="K57" s="58" t="s">
        <v>224</v>
      </c>
      <c r="L57" s="58">
        <v>3739541</v>
      </c>
      <c r="M57" s="126">
        <v>226</v>
      </c>
      <c r="N57" s="58">
        <v>480885</v>
      </c>
      <c r="O57" s="126">
        <v>124</v>
      </c>
      <c r="P57" s="58">
        <v>56430</v>
      </c>
      <c r="Q57" s="126">
        <v>193</v>
      </c>
      <c r="R57" s="58">
        <v>4276856</v>
      </c>
      <c r="S57" s="58">
        <v>214</v>
      </c>
      <c r="T57" s="159"/>
      <c r="U57" s="159"/>
    </row>
    <row r="58" spans="1:21" s="9" customFormat="1" ht="20.25" customHeight="1" x14ac:dyDescent="0.3">
      <c r="A58" s="114" t="s">
        <v>225</v>
      </c>
      <c r="B58" s="115">
        <v>839364</v>
      </c>
      <c r="C58" s="128">
        <v>225</v>
      </c>
      <c r="D58" s="115">
        <v>92103</v>
      </c>
      <c r="E58" s="128">
        <v>127</v>
      </c>
      <c r="F58" s="115">
        <v>15173</v>
      </c>
      <c r="G58" s="128">
        <v>192</v>
      </c>
      <c r="H58" s="115">
        <v>946640</v>
      </c>
      <c r="I58" s="115">
        <v>215</v>
      </c>
      <c r="J58" s="131"/>
      <c r="K58" s="114" t="s">
        <v>225</v>
      </c>
      <c r="L58" s="115">
        <v>857257</v>
      </c>
      <c r="M58" s="128">
        <v>227</v>
      </c>
      <c r="N58" s="115">
        <v>106142</v>
      </c>
      <c r="O58" s="128">
        <v>127</v>
      </c>
      <c r="P58" s="115">
        <v>16414</v>
      </c>
      <c r="Q58" s="128">
        <v>192</v>
      </c>
      <c r="R58" s="115">
        <v>979813</v>
      </c>
      <c r="S58" s="115">
        <v>216</v>
      </c>
      <c r="T58" s="159"/>
      <c r="U58" s="159"/>
    </row>
    <row r="59" spans="1:21" s="9" customFormat="1" ht="15" x14ac:dyDescent="0.3">
      <c r="A59" s="114" t="s">
        <v>226</v>
      </c>
      <c r="B59" s="115">
        <v>1633215</v>
      </c>
      <c r="C59" s="128">
        <v>227</v>
      </c>
      <c r="D59" s="115">
        <v>194778</v>
      </c>
      <c r="E59" s="128">
        <v>128</v>
      </c>
      <c r="F59" s="115">
        <v>21995</v>
      </c>
      <c r="G59" s="128">
        <v>194</v>
      </c>
      <c r="H59" s="115">
        <v>1849988</v>
      </c>
      <c r="I59" s="115">
        <v>217</v>
      </c>
      <c r="J59" s="131"/>
      <c r="K59" s="114" t="s">
        <v>226</v>
      </c>
      <c r="L59" s="115">
        <v>1642139</v>
      </c>
      <c r="M59" s="128">
        <v>227</v>
      </c>
      <c r="N59" s="115">
        <v>206613</v>
      </c>
      <c r="O59" s="128">
        <v>129</v>
      </c>
      <c r="P59" s="115">
        <v>23434</v>
      </c>
      <c r="Q59" s="128">
        <v>194</v>
      </c>
      <c r="R59" s="115">
        <v>1872186</v>
      </c>
      <c r="S59" s="115">
        <v>216</v>
      </c>
      <c r="T59" s="159"/>
      <c r="U59" s="159"/>
    </row>
    <row r="60" spans="1:21" s="9" customFormat="1" ht="15" x14ac:dyDescent="0.3">
      <c r="A60" s="114" t="s">
        <v>227</v>
      </c>
      <c r="B60" s="115">
        <v>1233862</v>
      </c>
      <c r="C60" s="128">
        <v>225</v>
      </c>
      <c r="D60" s="115">
        <v>157893</v>
      </c>
      <c r="E60" s="128">
        <v>114</v>
      </c>
      <c r="F60" s="115">
        <v>15612</v>
      </c>
      <c r="G60" s="128">
        <v>191</v>
      </c>
      <c r="H60" s="115">
        <v>1407367</v>
      </c>
      <c r="I60" s="115">
        <v>213</v>
      </c>
      <c r="J60" s="131"/>
      <c r="K60" s="114" t="s">
        <v>227</v>
      </c>
      <c r="L60" s="115">
        <v>1240145</v>
      </c>
      <c r="M60" s="128">
        <v>225</v>
      </c>
      <c r="N60" s="115">
        <v>168130</v>
      </c>
      <c r="O60" s="128">
        <v>115</v>
      </c>
      <c r="P60" s="115">
        <v>16582</v>
      </c>
      <c r="Q60" s="128">
        <v>191</v>
      </c>
      <c r="R60" s="115">
        <v>1424857</v>
      </c>
      <c r="S60" s="115">
        <v>211</v>
      </c>
      <c r="T60" s="159"/>
      <c r="U60" s="159"/>
    </row>
    <row r="61" spans="1:21" s="9" customFormat="1" ht="15" x14ac:dyDescent="0.3">
      <c r="A61" s="58" t="s">
        <v>228</v>
      </c>
      <c r="B61" s="58">
        <v>891007</v>
      </c>
      <c r="C61" s="126">
        <v>211</v>
      </c>
      <c r="D61" s="58">
        <v>117814</v>
      </c>
      <c r="E61" s="126">
        <v>102</v>
      </c>
      <c r="F61" s="58">
        <v>10257</v>
      </c>
      <c r="G61" s="126">
        <v>180</v>
      </c>
      <c r="H61" s="58">
        <v>1019078</v>
      </c>
      <c r="I61" s="58">
        <v>198</v>
      </c>
      <c r="J61" s="131"/>
      <c r="K61" s="58" t="s">
        <v>228</v>
      </c>
      <c r="L61" s="58">
        <v>897154</v>
      </c>
      <c r="M61" s="126">
        <v>210</v>
      </c>
      <c r="N61" s="58">
        <v>126940</v>
      </c>
      <c r="O61" s="126">
        <v>103</v>
      </c>
      <c r="P61" s="58">
        <v>10956</v>
      </c>
      <c r="Q61" s="126">
        <v>179</v>
      </c>
      <c r="R61" s="58">
        <v>1035050</v>
      </c>
      <c r="S61" s="58">
        <v>196</v>
      </c>
      <c r="T61" s="159"/>
      <c r="U61" s="159"/>
    </row>
    <row r="62" spans="1:21" s="9" customFormat="1" ht="15" x14ac:dyDescent="0.3">
      <c r="A62" s="58" t="s">
        <v>229</v>
      </c>
      <c r="B62" s="58">
        <v>595639</v>
      </c>
      <c r="C62" s="126">
        <v>178</v>
      </c>
      <c r="D62" s="58">
        <v>84828</v>
      </c>
      <c r="E62" s="126">
        <v>85</v>
      </c>
      <c r="F62" s="58">
        <v>6819</v>
      </c>
      <c r="G62" s="126">
        <v>154</v>
      </c>
      <c r="H62" s="58">
        <v>687286</v>
      </c>
      <c r="I62" s="58">
        <v>166</v>
      </c>
      <c r="J62" s="131"/>
      <c r="K62" s="58" t="s">
        <v>229</v>
      </c>
      <c r="L62" s="58">
        <v>602593</v>
      </c>
      <c r="M62" s="126">
        <v>177</v>
      </c>
      <c r="N62" s="58">
        <v>92878</v>
      </c>
      <c r="O62" s="126">
        <v>86</v>
      </c>
      <c r="P62" s="58">
        <v>7291</v>
      </c>
      <c r="Q62" s="126">
        <v>154</v>
      </c>
      <c r="R62" s="58">
        <v>702762</v>
      </c>
      <c r="S62" s="58">
        <v>165</v>
      </c>
      <c r="T62" s="159"/>
      <c r="U62" s="159"/>
    </row>
    <row r="63" spans="1:21" s="9" customFormat="1" ht="15" x14ac:dyDescent="0.3">
      <c r="A63" s="165" t="s">
        <v>230</v>
      </c>
      <c r="B63" s="58">
        <v>373367</v>
      </c>
      <c r="C63" s="126">
        <v>144</v>
      </c>
      <c r="D63" s="58">
        <v>57664</v>
      </c>
      <c r="E63" s="126">
        <v>64</v>
      </c>
      <c r="F63" s="58">
        <v>4377</v>
      </c>
      <c r="G63" s="126">
        <v>123</v>
      </c>
      <c r="H63" s="58">
        <v>435408</v>
      </c>
      <c r="I63" s="58">
        <v>133</v>
      </c>
      <c r="J63" s="131"/>
      <c r="K63" s="165" t="s">
        <v>230</v>
      </c>
      <c r="L63" s="58">
        <v>380109</v>
      </c>
      <c r="M63" s="126">
        <v>143</v>
      </c>
      <c r="N63" s="58">
        <v>65253</v>
      </c>
      <c r="O63" s="126">
        <v>64</v>
      </c>
      <c r="P63" s="58">
        <v>4691</v>
      </c>
      <c r="Q63" s="126">
        <v>123</v>
      </c>
      <c r="R63" s="58">
        <v>450053</v>
      </c>
      <c r="S63" s="58">
        <v>131</v>
      </c>
      <c r="T63" s="159"/>
      <c r="U63" s="159"/>
    </row>
    <row r="64" spans="1:21" s="9" customFormat="1" ht="15" x14ac:dyDescent="0.3">
      <c r="A64" s="58" t="s">
        <v>231</v>
      </c>
      <c r="B64" s="58">
        <v>222286</v>
      </c>
      <c r="C64" s="126">
        <v>111</v>
      </c>
      <c r="D64" s="58">
        <v>35564</v>
      </c>
      <c r="E64" s="126">
        <v>51</v>
      </c>
      <c r="F64" s="58">
        <v>2605</v>
      </c>
      <c r="G64" s="126">
        <v>95</v>
      </c>
      <c r="H64" s="58">
        <v>260455</v>
      </c>
      <c r="I64" s="58">
        <v>102</v>
      </c>
      <c r="J64" s="131"/>
      <c r="K64" s="58" t="s">
        <v>231</v>
      </c>
      <c r="L64" s="58">
        <v>233069</v>
      </c>
      <c r="M64" s="126">
        <v>110</v>
      </c>
      <c r="N64" s="58">
        <v>44889</v>
      </c>
      <c r="O64" s="126">
        <v>50</v>
      </c>
      <c r="P64" s="58">
        <v>2939</v>
      </c>
      <c r="Q64" s="126">
        <v>95</v>
      </c>
      <c r="R64" s="58">
        <v>280897</v>
      </c>
      <c r="S64" s="58">
        <v>100</v>
      </c>
      <c r="T64" s="159"/>
      <c r="U64" s="159"/>
    </row>
    <row r="65" spans="1:21" s="9" customFormat="1" ht="14.5" customHeight="1" x14ac:dyDescent="0.3">
      <c r="A65" s="58" t="s">
        <v>232</v>
      </c>
      <c r="B65" s="58">
        <v>121344</v>
      </c>
      <c r="C65" s="126">
        <v>78</v>
      </c>
      <c r="D65" s="58">
        <v>22082</v>
      </c>
      <c r="E65" s="126">
        <v>38</v>
      </c>
      <c r="F65" s="58">
        <v>1597</v>
      </c>
      <c r="G65" s="126">
        <v>69</v>
      </c>
      <c r="H65" s="58">
        <v>145023</v>
      </c>
      <c r="I65" s="58">
        <v>72</v>
      </c>
      <c r="J65" s="131"/>
      <c r="K65" s="58" t="s">
        <v>232</v>
      </c>
      <c r="L65" s="58">
        <v>130951</v>
      </c>
      <c r="M65" s="126">
        <v>77</v>
      </c>
      <c r="N65" s="58">
        <v>29466</v>
      </c>
      <c r="O65" s="126">
        <v>37</v>
      </c>
      <c r="P65" s="58">
        <v>1857</v>
      </c>
      <c r="Q65" s="126">
        <v>69</v>
      </c>
      <c r="R65" s="58">
        <v>162274</v>
      </c>
      <c r="S65" s="58">
        <v>70</v>
      </c>
      <c r="T65" s="159"/>
      <c r="U65" s="159"/>
    </row>
    <row r="66" spans="1:21" s="9" customFormat="1" ht="15" x14ac:dyDescent="0.3">
      <c r="A66" s="58" t="s">
        <v>233</v>
      </c>
      <c r="B66" s="58">
        <v>141703</v>
      </c>
      <c r="C66" s="126">
        <v>61</v>
      </c>
      <c r="D66" s="58">
        <v>41148</v>
      </c>
      <c r="E66" s="126">
        <v>30</v>
      </c>
      <c r="F66" s="58">
        <v>2973</v>
      </c>
      <c r="G66" s="126">
        <v>54</v>
      </c>
      <c r="H66" s="58">
        <v>185824</v>
      </c>
      <c r="I66" s="58">
        <v>54</v>
      </c>
      <c r="J66" s="131"/>
      <c r="K66" s="58" t="s">
        <v>233</v>
      </c>
      <c r="L66" s="58">
        <v>180798</v>
      </c>
      <c r="M66" s="126">
        <v>60</v>
      </c>
      <c r="N66" s="58">
        <v>69213</v>
      </c>
      <c r="O66" s="126">
        <v>30</v>
      </c>
      <c r="P66" s="58">
        <v>3658</v>
      </c>
      <c r="Q66" s="126">
        <v>54</v>
      </c>
      <c r="R66" s="58">
        <v>253669</v>
      </c>
      <c r="S66" s="58">
        <v>52</v>
      </c>
      <c r="T66" s="159"/>
      <c r="U66" s="159"/>
    </row>
    <row r="67" spans="1:21" s="9" customFormat="1" ht="15" x14ac:dyDescent="0.3">
      <c r="A67" s="58" t="s">
        <v>31</v>
      </c>
      <c r="B67" s="58">
        <v>1712082</v>
      </c>
      <c r="C67" s="126">
        <v>59</v>
      </c>
      <c r="D67" s="58">
        <v>322710</v>
      </c>
      <c r="E67" s="126">
        <v>30</v>
      </c>
      <c r="F67" s="58">
        <v>22843</v>
      </c>
      <c r="G67" s="126">
        <v>54</v>
      </c>
      <c r="H67" s="58">
        <v>2057635</v>
      </c>
      <c r="I67" s="58">
        <v>54</v>
      </c>
      <c r="J67" s="131"/>
      <c r="K67" s="58" t="s">
        <v>31</v>
      </c>
      <c r="L67" s="58">
        <v>1537330</v>
      </c>
      <c r="M67" s="126">
        <v>58</v>
      </c>
      <c r="N67" s="58">
        <v>229918</v>
      </c>
      <c r="O67" s="126">
        <v>30</v>
      </c>
      <c r="P67" s="58">
        <v>20416</v>
      </c>
      <c r="Q67" s="126">
        <v>54</v>
      </c>
      <c r="R67" s="58">
        <v>1787664</v>
      </c>
      <c r="S67" s="58">
        <v>54</v>
      </c>
      <c r="T67" s="159"/>
      <c r="U67" s="159"/>
    </row>
    <row r="68" spans="1:21" s="9" customFormat="1" ht="26.5" customHeight="1" x14ac:dyDescent="0.3">
      <c r="A68" s="129" t="s">
        <v>67</v>
      </c>
      <c r="B68" s="129">
        <v>7763869</v>
      </c>
      <c r="C68" s="130">
        <v>171</v>
      </c>
      <c r="D68" s="129">
        <v>1126584</v>
      </c>
      <c r="E68" s="130">
        <v>81</v>
      </c>
      <c r="F68" s="129">
        <v>104251</v>
      </c>
      <c r="G68" s="130">
        <v>147</v>
      </c>
      <c r="H68" s="129">
        <v>8994704</v>
      </c>
      <c r="I68" s="129">
        <v>160</v>
      </c>
      <c r="J68" s="131"/>
      <c r="K68" s="129" t="s">
        <v>67</v>
      </c>
      <c r="L68" s="129">
        <v>7701545</v>
      </c>
      <c r="M68" s="130">
        <v>173</v>
      </c>
      <c r="N68" s="129">
        <v>1139442</v>
      </c>
      <c r="O68" s="130">
        <v>85</v>
      </c>
      <c r="P68" s="129">
        <v>108238</v>
      </c>
      <c r="Q68" s="130">
        <v>150</v>
      </c>
      <c r="R68" s="129">
        <v>8949225</v>
      </c>
      <c r="S68" s="129">
        <v>161</v>
      </c>
      <c r="T68" s="159"/>
      <c r="U68" s="159"/>
    </row>
    <row r="69" spans="1:21" ht="25.5" customHeight="1" x14ac:dyDescent="0.25">
      <c r="A69" s="409" t="s">
        <v>196</v>
      </c>
      <c r="B69" s="409"/>
      <c r="C69" s="409"/>
      <c r="D69" s="409"/>
      <c r="E69" s="409"/>
      <c r="F69" s="409"/>
      <c r="G69" s="409"/>
      <c r="H69" s="409"/>
      <c r="I69" s="409"/>
      <c r="J69" s="131"/>
      <c r="K69" s="409" t="s">
        <v>238</v>
      </c>
      <c r="L69" s="409"/>
      <c r="M69" s="409"/>
      <c r="N69" s="409"/>
      <c r="O69" s="409"/>
      <c r="P69" s="409"/>
      <c r="Q69" s="409"/>
      <c r="R69" s="409"/>
      <c r="S69" s="409"/>
    </row>
    <row r="70" spans="1:21" s="9" customFormat="1" ht="16.5" customHeight="1" x14ac:dyDescent="0.3">
      <c r="A70" s="58" t="s">
        <v>224</v>
      </c>
      <c r="B70" s="58">
        <v>3700800</v>
      </c>
      <c r="C70" s="126">
        <v>226</v>
      </c>
      <c r="D70" s="58">
        <v>447006</v>
      </c>
      <c r="E70" s="126">
        <v>123</v>
      </c>
      <c r="F70" s="58">
        <v>52855</v>
      </c>
      <c r="G70" s="126">
        <v>192</v>
      </c>
      <c r="H70" s="58">
        <v>4200661</v>
      </c>
      <c r="I70" s="58">
        <v>215</v>
      </c>
      <c r="J70" s="131"/>
      <c r="K70" s="58" t="s">
        <v>224</v>
      </c>
      <c r="L70" s="58">
        <v>3762385</v>
      </c>
      <c r="M70" s="126">
        <v>226</v>
      </c>
      <c r="N70" s="58">
        <v>484309</v>
      </c>
      <c r="O70" s="126">
        <v>124</v>
      </c>
      <c r="P70" s="58">
        <v>57519</v>
      </c>
      <c r="Q70" s="126">
        <v>193</v>
      </c>
      <c r="R70" s="58">
        <v>4304213</v>
      </c>
      <c r="S70" s="58">
        <v>214</v>
      </c>
      <c r="T70" s="159"/>
      <c r="U70" s="159"/>
    </row>
    <row r="71" spans="1:21" s="9" customFormat="1" ht="20.25" customHeight="1" x14ac:dyDescent="0.3">
      <c r="A71" s="114" t="s">
        <v>225</v>
      </c>
      <c r="B71" s="115">
        <v>838062</v>
      </c>
      <c r="C71" s="128">
        <v>225</v>
      </c>
      <c r="D71" s="115">
        <v>92327</v>
      </c>
      <c r="E71" s="128">
        <v>128</v>
      </c>
      <c r="F71" s="115">
        <v>15205</v>
      </c>
      <c r="G71" s="128">
        <v>192</v>
      </c>
      <c r="H71" s="115">
        <v>945594</v>
      </c>
      <c r="I71" s="115">
        <v>215</v>
      </c>
      <c r="J71" s="131"/>
      <c r="K71" s="114" t="s">
        <v>225</v>
      </c>
      <c r="L71" s="115">
        <v>891792</v>
      </c>
      <c r="M71" s="128">
        <v>227</v>
      </c>
      <c r="N71" s="115">
        <v>111189</v>
      </c>
      <c r="O71" s="128">
        <v>127</v>
      </c>
      <c r="P71" s="115">
        <v>17308</v>
      </c>
      <c r="Q71" s="128">
        <v>192</v>
      </c>
      <c r="R71" s="115">
        <v>1020289</v>
      </c>
      <c r="S71" s="115">
        <v>216</v>
      </c>
      <c r="T71" s="159"/>
      <c r="U71" s="159"/>
    </row>
    <row r="72" spans="1:21" s="9" customFormat="1" ht="15" x14ac:dyDescent="0.3">
      <c r="A72" s="114" t="s">
        <v>226</v>
      </c>
      <c r="B72" s="115">
        <v>1630668</v>
      </c>
      <c r="C72" s="128">
        <v>228</v>
      </c>
      <c r="D72" s="115">
        <v>195756</v>
      </c>
      <c r="E72" s="128">
        <v>128</v>
      </c>
      <c r="F72" s="115">
        <v>21993</v>
      </c>
      <c r="G72" s="128">
        <v>194</v>
      </c>
      <c r="H72" s="115">
        <v>1848417</v>
      </c>
      <c r="I72" s="115">
        <v>217</v>
      </c>
      <c r="J72" s="131"/>
      <c r="K72" s="114" t="s">
        <v>226</v>
      </c>
      <c r="L72" s="115">
        <v>1637385</v>
      </c>
      <c r="M72" s="128">
        <v>226</v>
      </c>
      <c r="N72" s="115">
        <v>205849</v>
      </c>
      <c r="O72" s="128">
        <v>129</v>
      </c>
      <c r="P72" s="115">
        <v>23518</v>
      </c>
      <c r="Q72" s="128">
        <v>194</v>
      </c>
      <c r="R72" s="115">
        <v>1866752</v>
      </c>
      <c r="S72" s="115">
        <v>215</v>
      </c>
      <c r="T72" s="159"/>
      <c r="U72" s="159"/>
    </row>
    <row r="73" spans="1:21" s="9" customFormat="1" ht="15" x14ac:dyDescent="0.3">
      <c r="A73" s="114" t="s">
        <v>227</v>
      </c>
      <c r="B73" s="115">
        <v>1232070</v>
      </c>
      <c r="C73" s="128">
        <v>225</v>
      </c>
      <c r="D73" s="115">
        <v>158923</v>
      </c>
      <c r="E73" s="128">
        <v>114</v>
      </c>
      <c r="F73" s="115">
        <v>15657</v>
      </c>
      <c r="G73" s="128">
        <v>191</v>
      </c>
      <c r="H73" s="115">
        <v>1406650</v>
      </c>
      <c r="I73" s="115">
        <v>212</v>
      </c>
      <c r="J73" s="131"/>
      <c r="K73" s="114" t="s">
        <v>227</v>
      </c>
      <c r="L73" s="115">
        <v>1233208</v>
      </c>
      <c r="M73" s="128">
        <v>224</v>
      </c>
      <c r="N73" s="115">
        <v>167271</v>
      </c>
      <c r="O73" s="128">
        <v>115</v>
      </c>
      <c r="P73" s="115">
        <v>16693</v>
      </c>
      <c r="Q73" s="128">
        <v>191</v>
      </c>
      <c r="R73" s="115">
        <v>1417172</v>
      </c>
      <c r="S73" s="115">
        <v>211</v>
      </c>
      <c r="T73" s="159"/>
      <c r="U73" s="159"/>
    </row>
    <row r="74" spans="1:21" s="9" customFormat="1" ht="15" x14ac:dyDescent="0.3">
      <c r="A74" s="58" t="s">
        <v>228</v>
      </c>
      <c r="B74" s="58">
        <v>889253</v>
      </c>
      <c r="C74" s="126">
        <v>211</v>
      </c>
      <c r="D74" s="58">
        <v>118476</v>
      </c>
      <c r="E74" s="126">
        <v>103</v>
      </c>
      <c r="F74" s="58">
        <v>10278</v>
      </c>
      <c r="G74" s="126">
        <v>180</v>
      </c>
      <c r="H74" s="58">
        <v>1018007</v>
      </c>
      <c r="I74" s="58">
        <v>198</v>
      </c>
      <c r="J74" s="131"/>
      <c r="K74" s="58" t="s">
        <v>228</v>
      </c>
      <c r="L74" s="58">
        <v>892565</v>
      </c>
      <c r="M74" s="126">
        <v>209</v>
      </c>
      <c r="N74" s="58">
        <v>126475</v>
      </c>
      <c r="O74" s="126">
        <v>103</v>
      </c>
      <c r="P74" s="58">
        <v>11013</v>
      </c>
      <c r="Q74" s="126">
        <v>179</v>
      </c>
      <c r="R74" s="58">
        <v>1030053</v>
      </c>
      <c r="S74" s="58">
        <v>196</v>
      </c>
      <c r="T74" s="159"/>
      <c r="U74" s="159"/>
    </row>
    <row r="75" spans="1:21" s="9" customFormat="1" ht="15" x14ac:dyDescent="0.3">
      <c r="A75" s="58" t="s">
        <v>229</v>
      </c>
      <c r="B75" s="58">
        <v>594358</v>
      </c>
      <c r="C75" s="126">
        <v>178</v>
      </c>
      <c r="D75" s="58">
        <v>85244</v>
      </c>
      <c r="E75" s="126">
        <v>85</v>
      </c>
      <c r="F75" s="58">
        <v>6836</v>
      </c>
      <c r="G75" s="126">
        <v>154</v>
      </c>
      <c r="H75" s="58">
        <v>686438</v>
      </c>
      <c r="I75" s="58">
        <v>166</v>
      </c>
      <c r="J75" s="131"/>
      <c r="K75" s="58" t="s">
        <v>229</v>
      </c>
      <c r="L75" s="58">
        <v>599943</v>
      </c>
      <c r="M75" s="126">
        <v>176</v>
      </c>
      <c r="N75" s="58">
        <v>92328</v>
      </c>
      <c r="O75" s="126">
        <v>86</v>
      </c>
      <c r="P75" s="58">
        <v>7323</v>
      </c>
      <c r="Q75" s="126">
        <v>154</v>
      </c>
      <c r="R75" s="58">
        <v>699594</v>
      </c>
      <c r="S75" s="58">
        <v>164</v>
      </c>
      <c r="T75" s="159"/>
      <c r="U75" s="159"/>
    </row>
    <row r="76" spans="1:21" s="9" customFormat="1" ht="15" x14ac:dyDescent="0.3">
      <c r="A76" s="165" t="s">
        <v>230</v>
      </c>
      <c r="B76" s="58">
        <v>372394</v>
      </c>
      <c r="C76" s="126">
        <v>144</v>
      </c>
      <c r="D76" s="58">
        <v>58015</v>
      </c>
      <c r="E76" s="126">
        <v>64</v>
      </c>
      <c r="F76" s="58">
        <v>4389</v>
      </c>
      <c r="G76" s="126">
        <v>123</v>
      </c>
      <c r="H76" s="58">
        <v>434798</v>
      </c>
      <c r="I76" s="58">
        <v>133</v>
      </c>
      <c r="J76" s="131"/>
      <c r="K76" s="165" t="s">
        <v>230</v>
      </c>
      <c r="L76" s="58">
        <v>378530</v>
      </c>
      <c r="M76" s="126">
        <v>143</v>
      </c>
      <c r="N76" s="58">
        <v>64945</v>
      </c>
      <c r="O76" s="126">
        <v>64</v>
      </c>
      <c r="P76" s="58">
        <v>4730</v>
      </c>
      <c r="Q76" s="126">
        <v>123</v>
      </c>
      <c r="R76" s="58">
        <v>448205</v>
      </c>
      <c r="S76" s="58">
        <v>131</v>
      </c>
      <c r="T76" s="159"/>
      <c r="U76" s="159"/>
    </row>
    <row r="77" spans="1:21" s="9" customFormat="1" ht="15" x14ac:dyDescent="0.3">
      <c r="A77" s="58" t="s">
        <v>231</v>
      </c>
      <c r="B77" s="58">
        <v>224276</v>
      </c>
      <c r="C77" s="126">
        <v>110</v>
      </c>
      <c r="D77" s="58">
        <v>37290</v>
      </c>
      <c r="E77" s="126">
        <v>51</v>
      </c>
      <c r="F77" s="58">
        <v>2669</v>
      </c>
      <c r="G77" s="126">
        <v>95</v>
      </c>
      <c r="H77" s="58">
        <v>264235</v>
      </c>
      <c r="I77" s="58">
        <v>102</v>
      </c>
      <c r="J77" s="131"/>
      <c r="K77" s="58" t="s">
        <v>231</v>
      </c>
      <c r="L77" s="58">
        <v>232304</v>
      </c>
      <c r="M77" s="126">
        <v>109</v>
      </c>
      <c r="N77" s="58">
        <v>44777</v>
      </c>
      <c r="O77" s="126">
        <v>50</v>
      </c>
      <c r="P77" s="58">
        <v>2956</v>
      </c>
      <c r="Q77" s="126">
        <v>95</v>
      </c>
      <c r="R77" s="58">
        <v>280037</v>
      </c>
      <c r="S77" s="58">
        <v>100</v>
      </c>
      <c r="T77" s="159"/>
      <c r="U77" s="159"/>
    </row>
    <row r="78" spans="1:21" s="9" customFormat="1" ht="14.5" customHeight="1" x14ac:dyDescent="0.3">
      <c r="A78" s="58" t="s">
        <v>232</v>
      </c>
      <c r="B78" s="58">
        <v>122734</v>
      </c>
      <c r="C78" s="126">
        <v>78</v>
      </c>
      <c r="D78" s="58">
        <v>23144</v>
      </c>
      <c r="E78" s="126">
        <v>38</v>
      </c>
      <c r="F78" s="58">
        <v>1648</v>
      </c>
      <c r="G78" s="126">
        <v>69</v>
      </c>
      <c r="H78" s="58">
        <v>147526</v>
      </c>
      <c r="I78" s="58">
        <v>71</v>
      </c>
      <c r="J78" s="131"/>
      <c r="K78" s="58" t="s">
        <v>232</v>
      </c>
      <c r="L78" s="58">
        <v>131078</v>
      </c>
      <c r="M78" s="126">
        <v>77</v>
      </c>
      <c r="N78" s="58">
        <v>29525</v>
      </c>
      <c r="O78" s="126">
        <v>37</v>
      </c>
      <c r="P78" s="58">
        <v>1865</v>
      </c>
      <c r="Q78" s="126">
        <v>69</v>
      </c>
      <c r="R78" s="58">
        <v>162468</v>
      </c>
      <c r="S78" s="58">
        <v>69</v>
      </c>
      <c r="T78" s="159"/>
      <c r="U78" s="159"/>
    </row>
    <row r="79" spans="1:21" s="9" customFormat="1" ht="15" x14ac:dyDescent="0.3">
      <c r="A79" s="58" t="s">
        <v>233</v>
      </c>
      <c r="B79" s="58">
        <v>148987</v>
      </c>
      <c r="C79" s="126">
        <v>61</v>
      </c>
      <c r="D79" s="58">
        <v>43654</v>
      </c>
      <c r="E79" s="126">
        <v>30</v>
      </c>
      <c r="F79" s="58">
        <v>3068</v>
      </c>
      <c r="G79" s="126">
        <v>54</v>
      </c>
      <c r="H79" s="58">
        <v>195709</v>
      </c>
      <c r="I79" s="58">
        <v>54</v>
      </c>
      <c r="J79" s="131"/>
      <c r="K79" s="58" t="s">
        <v>233</v>
      </c>
      <c r="L79" s="58">
        <v>183076</v>
      </c>
      <c r="M79" s="126">
        <v>60</v>
      </c>
      <c r="N79" s="58">
        <v>70560</v>
      </c>
      <c r="O79" s="126">
        <v>29</v>
      </c>
      <c r="P79" s="58">
        <v>3707</v>
      </c>
      <c r="Q79" s="126">
        <v>54</v>
      </c>
      <c r="R79" s="58">
        <v>257343</v>
      </c>
      <c r="S79" s="58">
        <v>51</v>
      </c>
      <c r="T79" s="159"/>
      <c r="U79" s="159"/>
    </row>
    <row r="80" spans="1:21" s="9" customFormat="1" ht="15" x14ac:dyDescent="0.3">
      <c r="A80" s="58" t="s">
        <v>31</v>
      </c>
      <c r="B80" s="58">
        <v>1688841</v>
      </c>
      <c r="C80" s="126">
        <v>58</v>
      </c>
      <c r="D80" s="58">
        <v>313003</v>
      </c>
      <c r="E80" s="126">
        <v>29</v>
      </c>
      <c r="F80" s="58">
        <v>22548</v>
      </c>
      <c r="G80" s="126">
        <v>54</v>
      </c>
      <c r="H80" s="58">
        <v>2024392</v>
      </c>
      <c r="I80" s="58">
        <v>54</v>
      </c>
      <c r="J80" s="131"/>
      <c r="K80" s="58" t="s">
        <v>31</v>
      </c>
      <c r="L80" s="58">
        <v>1512905</v>
      </c>
      <c r="M80" s="126">
        <v>58</v>
      </c>
      <c r="N80" s="58">
        <v>219240</v>
      </c>
      <c r="O80" s="126">
        <v>29</v>
      </c>
      <c r="P80" s="58">
        <v>19957</v>
      </c>
      <c r="Q80" s="126">
        <v>54</v>
      </c>
      <c r="R80" s="58">
        <v>1752102</v>
      </c>
      <c r="S80" s="58">
        <v>54</v>
      </c>
      <c r="T80" s="159"/>
      <c r="U80" s="159"/>
    </row>
    <row r="81" spans="1:21" s="9" customFormat="1" ht="26.5" customHeight="1" x14ac:dyDescent="0.3">
      <c r="A81" s="129" t="s">
        <v>67</v>
      </c>
      <c r="B81" s="129">
        <v>7741643</v>
      </c>
      <c r="C81" s="130">
        <v>171</v>
      </c>
      <c r="D81" s="129">
        <v>1125832</v>
      </c>
      <c r="E81" s="130">
        <v>81</v>
      </c>
      <c r="F81" s="129">
        <v>104291</v>
      </c>
      <c r="G81" s="130">
        <v>147</v>
      </c>
      <c r="H81" s="129">
        <v>8971766</v>
      </c>
      <c r="I81" s="129">
        <v>160</v>
      </c>
      <c r="J81" s="131"/>
      <c r="K81" s="129" t="s">
        <v>67</v>
      </c>
      <c r="L81" s="129">
        <v>7692786</v>
      </c>
      <c r="M81" s="130">
        <v>173</v>
      </c>
      <c r="N81" s="129">
        <v>1132159</v>
      </c>
      <c r="O81" s="130">
        <v>86</v>
      </c>
      <c r="P81" s="129">
        <v>109070</v>
      </c>
      <c r="Q81" s="130">
        <v>151</v>
      </c>
      <c r="R81" s="129">
        <v>8934015</v>
      </c>
      <c r="S81" s="129">
        <v>161</v>
      </c>
      <c r="T81" s="159"/>
      <c r="U81" s="159"/>
    </row>
    <row r="83" spans="1:21" x14ac:dyDescent="0.25">
      <c r="A83" s="314" t="str">
        <f>+INDICE!B10</f>
        <v xml:space="preserve"> Lettura dati 24 gennaio 2024</v>
      </c>
    </row>
  </sheetData>
  <mergeCells count="20">
    <mergeCell ref="K17:S17"/>
    <mergeCell ref="K4:S4"/>
    <mergeCell ref="L2:M2"/>
    <mergeCell ref="N2:O2"/>
    <mergeCell ref="P2:Q2"/>
    <mergeCell ref="R2:S2"/>
    <mergeCell ref="A17:I17"/>
    <mergeCell ref="A4:I4"/>
    <mergeCell ref="B2:C2"/>
    <mergeCell ref="D2:E2"/>
    <mergeCell ref="F2:G2"/>
    <mergeCell ref="H2:I2"/>
    <mergeCell ref="K43:S43"/>
    <mergeCell ref="A69:I69"/>
    <mergeCell ref="A56:I56"/>
    <mergeCell ref="A43:I43"/>
    <mergeCell ref="A30:I30"/>
    <mergeCell ref="K30:S30"/>
    <mergeCell ref="K56:S56"/>
    <mergeCell ref="K69:S69"/>
  </mergeCells>
  <pageMargins left="0.70866141732283472" right="0.70866141732283472" top="0.74803149606299213" bottom="0.15748031496062992" header="0.31496062992125984" footer="0.31496062992125984"/>
  <pageSetup paperSize="9" scale="34"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9E7A-5931-4EC0-9ADF-5808578922C5}">
  <sheetPr>
    <pageSetUpPr fitToPage="1"/>
  </sheetPr>
  <dimension ref="A1:W79"/>
  <sheetViews>
    <sheetView showGridLines="0" view="pageBreakPreview" topLeftCell="J17" zoomScale="60" zoomScaleNormal="70" workbookViewId="0">
      <selection activeCell="J28" sqref="J28"/>
    </sheetView>
  </sheetViews>
  <sheetFormatPr defaultColWidth="13.26953125" defaultRowHeight="10" x14ac:dyDescent="0.35"/>
  <cols>
    <col min="1" max="1" width="26.36328125" style="1" customWidth="1"/>
    <col min="2" max="2" width="17.81640625" style="1" bestFit="1" customWidth="1"/>
    <col min="3" max="3" width="13" style="1" customWidth="1"/>
    <col min="4" max="4" width="14.1796875" style="1" customWidth="1"/>
    <col min="5" max="5" width="17.26953125" style="1" bestFit="1" customWidth="1"/>
    <col min="6" max="6" width="13.453125" style="1" customWidth="1"/>
    <col min="7" max="7" width="14" style="1" customWidth="1"/>
    <col min="8" max="8" width="17.26953125" style="1" bestFit="1" customWidth="1"/>
    <col min="9" max="9" width="12.7265625" style="1" customWidth="1"/>
    <col min="10" max="10" width="14.453125" style="1" customWidth="1"/>
    <col min="11" max="11" width="17.26953125" style="1" bestFit="1" customWidth="1"/>
    <col min="12" max="12" width="11.453125" style="1" customWidth="1"/>
    <col min="13" max="13" width="15.7265625" style="1" customWidth="1"/>
    <col min="14" max="14" width="17.26953125" style="1" bestFit="1" customWidth="1"/>
    <col min="15" max="15" width="11.453125" style="1" customWidth="1"/>
    <col min="16" max="16" width="14.453125" style="1" customWidth="1"/>
    <col min="17" max="17" width="17.81640625" style="93" bestFit="1" customWidth="1"/>
    <col min="18" max="18" width="23.453125" style="93" customWidth="1"/>
    <col min="19" max="19" width="13.453125" style="93" bestFit="1" customWidth="1"/>
    <col min="20" max="20" width="17.81640625" style="93" bestFit="1" customWidth="1"/>
    <col min="21" max="22" width="13.453125" style="93" bestFit="1" customWidth="1"/>
    <col min="23" max="23" width="13.26953125" style="93"/>
    <col min="24" max="16384" width="13.26953125" style="1"/>
  </cols>
  <sheetData>
    <row r="1" spans="1:23" ht="59.5" customHeight="1" thickBot="1" x14ac:dyDescent="0.4">
      <c r="A1" s="85" t="s">
        <v>131</v>
      </c>
      <c r="B1" s="85"/>
      <c r="C1" s="85"/>
      <c r="D1" s="85"/>
      <c r="E1" s="85"/>
      <c r="F1" s="85"/>
      <c r="G1" s="85"/>
      <c r="H1" s="85"/>
      <c r="I1" s="85"/>
      <c r="J1" s="85"/>
      <c r="K1" s="85"/>
      <c r="L1" s="85"/>
      <c r="M1" s="85"/>
      <c r="N1" s="49"/>
      <c r="O1" s="49"/>
      <c r="P1" s="49"/>
    </row>
    <row r="2" spans="1:23" ht="40.5" customHeight="1" thickTop="1" x14ac:dyDescent="0.35">
      <c r="A2" s="201"/>
      <c r="B2" s="399" t="s">
        <v>35</v>
      </c>
      <c r="C2" s="399"/>
      <c r="D2" s="399"/>
      <c r="E2" s="399"/>
      <c r="F2" s="399"/>
      <c r="G2" s="399"/>
      <c r="H2" s="399"/>
      <c r="I2" s="399"/>
      <c r="J2" s="399"/>
      <c r="K2" s="399"/>
      <c r="L2" s="399"/>
      <c r="M2" s="399"/>
      <c r="N2" s="399"/>
      <c r="O2" s="399"/>
      <c r="P2" s="399"/>
      <c r="Q2" s="202"/>
    </row>
    <row r="3" spans="1:23" ht="28.5" customHeight="1" x14ac:dyDescent="0.35">
      <c r="A3" s="412" t="s">
        <v>63</v>
      </c>
      <c r="B3" s="400" t="s">
        <v>3</v>
      </c>
      <c r="C3" s="400"/>
      <c r="D3" s="401"/>
      <c r="E3" s="400" t="s">
        <v>22</v>
      </c>
      <c r="F3" s="400"/>
      <c r="G3" s="401"/>
      <c r="H3" s="400" t="s">
        <v>23</v>
      </c>
      <c r="I3" s="400"/>
      <c r="J3" s="401"/>
      <c r="K3" s="400" t="s">
        <v>59</v>
      </c>
      <c r="L3" s="400"/>
      <c r="M3" s="401"/>
      <c r="N3" s="400" t="s">
        <v>75</v>
      </c>
      <c r="O3" s="400"/>
      <c r="P3" s="401"/>
      <c r="Q3" s="202"/>
    </row>
    <row r="4" spans="1:23" s="137" customFormat="1" ht="100" customHeight="1" thickBot="1" x14ac:dyDescent="0.4">
      <c r="A4" s="368"/>
      <c r="B4" s="122" t="s">
        <v>103</v>
      </c>
      <c r="C4" s="122" t="s">
        <v>95</v>
      </c>
      <c r="D4" s="122" t="s">
        <v>96</v>
      </c>
      <c r="E4" s="122" t="s">
        <v>103</v>
      </c>
      <c r="F4" s="122" t="s">
        <v>95</v>
      </c>
      <c r="G4" s="122" t="s">
        <v>96</v>
      </c>
      <c r="H4" s="122" t="s">
        <v>103</v>
      </c>
      <c r="I4" s="122" t="s">
        <v>95</v>
      </c>
      <c r="J4" s="122" t="s">
        <v>96</v>
      </c>
      <c r="K4" s="122" t="s">
        <v>103</v>
      </c>
      <c r="L4" s="122" t="s">
        <v>95</v>
      </c>
      <c r="M4" s="122" t="s">
        <v>96</v>
      </c>
      <c r="N4" s="122" t="s">
        <v>103</v>
      </c>
      <c r="O4" s="122" t="s">
        <v>95</v>
      </c>
      <c r="P4" s="122" t="s">
        <v>96</v>
      </c>
      <c r="Q4" s="202"/>
      <c r="R4" s="93"/>
      <c r="S4" s="93"/>
      <c r="T4" s="93"/>
      <c r="U4" s="93"/>
      <c r="V4" s="93"/>
      <c r="W4" s="93"/>
    </row>
    <row r="5" spans="1:23" ht="18" customHeight="1" thickTop="1" x14ac:dyDescent="0.35">
      <c r="A5" s="58" t="s">
        <v>234</v>
      </c>
      <c r="B5" s="58">
        <v>2233273</v>
      </c>
      <c r="C5" s="203">
        <v>1.69</v>
      </c>
      <c r="D5" s="58">
        <v>330</v>
      </c>
      <c r="E5" s="58">
        <v>2237029</v>
      </c>
      <c r="F5" s="203">
        <v>1.69</v>
      </c>
      <c r="G5" s="58">
        <v>330</v>
      </c>
      <c r="H5" s="58">
        <v>2280316</v>
      </c>
      <c r="I5" s="203">
        <v>1.7</v>
      </c>
      <c r="J5" s="58">
        <v>331</v>
      </c>
      <c r="K5" s="58">
        <v>2279862</v>
      </c>
      <c r="L5" s="203">
        <v>1.7</v>
      </c>
      <c r="M5" s="58">
        <v>331</v>
      </c>
      <c r="N5" s="58">
        <v>2263663</v>
      </c>
      <c r="O5" s="203">
        <v>1.69</v>
      </c>
      <c r="P5" s="58">
        <v>331</v>
      </c>
    </row>
    <row r="6" spans="1:23" ht="18" customHeight="1" x14ac:dyDescent="0.35">
      <c r="A6" s="114" t="s">
        <v>216</v>
      </c>
      <c r="B6" s="115">
        <v>512455</v>
      </c>
      <c r="C6" s="204">
        <v>1.71</v>
      </c>
      <c r="D6" s="115">
        <v>331</v>
      </c>
      <c r="E6" s="115">
        <v>513310</v>
      </c>
      <c r="F6" s="204">
        <v>1.71</v>
      </c>
      <c r="G6" s="115">
        <v>330</v>
      </c>
      <c r="H6" s="115">
        <v>549078</v>
      </c>
      <c r="I6" s="204">
        <v>1.73</v>
      </c>
      <c r="J6" s="115">
        <v>334</v>
      </c>
      <c r="K6" s="115">
        <v>547336</v>
      </c>
      <c r="L6" s="204">
        <v>1.73</v>
      </c>
      <c r="M6" s="115">
        <v>335</v>
      </c>
      <c r="N6" s="115">
        <v>526103</v>
      </c>
      <c r="O6" s="204">
        <v>1.73</v>
      </c>
      <c r="P6" s="115">
        <v>335</v>
      </c>
    </row>
    <row r="7" spans="1:23" ht="18" customHeight="1" x14ac:dyDescent="0.35">
      <c r="A7" s="114" t="s">
        <v>215</v>
      </c>
      <c r="B7" s="115">
        <v>941166</v>
      </c>
      <c r="C7" s="204">
        <v>1.75</v>
      </c>
      <c r="D7" s="115">
        <v>344</v>
      </c>
      <c r="E7" s="115">
        <v>942202</v>
      </c>
      <c r="F7" s="204">
        <v>1.75</v>
      </c>
      <c r="G7" s="115">
        <v>344</v>
      </c>
      <c r="H7" s="115">
        <v>948377</v>
      </c>
      <c r="I7" s="204">
        <v>1.75</v>
      </c>
      <c r="J7" s="115">
        <v>344</v>
      </c>
      <c r="K7" s="115">
        <v>949048</v>
      </c>
      <c r="L7" s="204">
        <v>1.75</v>
      </c>
      <c r="M7" s="115">
        <v>344</v>
      </c>
      <c r="N7" s="115">
        <v>950079</v>
      </c>
      <c r="O7" s="204">
        <v>1.75</v>
      </c>
      <c r="P7" s="115">
        <v>345</v>
      </c>
    </row>
    <row r="8" spans="1:23" ht="18" customHeight="1" x14ac:dyDescent="0.35">
      <c r="A8" s="114" t="s">
        <v>217</v>
      </c>
      <c r="B8" s="115">
        <v>779652</v>
      </c>
      <c r="C8" s="204">
        <v>1.61</v>
      </c>
      <c r="D8" s="115">
        <v>312</v>
      </c>
      <c r="E8" s="115">
        <v>781517</v>
      </c>
      <c r="F8" s="204">
        <v>1.61</v>
      </c>
      <c r="G8" s="115">
        <v>312</v>
      </c>
      <c r="H8" s="115">
        <v>782861</v>
      </c>
      <c r="I8" s="204">
        <v>1.61</v>
      </c>
      <c r="J8" s="115">
        <v>312</v>
      </c>
      <c r="K8" s="115">
        <v>783478</v>
      </c>
      <c r="L8" s="204">
        <v>1.61</v>
      </c>
      <c r="M8" s="115">
        <v>312</v>
      </c>
      <c r="N8" s="115">
        <v>787481</v>
      </c>
      <c r="O8" s="204">
        <v>1.61</v>
      </c>
      <c r="P8" s="115">
        <v>312</v>
      </c>
    </row>
    <row r="9" spans="1:23" ht="18" customHeight="1" x14ac:dyDescent="0.35">
      <c r="A9" s="58" t="s">
        <v>218</v>
      </c>
      <c r="B9" s="58">
        <v>606994</v>
      </c>
      <c r="C9" s="205">
        <v>1.56</v>
      </c>
      <c r="D9" s="58">
        <v>282</v>
      </c>
      <c r="E9" s="58">
        <v>608572</v>
      </c>
      <c r="F9" s="205">
        <v>1.56</v>
      </c>
      <c r="G9" s="58">
        <v>281</v>
      </c>
      <c r="H9" s="58">
        <v>609709</v>
      </c>
      <c r="I9" s="205">
        <v>1.56</v>
      </c>
      <c r="J9" s="58">
        <v>281</v>
      </c>
      <c r="K9" s="58">
        <v>610375</v>
      </c>
      <c r="L9" s="205">
        <v>1.56</v>
      </c>
      <c r="M9" s="58">
        <v>281</v>
      </c>
      <c r="N9" s="58">
        <v>614049</v>
      </c>
      <c r="O9" s="205">
        <v>1.56</v>
      </c>
      <c r="P9" s="58">
        <v>281</v>
      </c>
    </row>
    <row r="10" spans="1:23" ht="18" customHeight="1" x14ac:dyDescent="0.35">
      <c r="A10" s="58" t="s">
        <v>219</v>
      </c>
      <c r="B10" s="58">
        <v>432367</v>
      </c>
      <c r="C10" s="205">
        <v>1.54</v>
      </c>
      <c r="D10" s="58">
        <v>235</v>
      </c>
      <c r="E10" s="58">
        <v>433283</v>
      </c>
      <c r="F10" s="205">
        <v>1.53</v>
      </c>
      <c r="G10" s="58">
        <v>235</v>
      </c>
      <c r="H10" s="58">
        <v>434180</v>
      </c>
      <c r="I10" s="205">
        <v>1.53</v>
      </c>
      <c r="J10" s="58">
        <v>235</v>
      </c>
      <c r="K10" s="58">
        <v>434351</v>
      </c>
      <c r="L10" s="205">
        <v>1.53</v>
      </c>
      <c r="M10" s="58">
        <v>235</v>
      </c>
      <c r="N10" s="58">
        <v>437512</v>
      </c>
      <c r="O10" s="205">
        <v>1.53</v>
      </c>
      <c r="P10" s="58">
        <v>235</v>
      </c>
    </row>
    <row r="11" spans="1:23" ht="18" customHeight="1" x14ac:dyDescent="0.35">
      <c r="A11" s="58" t="s">
        <v>220</v>
      </c>
      <c r="B11" s="58">
        <v>287724</v>
      </c>
      <c r="C11" s="205">
        <v>1.52</v>
      </c>
      <c r="D11" s="58">
        <v>183</v>
      </c>
      <c r="E11" s="58">
        <v>288256</v>
      </c>
      <c r="F11" s="205">
        <v>1.52</v>
      </c>
      <c r="G11" s="58">
        <v>183</v>
      </c>
      <c r="H11" s="58">
        <v>289087</v>
      </c>
      <c r="I11" s="205">
        <v>1.52</v>
      </c>
      <c r="J11" s="58">
        <v>183</v>
      </c>
      <c r="K11" s="58">
        <v>289225</v>
      </c>
      <c r="L11" s="205">
        <v>1.52</v>
      </c>
      <c r="M11" s="58">
        <v>182</v>
      </c>
      <c r="N11" s="58">
        <v>291372</v>
      </c>
      <c r="O11" s="205">
        <v>1.51</v>
      </c>
      <c r="P11" s="58">
        <v>182</v>
      </c>
    </row>
    <row r="12" spans="1:23" ht="18" customHeight="1" x14ac:dyDescent="0.35">
      <c r="A12" s="58" t="s">
        <v>221</v>
      </c>
      <c r="B12" s="58">
        <v>181450</v>
      </c>
      <c r="C12" s="205">
        <v>1.51</v>
      </c>
      <c r="D12" s="58">
        <v>140</v>
      </c>
      <c r="E12" s="58">
        <v>181152</v>
      </c>
      <c r="F12" s="205">
        <v>1.51</v>
      </c>
      <c r="G12" s="58">
        <v>140</v>
      </c>
      <c r="H12" s="58">
        <v>184697</v>
      </c>
      <c r="I12" s="205">
        <v>1.51</v>
      </c>
      <c r="J12" s="58">
        <v>139</v>
      </c>
      <c r="K12" s="58">
        <v>185533</v>
      </c>
      <c r="L12" s="205">
        <v>1.51</v>
      </c>
      <c r="M12" s="58">
        <v>139</v>
      </c>
      <c r="N12" s="58">
        <v>187544</v>
      </c>
      <c r="O12" s="205">
        <v>1.51</v>
      </c>
      <c r="P12" s="58">
        <v>138</v>
      </c>
    </row>
    <row r="13" spans="1:23" ht="18" customHeight="1" x14ac:dyDescent="0.35">
      <c r="A13" s="58" t="s">
        <v>222</v>
      </c>
      <c r="B13" s="58">
        <v>114440</v>
      </c>
      <c r="C13" s="205">
        <v>1.5</v>
      </c>
      <c r="D13" s="58">
        <v>96</v>
      </c>
      <c r="E13" s="58">
        <v>114127</v>
      </c>
      <c r="F13" s="205">
        <v>1.5</v>
      </c>
      <c r="G13" s="58">
        <v>96</v>
      </c>
      <c r="H13" s="58">
        <v>116782</v>
      </c>
      <c r="I13" s="205">
        <v>1.5</v>
      </c>
      <c r="J13" s="58">
        <v>96</v>
      </c>
      <c r="K13" s="58">
        <v>117464</v>
      </c>
      <c r="L13" s="205">
        <v>1.5</v>
      </c>
      <c r="M13" s="58">
        <v>96</v>
      </c>
      <c r="N13" s="58">
        <v>118941</v>
      </c>
      <c r="O13" s="205">
        <v>1.5</v>
      </c>
      <c r="P13" s="58">
        <v>95</v>
      </c>
    </row>
    <row r="14" spans="1:23" ht="18" customHeight="1" x14ac:dyDescent="0.35">
      <c r="A14" s="58" t="s">
        <v>223</v>
      </c>
      <c r="B14" s="58">
        <v>183833</v>
      </c>
      <c r="C14" s="205">
        <v>1.47</v>
      </c>
      <c r="D14" s="58">
        <v>72</v>
      </c>
      <c r="E14" s="58">
        <v>183984</v>
      </c>
      <c r="F14" s="205">
        <v>1.47</v>
      </c>
      <c r="G14" s="58">
        <v>72</v>
      </c>
      <c r="H14" s="58">
        <v>195200</v>
      </c>
      <c r="I14" s="205">
        <v>1.47</v>
      </c>
      <c r="J14" s="58">
        <v>71</v>
      </c>
      <c r="K14" s="58">
        <v>198770</v>
      </c>
      <c r="L14" s="205">
        <v>1.47</v>
      </c>
      <c r="M14" s="58">
        <v>71</v>
      </c>
      <c r="N14" s="58">
        <v>203574</v>
      </c>
      <c r="O14" s="205">
        <v>1.47</v>
      </c>
      <c r="P14" s="58">
        <v>71</v>
      </c>
    </row>
    <row r="15" spans="1:23" ht="18" customHeight="1" x14ac:dyDescent="0.35">
      <c r="A15" s="58" t="s">
        <v>31</v>
      </c>
      <c r="B15" s="58">
        <v>1140873</v>
      </c>
      <c r="C15" s="205">
        <v>1.48</v>
      </c>
      <c r="D15" s="58">
        <v>74</v>
      </c>
      <c r="E15" s="58">
        <v>1137935</v>
      </c>
      <c r="F15" s="205">
        <v>1.48</v>
      </c>
      <c r="G15" s="58">
        <v>74</v>
      </c>
      <c r="H15" s="58">
        <v>1118712</v>
      </c>
      <c r="I15" s="205">
        <v>1.48</v>
      </c>
      <c r="J15" s="58">
        <v>73</v>
      </c>
      <c r="K15" s="58">
        <v>1111973</v>
      </c>
      <c r="L15" s="205">
        <v>1.48</v>
      </c>
      <c r="M15" s="58">
        <v>73</v>
      </c>
      <c r="N15" s="58">
        <v>1086259</v>
      </c>
      <c r="O15" s="205">
        <v>1.48</v>
      </c>
      <c r="P15" s="58">
        <v>73</v>
      </c>
    </row>
    <row r="16" spans="1:23" ht="18" customHeight="1" thickBot="1" x14ac:dyDescent="0.4">
      <c r="A16" s="113" t="s">
        <v>44</v>
      </c>
      <c r="B16" s="113">
        <v>5180954</v>
      </c>
      <c r="C16" s="206">
        <v>1.59</v>
      </c>
      <c r="D16" s="113">
        <v>231</v>
      </c>
      <c r="E16" s="113">
        <v>5184338</v>
      </c>
      <c r="F16" s="206">
        <v>1.59</v>
      </c>
      <c r="G16" s="113">
        <v>231</v>
      </c>
      <c r="H16" s="113">
        <v>5228683</v>
      </c>
      <c r="I16" s="206">
        <v>1.59</v>
      </c>
      <c r="J16" s="113">
        <v>232</v>
      </c>
      <c r="K16" s="113">
        <v>5227553</v>
      </c>
      <c r="L16" s="206">
        <v>1.59</v>
      </c>
      <c r="M16" s="113">
        <v>232</v>
      </c>
      <c r="N16" s="113">
        <v>5202914</v>
      </c>
      <c r="O16" s="206">
        <v>1.59</v>
      </c>
      <c r="P16" s="113">
        <v>232</v>
      </c>
    </row>
    <row r="17" spans="1:23" ht="23.15" customHeight="1" thickTop="1" x14ac:dyDescent="0.35">
      <c r="A17" s="207"/>
      <c r="B17" s="208"/>
      <c r="C17" s="209"/>
      <c r="D17" s="210"/>
      <c r="E17" s="211"/>
      <c r="F17" s="115"/>
      <c r="G17" s="115"/>
      <c r="H17" s="211"/>
      <c r="I17" s="211"/>
      <c r="J17" s="211"/>
      <c r="K17" s="211"/>
      <c r="L17" s="211"/>
      <c r="M17" s="211"/>
      <c r="N17" s="212"/>
      <c r="O17" s="212"/>
      <c r="P17" s="212"/>
      <c r="Q17" s="202"/>
    </row>
    <row r="18" spans="1:23" ht="43.5" customHeight="1" x14ac:dyDescent="0.35">
      <c r="A18" s="201"/>
      <c r="B18" s="415" t="s">
        <v>35</v>
      </c>
      <c r="C18" s="415"/>
      <c r="D18" s="415"/>
      <c r="E18" s="415"/>
      <c r="F18" s="415"/>
      <c r="G18" s="415"/>
      <c r="H18" s="415"/>
      <c r="I18" s="415"/>
      <c r="J18" s="415"/>
      <c r="K18" s="415"/>
      <c r="L18" s="415"/>
      <c r="M18" s="415"/>
      <c r="N18" s="415"/>
      <c r="O18" s="415"/>
      <c r="P18" s="415"/>
      <c r="Q18" s="202"/>
      <c r="R18" s="58"/>
    </row>
    <row r="19" spans="1:23" ht="28.5" customHeight="1" x14ac:dyDescent="0.35">
      <c r="A19" s="412" t="s">
        <v>63</v>
      </c>
      <c r="B19" s="400" t="s">
        <v>77</v>
      </c>
      <c r="C19" s="400"/>
      <c r="D19" s="401"/>
      <c r="E19" s="400" t="s">
        <v>105</v>
      </c>
      <c r="F19" s="400"/>
      <c r="G19" s="401"/>
      <c r="H19" s="400" t="s">
        <v>108</v>
      </c>
      <c r="I19" s="400"/>
      <c r="J19" s="401"/>
      <c r="K19" s="400" t="s">
        <v>109</v>
      </c>
      <c r="L19" s="400"/>
      <c r="M19" s="401"/>
      <c r="N19" s="400" t="s">
        <v>112</v>
      </c>
      <c r="O19" s="400"/>
      <c r="P19" s="401"/>
      <c r="Q19" s="202"/>
      <c r="R19" s="58"/>
    </row>
    <row r="20" spans="1:23" s="137" customFormat="1" ht="91" customHeight="1" thickBot="1" x14ac:dyDescent="0.4">
      <c r="A20" s="368"/>
      <c r="B20" s="122" t="s">
        <v>103</v>
      </c>
      <c r="C20" s="122" t="s">
        <v>95</v>
      </c>
      <c r="D20" s="122" t="s">
        <v>96</v>
      </c>
      <c r="E20" s="122" t="s">
        <v>103</v>
      </c>
      <c r="F20" s="122" t="s">
        <v>95</v>
      </c>
      <c r="G20" s="122" t="s">
        <v>96</v>
      </c>
      <c r="H20" s="122" t="s">
        <v>103</v>
      </c>
      <c r="I20" s="122" t="s">
        <v>95</v>
      </c>
      <c r="J20" s="122" t="s">
        <v>96</v>
      </c>
      <c r="K20" s="122" t="s">
        <v>103</v>
      </c>
      <c r="L20" s="122" t="s">
        <v>95</v>
      </c>
      <c r="M20" s="122" t="s">
        <v>96</v>
      </c>
      <c r="N20" s="122" t="s">
        <v>103</v>
      </c>
      <c r="O20" s="122" t="s">
        <v>95</v>
      </c>
      <c r="P20" s="122" t="s">
        <v>96</v>
      </c>
      <c r="Q20" s="202"/>
      <c r="R20" s="58"/>
      <c r="S20" s="93"/>
      <c r="T20" s="93"/>
      <c r="U20" s="93"/>
      <c r="V20" s="93"/>
      <c r="W20" s="93"/>
    </row>
    <row r="21" spans="1:23" ht="18" customHeight="1" thickTop="1" x14ac:dyDescent="0.35">
      <c r="A21" s="58" t="s">
        <v>234</v>
      </c>
      <c r="B21" s="58">
        <v>2291932</v>
      </c>
      <c r="C21" s="203">
        <v>1.69</v>
      </c>
      <c r="D21" s="58">
        <v>330</v>
      </c>
      <c r="E21" s="58">
        <v>2306555</v>
      </c>
      <c r="F21" s="203">
        <v>1.69</v>
      </c>
      <c r="G21" s="58">
        <v>330</v>
      </c>
      <c r="H21" s="58">
        <v>2316280</v>
      </c>
      <c r="I21" s="203">
        <v>1.69</v>
      </c>
      <c r="J21" s="58">
        <v>329</v>
      </c>
      <c r="K21" s="58">
        <v>2347939</v>
      </c>
      <c r="L21" s="203">
        <v>1.69</v>
      </c>
      <c r="M21" s="58">
        <v>329</v>
      </c>
      <c r="N21" s="58">
        <v>2366369</v>
      </c>
      <c r="O21" s="203">
        <v>1.69</v>
      </c>
      <c r="P21" s="58">
        <v>329</v>
      </c>
    </row>
    <row r="22" spans="1:23" ht="18" customHeight="1" x14ac:dyDescent="0.35">
      <c r="A22" s="114" t="s">
        <v>216</v>
      </c>
      <c r="B22" s="115">
        <v>539109</v>
      </c>
      <c r="C22" s="204">
        <v>1.73</v>
      </c>
      <c r="D22" s="115">
        <v>334</v>
      </c>
      <c r="E22" s="115">
        <v>541630</v>
      </c>
      <c r="F22" s="204">
        <v>1.73</v>
      </c>
      <c r="G22" s="115">
        <v>334</v>
      </c>
      <c r="H22" s="115">
        <v>545278</v>
      </c>
      <c r="I22" s="204">
        <v>1.72</v>
      </c>
      <c r="J22" s="115">
        <v>333</v>
      </c>
      <c r="K22" s="115">
        <v>557159</v>
      </c>
      <c r="L22" s="204">
        <v>1.72</v>
      </c>
      <c r="M22" s="115">
        <v>333</v>
      </c>
      <c r="N22" s="115">
        <v>566462</v>
      </c>
      <c r="O22" s="204">
        <v>1.72</v>
      </c>
      <c r="P22" s="115">
        <v>333</v>
      </c>
    </row>
    <row r="23" spans="1:23" ht="18" customHeight="1" x14ac:dyDescent="0.35">
      <c r="A23" s="114" t="s">
        <v>215</v>
      </c>
      <c r="B23" s="115">
        <v>958806</v>
      </c>
      <c r="C23" s="204">
        <v>1.75</v>
      </c>
      <c r="D23" s="115">
        <v>344</v>
      </c>
      <c r="E23" s="115">
        <v>965090</v>
      </c>
      <c r="F23" s="204">
        <v>1.75</v>
      </c>
      <c r="G23" s="115">
        <v>344</v>
      </c>
      <c r="H23" s="115">
        <v>968304</v>
      </c>
      <c r="I23" s="204">
        <v>1.74</v>
      </c>
      <c r="J23" s="115">
        <v>342</v>
      </c>
      <c r="K23" s="115">
        <v>979491</v>
      </c>
      <c r="L23" s="204">
        <v>1.74</v>
      </c>
      <c r="M23" s="115">
        <v>342</v>
      </c>
      <c r="N23" s="115">
        <v>985119</v>
      </c>
      <c r="O23" s="204">
        <v>1.74</v>
      </c>
      <c r="P23" s="115">
        <v>342</v>
      </c>
    </row>
    <row r="24" spans="1:23" ht="18" customHeight="1" x14ac:dyDescent="0.35">
      <c r="A24" s="114" t="s">
        <v>217</v>
      </c>
      <c r="B24" s="115">
        <v>794017</v>
      </c>
      <c r="C24" s="204">
        <v>1.61</v>
      </c>
      <c r="D24" s="115">
        <v>311</v>
      </c>
      <c r="E24" s="115">
        <v>799835</v>
      </c>
      <c r="F24" s="204">
        <v>1.6</v>
      </c>
      <c r="G24" s="115">
        <v>311</v>
      </c>
      <c r="H24" s="115">
        <v>802698</v>
      </c>
      <c r="I24" s="204">
        <v>1.6</v>
      </c>
      <c r="J24" s="115">
        <v>309</v>
      </c>
      <c r="K24" s="115">
        <v>811289</v>
      </c>
      <c r="L24" s="204">
        <v>1.6</v>
      </c>
      <c r="M24" s="115">
        <v>310</v>
      </c>
      <c r="N24" s="115">
        <v>814788</v>
      </c>
      <c r="O24" s="204">
        <v>1.6</v>
      </c>
      <c r="P24" s="115">
        <v>309</v>
      </c>
    </row>
    <row r="25" spans="1:23" ht="18" customHeight="1" x14ac:dyDescent="0.35">
      <c r="A25" s="58" t="s">
        <v>218</v>
      </c>
      <c r="B25" s="58">
        <v>619408</v>
      </c>
      <c r="C25" s="205">
        <v>1.56</v>
      </c>
      <c r="D25" s="58">
        <v>280</v>
      </c>
      <c r="E25" s="58">
        <v>624606</v>
      </c>
      <c r="F25" s="205">
        <v>1.55</v>
      </c>
      <c r="G25" s="58">
        <v>280</v>
      </c>
      <c r="H25" s="58">
        <v>627044</v>
      </c>
      <c r="I25" s="205">
        <v>1.55</v>
      </c>
      <c r="J25" s="58">
        <v>278</v>
      </c>
      <c r="K25" s="58">
        <v>633731</v>
      </c>
      <c r="L25" s="205">
        <v>1.55</v>
      </c>
      <c r="M25" s="58">
        <v>279</v>
      </c>
      <c r="N25" s="58">
        <v>636368</v>
      </c>
      <c r="O25" s="205">
        <v>1.55</v>
      </c>
      <c r="P25" s="58">
        <v>278</v>
      </c>
    </row>
    <row r="26" spans="1:23" ht="18" customHeight="1" x14ac:dyDescent="0.35">
      <c r="A26" s="58" t="s">
        <v>219</v>
      </c>
      <c r="B26" s="58">
        <v>441795</v>
      </c>
      <c r="C26" s="205">
        <v>1.53</v>
      </c>
      <c r="D26" s="58">
        <v>234</v>
      </c>
      <c r="E26" s="58">
        <v>446522</v>
      </c>
      <c r="F26" s="205">
        <v>1.53</v>
      </c>
      <c r="G26" s="58">
        <v>233</v>
      </c>
      <c r="H26" s="58">
        <v>448503</v>
      </c>
      <c r="I26" s="205">
        <v>1.52</v>
      </c>
      <c r="J26" s="58">
        <v>232</v>
      </c>
      <c r="K26" s="58">
        <v>453530</v>
      </c>
      <c r="L26" s="205">
        <v>1.52</v>
      </c>
      <c r="M26" s="58">
        <v>232</v>
      </c>
      <c r="N26" s="58">
        <v>455436</v>
      </c>
      <c r="O26" s="205">
        <v>1.52</v>
      </c>
      <c r="P26" s="58">
        <v>232</v>
      </c>
    </row>
    <row r="27" spans="1:23" ht="18" customHeight="1" x14ac:dyDescent="0.35">
      <c r="A27" s="58" t="s">
        <v>220</v>
      </c>
      <c r="B27" s="58">
        <v>294173</v>
      </c>
      <c r="C27" s="205">
        <v>1.51</v>
      </c>
      <c r="D27" s="58">
        <v>181</v>
      </c>
      <c r="E27" s="58">
        <v>297787</v>
      </c>
      <c r="F27" s="205">
        <v>1.51</v>
      </c>
      <c r="G27" s="58">
        <v>181</v>
      </c>
      <c r="H27" s="58">
        <v>299618</v>
      </c>
      <c r="I27" s="205">
        <v>1.5</v>
      </c>
      <c r="J27" s="58">
        <v>180</v>
      </c>
      <c r="K27" s="58">
        <v>303256</v>
      </c>
      <c r="L27" s="205">
        <v>1.51</v>
      </c>
      <c r="M27" s="58">
        <v>180</v>
      </c>
      <c r="N27" s="58">
        <v>304600</v>
      </c>
      <c r="O27" s="205">
        <v>1.5</v>
      </c>
      <c r="P27" s="58">
        <v>180</v>
      </c>
    </row>
    <row r="28" spans="1:23" ht="18" customHeight="1" x14ac:dyDescent="0.35">
      <c r="A28" s="58" t="s">
        <v>221</v>
      </c>
      <c r="B28" s="58">
        <v>189613</v>
      </c>
      <c r="C28" s="205">
        <v>1.51</v>
      </c>
      <c r="D28" s="58">
        <v>138</v>
      </c>
      <c r="E28" s="58">
        <v>191513</v>
      </c>
      <c r="F28" s="205">
        <v>1.5</v>
      </c>
      <c r="G28" s="58">
        <v>138</v>
      </c>
      <c r="H28" s="58">
        <v>193394</v>
      </c>
      <c r="I28" s="205">
        <v>1.5</v>
      </c>
      <c r="J28" s="58">
        <v>136</v>
      </c>
      <c r="K28" s="58">
        <v>196769</v>
      </c>
      <c r="L28" s="205">
        <v>1.5</v>
      </c>
      <c r="M28" s="58">
        <v>136</v>
      </c>
      <c r="N28" s="58">
        <v>197962</v>
      </c>
      <c r="O28" s="205">
        <v>1.5</v>
      </c>
      <c r="P28" s="58">
        <v>136</v>
      </c>
    </row>
    <row r="29" spans="1:23" ht="18" customHeight="1" x14ac:dyDescent="0.35">
      <c r="A29" s="58" t="s">
        <v>222</v>
      </c>
      <c r="B29" s="58">
        <v>120380</v>
      </c>
      <c r="C29" s="205">
        <v>1.49</v>
      </c>
      <c r="D29" s="58">
        <v>95</v>
      </c>
      <c r="E29" s="58">
        <v>122049</v>
      </c>
      <c r="F29" s="205">
        <v>1.49</v>
      </c>
      <c r="G29" s="58">
        <v>95</v>
      </c>
      <c r="H29" s="58">
        <v>123898</v>
      </c>
      <c r="I29" s="205">
        <v>1.49</v>
      </c>
      <c r="J29" s="58">
        <v>94</v>
      </c>
      <c r="K29" s="58">
        <v>126625</v>
      </c>
      <c r="L29" s="205">
        <v>1.49</v>
      </c>
      <c r="M29" s="58">
        <v>94</v>
      </c>
      <c r="N29" s="58">
        <v>127507</v>
      </c>
      <c r="O29" s="205">
        <v>1.49</v>
      </c>
      <c r="P29" s="58">
        <v>94</v>
      </c>
    </row>
    <row r="30" spans="1:23" ht="18" customHeight="1" x14ac:dyDescent="0.35">
      <c r="A30" s="58" t="s">
        <v>223</v>
      </c>
      <c r="B30" s="58">
        <v>208318</v>
      </c>
      <c r="C30" s="205">
        <v>1.47</v>
      </c>
      <c r="D30" s="58">
        <v>71</v>
      </c>
      <c r="E30" s="58">
        <v>212858</v>
      </c>
      <c r="F30" s="205">
        <v>1.46</v>
      </c>
      <c r="G30" s="58">
        <v>70</v>
      </c>
      <c r="H30" s="58">
        <v>223237</v>
      </c>
      <c r="I30" s="205">
        <v>1.46</v>
      </c>
      <c r="J30" s="58">
        <v>69</v>
      </c>
      <c r="K30" s="58">
        <v>233949</v>
      </c>
      <c r="L30" s="205">
        <v>1.45</v>
      </c>
      <c r="M30" s="58">
        <v>69</v>
      </c>
      <c r="N30" s="58">
        <v>237864</v>
      </c>
      <c r="O30" s="205">
        <v>1.45</v>
      </c>
      <c r="P30" s="58">
        <v>69</v>
      </c>
    </row>
    <row r="31" spans="1:23" ht="18" customHeight="1" x14ac:dyDescent="0.35">
      <c r="A31" s="58" t="s">
        <v>31</v>
      </c>
      <c r="B31" s="58">
        <v>1091354</v>
      </c>
      <c r="C31" s="205">
        <v>1.47</v>
      </c>
      <c r="D31" s="58">
        <v>73</v>
      </c>
      <c r="E31" s="58">
        <v>1077467</v>
      </c>
      <c r="F31" s="205">
        <v>1.47</v>
      </c>
      <c r="G31" s="58">
        <v>73</v>
      </c>
      <c r="H31" s="58">
        <v>1063726</v>
      </c>
      <c r="I31" s="205">
        <v>1.47</v>
      </c>
      <c r="J31" s="58">
        <v>73</v>
      </c>
      <c r="K31" s="58">
        <v>1057077</v>
      </c>
      <c r="L31" s="205">
        <v>1.47</v>
      </c>
      <c r="M31" s="58">
        <v>74</v>
      </c>
      <c r="N31" s="58">
        <v>1058492</v>
      </c>
      <c r="O31" s="205">
        <v>1.47</v>
      </c>
      <c r="P31" s="58">
        <v>73</v>
      </c>
    </row>
    <row r="32" spans="1:23" ht="18" customHeight="1" thickBot="1" x14ac:dyDescent="0.4">
      <c r="A32" s="113" t="s">
        <v>44</v>
      </c>
      <c r="B32" s="113">
        <v>5256973</v>
      </c>
      <c r="C32" s="206">
        <v>1.59</v>
      </c>
      <c r="D32" s="113">
        <v>232</v>
      </c>
      <c r="E32" s="113">
        <v>5279357</v>
      </c>
      <c r="F32" s="206">
        <v>1.59</v>
      </c>
      <c r="G32" s="113">
        <v>232</v>
      </c>
      <c r="H32" s="113">
        <v>5295700</v>
      </c>
      <c r="I32" s="206">
        <v>1.58</v>
      </c>
      <c r="J32" s="113">
        <v>231</v>
      </c>
      <c r="K32" s="113">
        <v>5352876</v>
      </c>
      <c r="L32" s="206">
        <v>1.58</v>
      </c>
      <c r="M32" s="113">
        <v>232</v>
      </c>
      <c r="N32" s="113">
        <v>5384598</v>
      </c>
      <c r="O32" s="206">
        <v>1.58</v>
      </c>
      <c r="P32" s="113">
        <v>232</v>
      </c>
    </row>
    <row r="33" spans="1:16" ht="14" thickTop="1" x14ac:dyDescent="0.35">
      <c r="A33" s="93"/>
      <c r="B33" s="93"/>
      <c r="C33" s="93"/>
      <c r="D33" s="93"/>
      <c r="E33" s="93"/>
      <c r="F33" s="93"/>
      <c r="G33" s="93"/>
      <c r="H33" s="93"/>
      <c r="I33" s="93"/>
      <c r="J33" s="93"/>
      <c r="K33" s="93"/>
      <c r="L33" s="93"/>
      <c r="M33" s="93"/>
      <c r="N33" s="60"/>
      <c r="O33" s="143"/>
      <c r="P33" s="60"/>
    </row>
    <row r="34" spans="1:16" ht="73" customHeight="1" x14ac:dyDescent="0.35">
      <c r="A34" s="413" t="s">
        <v>102</v>
      </c>
      <c r="B34" s="413"/>
      <c r="C34" s="413"/>
      <c r="D34" s="413"/>
      <c r="E34" s="413"/>
      <c r="F34" s="413"/>
      <c r="G34" s="413"/>
      <c r="H34" s="413"/>
      <c r="I34" s="413"/>
      <c r="J34" s="413"/>
      <c r="K34" s="413"/>
      <c r="L34" s="413"/>
      <c r="M34" s="413"/>
      <c r="N34" s="413"/>
      <c r="O34" s="413"/>
      <c r="P34" s="413"/>
    </row>
    <row r="35" spans="1:16" ht="50.15" customHeight="1" x14ac:dyDescent="0.35">
      <c r="A35" s="414" t="str">
        <f>+INDICE!B10</f>
        <v xml:space="preserve"> Lettura dati 24 gennaio 2024</v>
      </c>
      <c r="B35" s="414"/>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16">
    <mergeCell ref="A34:P34"/>
    <mergeCell ref="A35:B35"/>
    <mergeCell ref="B18:P18"/>
    <mergeCell ref="A19:A20"/>
    <mergeCell ref="B19:D19"/>
    <mergeCell ref="E19:G19"/>
    <mergeCell ref="H19:J19"/>
    <mergeCell ref="K19:M19"/>
    <mergeCell ref="N19:P19"/>
    <mergeCell ref="B2:P2"/>
    <mergeCell ref="A3:A4"/>
    <mergeCell ref="B3:D3"/>
    <mergeCell ref="E3:G3"/>
    <mergeCell ref="H3:J3"/>
    <mergeCell ref="K3:M3"/>
    <mergeCell ref="N3:P3"/>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pageSetUpPr fitToPage="1"/>
  </sheetPr>
  <dimension ref="A1:W77"/>
  <sheetViews>
    <sheetView showGridLines="0" view="pageBreakPreview" topLeftCell="A20" zoomScale="60" zoomScaleNormal="70" workbookViewId="0">
      <selection activeCell="J28" sqref="J28"/>
    </sheetView>
  </sheetViews>
  <sheetFormatPr defaultColWidth="13.26953125" defaultRowHeight="10" x14ac:dyDescent="0.35"/>
  <cols>
    <col min="1" max="1" width="26.26953125" style="1" customWidth="1"/>
    <col min="2" max="2" width="17.81640625" style="1" bestFit="1" customWidth="1"/>
    <col min="3" max="3" width="13" style="1" customWidth="1"/>
    <col min="4" max="4" width="14.81640625" style="1" customWidth="1"/>
    <col min="5" max="5" width="17.1796875" style="93" customWidth="1"/>
    <col min="6" max="6" width="13.26953125" style="93"/>
    <col min="7" max="7" width="14" style="1" customWidth="1"/>
    <col min="8" max="8" width="17.81640625" style="1" customWidth="1"/>
    <col min="9" max="9" width="12.54296875" style="1" customWidth="1"/>
    <col min="10" max="10" width="13.26953125" style="1"/>
    <col min="11" max="11" width="16" style="1" customWidth="1"/>
    <col min="12" max="12" width="14.1796875" style="1" customWidth="1"/>
    <col min="13" max="13" width="13.26953125" style="1"/>
    <col min="14" max="14" width="15.26953125" style="1" bestFit="1" customWidth="1"/>
    <col min="15" max="16" width="13.26953125" style="1"/>
    <col min="17" max="17" width="15.26953125" style="1" bestFit="1" customWidth="1"/>
    <col min="18" max="16384" width="13.26953125" style="1"/>
  </cols>
  <sheetData>
    <row r="1" spans="1:19" ht="59.5" customHeight="1" thickBot="1" x14ac:dyDescent="0.4">
      <c r="A1" s="85" t="s">
        <v>132</v>
      </c>
      <c r="B1" s="85"/>
      <c r="C1" s="85"/>
      <c r="D1" s="85"/>
      <c r="E1" s="85"/>
      <c r="F1" s="85"/>
      <c r="G1" s="85"/>
      <c r="H1" s="85"/>
      <c r="I1" s="85"/>
      <c r="J1" s="85"/>
      <c r="K1" s="85"/>
      <c r="L1" s="85"/>
      <c r="M1" s="85"/>
      <c r="N1" s="85"/>
      <c r="O1" s="85"/>
      <c r="P1" s="85"/>
      <c r="Q1" s="85"/>
      <c r="R1" s="85"/>
      <c r="S1" s="85"/>
    </row>
    <row r="2" spans="1:19" ht="40.5" customHeight="1" thickTop="1" x14ac:dyDescent="0.35">
      <c r="A2" s="35"/>
      <c r="B2" s="416" t="s">
        <v>35</v>
      </c>
      <c r="C2" s="416"/>
      <c r="D2" s="416"/>
      <c r="E2" s="416"/>
      <c r="F2" s="416"/>
      <c r="G2" s="416"/>
      <c r="H2" s="416"/>
      <c r="I2" s="416"/>
      <c r="J2" s="416"/>
      <c r="K2" s="416"/>
      <c r="L2" s="416"/>
      <c r="M2" s="416"/>
      <c r="N2" s="416"/>
      <c r="O2" s="416"/>
      <c r="P2" s="416"/>
      <c r="Q2" s="416"/>
      <c r="R2" s="416"/>
      <c r="S2" s="416"/>
    </row>
    <row r="3" spans="1:19" ht="28.5" customHeight="1" x14ac:dyDescent="0.35">
      <c r="A3" s="395" t="s">
        <v>63</v>
      </c>
      <c r="B3" s="393" t="s">
        <v>120</v>
      </c>
      <c r="C3" s="393"/>
      <c r="D3" s="394"/>
      <c r="E3" s="393" t="s">
        <v>173</v>
      </c>
      <c r="F3" s="393"/>
      <c r="G3" s="394"/>
      <c r="H3" s="393" t="s">
        <v>182</v>
      </c>
      <c r="I3" s="393"/>
      <c r="J3" s="394"/>
      <c r="K3" s="393" t="s">
        <v>188</v>
      </c>
      <c r="L3" s="393"/>
      <c r="M3" s="394"/>
      <c r="N3" s="393" t="s">
        <v>191</v>
      </c>
      <c r="O3" s="393"/>
      <c r="P3" s="394"/>
      <c r="Q3" s="393" t="s">
        <v>194</v>
      </c>
      <c r="R3" s="393"/>
      <c r="S3" s="394"/>
    </row>
    <row r="4" spans="1:19" s="137" customFormat="1" ht="80.150000000000006" customHeight="1" thickBot="1" x14ac:dyDescent="0.4">
      <c r="A4" s="396"/>
      <c r="B4" s="59" t="s">
        <v>103</v>
      </c>
      <c r="C4" s="59" t="s">
        <v>95</v>
      </c>
      <c r="D4" s="30" t="s">
        <v>96</v>
      </c>
      <c r="E4" s="59" t="s">
        <v>103</v>
      </c>
      <c r="F4" s="59" t="s">
        <v>95</v>
      </c>
      <c r="G4" s="30" t="s">
        <v>96</v>
      </c>
      <c r="H4" s="59" t="s">
        <v>103</v>
      </c>
      <c r="I4" s="59" t="s">
        <v>95</v>
      </c>
      <c r="J4" s="30" t="s">
        <v>96</v>
      </c>
      <c r="K4" s="59" t="s">
        <v>103</v>
      </c>
      <c r="L4" s="59" t="s">
        <v>95</v>
      </c>
      <c r="M4" s="30" t="s">
        <v>96</v>
      </c>
      <c r="N4" s="59" t="s">
        <v>103</v>
      </c>
      <c r="O4" s="59" t="s">
        <v>95</v>
      </c>
      <c r="P4" s="30" t="s">
        <v>96</v>
      </c>
      <c r="Q4" s="59" t="s">
        <v>103</v>
      </c>
      <c r="R4" s="59" t="s">
        <v>95</v>
      </c>
      <c r="S4" s="30" t="s">
        <v>96</v>
      </c>
    </row>
    <row r="5" spans="1:19" ht="18" customHeight="1" thickTop="1" x14ac:dyDescent="0.35">
      <c r="A5" s="58" t="s">
        <v>224</v>
      </c>
      <c r="B5" s="60">
        <v>2551588</v>
      </c>
      <c r="C5" s="139">
        <v>1.68</v>
      </c>
      <c r="D5" s="60">
        <v>360</v>
      </c>
      <c r="E5" s="60">
        <v>2502104</v>
      </c>
      <c r="F5" s="139">
        <v>1.68</v>
      </c>
      <c r="G5" s="60">
        <v>360</v>
      </c>
      <c r="H5" s="60">
        <v>2377293</v>
      </c>
      <c r="I5" s="139">
        <v>1.69</v>
      </c>
      <c r="J5" s="60">
        <v>360</v>
      </c>
      <c r="K5" s="60">
        <v>2395334</v>
      </c>
      <c r="L5" s="139">
        <v>1.69</v>
      </c>
      <c r="M5" s="60">
        <v>361</v>
      </c>
      <c r="N5" s="60">
        <v>2396339</v>
      </c>
      <c r="O5" s="139">
        <v>1.69</v>
      </c>
      <c r="P5" s="60">
        <v>362</v>
      </c>
      <c r="Q5" s="60">
        <v>2394956</v>
      </c>
      <c r="R5" s="139">
        <v>1.69</v>
      </c>
      <c r="S5" s="60">
        <v>362</v>
      </c>
    </row>
    <row r="6" spans="1:19" ht="18" customHeight="1" x14ac:dyDescent="0.35">
      <c r="A6" s="114" t="s">
        <v>225</v>
      </c>
      <c r="B6" s="135">
        <v>645703</v>
      </c>
      <c r="C6" s="140">
        <v>1.73</v>
      </c>
      <c r="D6" s="135">
        <v>374</v>
      </c>
      <c r="E6" s="135">
        <v>564182</v>
      </c>
      <c r="F6" s="140">
        <v>1.7</v>
      </c>
      <c r="G6" s="135">
        <v>366</v>
      </c>
      <c r="H6" s="135">
        <v>513014</v>
      </c>
      <c r="I6" s="140">
        <v>1.7</v>
      </c>
      <c r="J6" s="135">
        <v>362</v>
      </c>
      <c r="K6" s="135">
        <v>523015</v>
      </c>
      <c r="L6" s="140">
        <v>1.71</v>
      </c>
      <c r="M6" s="135">
        <v>365</v>
      </c>
      <c r="N6" s="135">
        <v>523624</v>
      </c>
      <c r="O6" s="140">
        <v>1.71</v>
      </c>
      <c r="P6" s="135">
        <v>365</v>
      </c>
      <c r="Q6" s="135">
        <v>522702</v>
      </c>
      <c r="R6" s="140">
        <v>1.71</v>
      </c>
      <c r="S6" s="135">
        <v>366</v>
      </c>
    </row>
    <row r="7" spans="1:19" ht="18" customHeight="1" x14ac:dyDescent="0.35">
      <c r="A7" s="114" t="s">
        <v>226</v>
      </c>
      <c r="B7" s="135">
        <v>1060450</v>
      </c>
      <c r="C7" s="140">
        <v>1.72</v>
      </c>
      <c r="D7" s="135">
        <v>371</v>
      </c>
      <c r="E7" s="135">
        <v>1065492</v>
      </c>
      <c r="F7" s="140">
        <v>1.74</v>
      </c>
      <c r="G7" s="135">
        <v>376</v>
      </c>
      <c r="H7" s="135">
        <v>1012968</v>
      </c>
      <c r="I7" s="140">
        <v>1.75</v>
      </c>
      <c r="J7" s="135">
        <v>376</v>
      </c>
      <c r="K7" s="135">
        <v>1018389</v>
      </c>
      <c r="L7" s="140">
        <v>1.75</v>
      </c>
      <c r="M7" s="135">
        <v>378</v>
      </c>
      <c r="N7" s="135">
        <v>1018219</v>
      </c>
      <c r="O7" s="140">
        <v>1.75</v>
      </c>
      <c r="P7" s="135">
        <v>378</v>
      </c>
      <c r="Q7" s="135">
        <v>1017635</v>
      </c>
      <c r="R7" s="140">
        <v>1.75</v>
      </c>
      <c r="S7" s="135">
        <v>378</v>
      </c>
    </row>
    <row r="8" spans="1:19" ht="18" customHeight="1" x14ac:dyDescent="0.35">
      <c r="A8" s="114" t="s">
        <v>227</v>
      </c>
      <c r="B8" s="135">
        <v>845435</v>
      </c>
      <c r="C8" s="140">
        <v>1.58</v>
      </c>
      <c r="D8" s="135">
        <v>336</v>
      </c>
      <c r="E8" s="135">
        <v>872430</v>
      </c>
      <c r="F8" s="140">
        <v>1.59</v>
      </c>
      <c r="G8" s="135">
        <v>338</v>
      </c>
      <c r="H8" s="135">
        <v>851311</v>
      </c>
      <c r="I8" s="140">
        <v>1.6</v>
      </c>
      <c r="J8" s="135">
        <v>339</v>
      </c>
      <c r="K8" s="135">
        <v>853930</v>
      </c>
      <c r="L8" s="140">
        <v>1.6</v>
      </c>
      <c r="M8" s="135">
        <v>340</v>
      </c>
      <c r="N8" s="135">
        <v>854496</v>
      </c>
      <c r="O8" s="140">
        <v>1.6</v>
      </c>
      <c r="P8" s="135">
        <v>340</v>
      </c>
      <c r="Q8" s="135">
        <v>854619</v>
      </c>
      <c r="R8" s="140">
        <v>1.6</v>
      </c>
      <c r="S8" s="135">
        <v>339</v>
      </c>
    </row>
    <row r="9" spans="1:19" ht="18" customHeight="1" x14ac:dyDescent="0.35">
      <c r="A9" s="58" t="s">
        <v>228</v>
      </c>
      <c r="B9" s="60">
        <v>634056</v>
      </c>
      <c r="C9" s="141">
        <v>1.54</v>
      </c>
      <c r="D9" s="60">
        <v>303</v>
      </c>
      <c r="E9" s="60">
        <v>653510</v>
      </c>
      <c r="F9" s="141">
        <v>1.54</v>
      </c>
      <c r="G9" s="60">
        <v>304</v>
      </c>
      <c r="H9" s="60">
        <v>642687</v>
      </c>
      <c r="I9" s="141">
        <v>1.55</v>
      </c>
      <c r="J9" s="60">
        <v>306</v>
      </c>
      <c r="K9" s="60">
        <v>644407</v>
      </c>
      <c r="L9" s="141">
        <v>1.55</v>
      </c>
      <c r="M9" s="60">
        <v>306</v>
      </c>
      <c r="N9" s="60">
        <v>644550</v>
      </c>
      <c r="O9" s="141">
        <v>1.55</v>
      </c>
      <c r="P9" s="60">
        <v>306</v>
      </c>
      <c r="Q9" s="60">
        <v>644271</v>
      </c>
      <c r="R9" s="141">
        <v>1.55</v>
      </c>
      <c r="S9" s="60">
        <v>306</v>
      </c>
    </row>
    <row r="10" spans="1:19" ht="18" customHeight="1" x14ac:dyDescent="0.35">
      <c r="A10" s="58" t="s">
        <v>229</v>
      </c>
      <c r="B10" s="60">
        <v>430069</v>
      </c>
      <c r="C10" s="141">
        <v>1.51</v>
      </c>
      <c r="D10" s="60">
        <v>250</v>
      </c>
      <c r="E10" s="60">
        <v>447056</v>
      </c>
      <c r="F10" s="141">
        <v>1.52</v>
      </c>
      <c r="G10" s="60">
        <v>250</v>
      </c>
      <c r="H10" s="60">
        <v>443342</v>
      </c>
      <c r="I10" s="141">
        <v>1.52</v>
      </c>
      <c r="J10" s="60">
        <v>253</v>
      </c>
      <c r="K10" s="60">
        <v>444403</v>
      </c>
      <c r="L10" s="141">
        <v>1.52</v>
      </c>
      <c r="M10" s="60">
        <v>253</v>
      </c>
      <c r="N10" s="60">
        <v>444497</v>
      </c>
      <c r="O10" s="141">
        <v>1.52</v>
      </c>
      <c r="P10" s="60">
        <v>252</v>
      </c>
      <c r="Q10" s="60">
        <v>444215</v>
      </c>
      <c r="R10" s="141">
        <v>1.52</v>
      </c>
      <c r="S10" s="60">
        <v>252</v>
      </c>
    </row>
    <row r="11" spans="1:19" ht="18" customHeight="1" x14ac:dyDescent="0.35">
      <c r="A11" s="165" t="s">
        <v>230</v>
      </c>
      <c r="B11" s="60">
        <v>275143</v>
      </c>
      <c r="C11" s="141">
        <v>1.5</v>
      </c>
      <c r="D11" s="60">
        <v>196</v>
      </c>
      <c r="E11" s="60">
        <v>288227</v>
      </c>
      <c r="F11" s="141">
        <v>1.5</v>
      </c>
      <c r="G11" s="60">
        <v>197</v>
      </c>
      <c r="H11" s="60">
        <v>282977</v>
      </c>
      <c r="I11" s="141">
        <v>1.51</v>
      </c>
      <c r="J11" s="60">
        <v>201</v>
      </c>
      <c r="K11" s="60">
        <v>284533</v>
      </c>
      <c r="L11" s="141">
        <v>1.51</v>
      </c>
      <c r="M11" s="60">
        <v>201</v>
      </c>
      <c r="N11" s="60">
        <v>284447</v>
      </c>
      <c r="O11" s="141">
        <v>1.51</v>
      </c>
      <c r="P11" s="60">
        <v>201</v>
      </c>
      <c r="Q11" s="60">
        <v>284366</v>
      </c>
      <c r="R11" s="141">
        <v>1.51</v>
      </c>
      <c r="S11" s="60">
        <v>201</v>
      </c>
    </row>
    <row r="12" spans="1:19" ht="18" customHeight="1" x14ac:dyDescent="0.35">
      <c r="A12" s="58" t="s">
        <v>231</v>
      </c>
      <c r="B12" s="60">
        <v>171068</v>
      </c>
      <c r="C12" s="141">
        <v>1.49</v>
      </c>
      <c r="D12" s="60">
        <v>148</v>
      </c>
      <c r="E12" s="60">
        <v>180831</v>
      </c>
      <c r="F12" s="141">
        <v>1.49</v>
      </c>
      <c r="G12" s="60">
        <v>149</v>
      </c>
      <c r="H12" s="60">
        <v>152781</v>
      </c>
      <c r="I12" s="141">
        <v>1.52</v>
      </c>
      <c r="J12" s="60">
        <v>158</v>
      </c>
      <c r="K12" s="60">
        <v>167189</v>
      </c>
      <c r="L12" s="141">
        <v>1.51</v>
      </c>
      <c r="M12" s="60">
        <v>155</v>
      </c>
      <c r="N12" s="60">
        <v>170310</v>
      </c>
      <c r="O12" s="141">
        <v>1.51</v>
      </c>
      <c r="P12" s="60">
        <v>154</v>
      </c>
      <c r="Q12" s="60">
        <v>173244</v>
      </c>
      <c r="R12" s="141">
        <v>1.51</v>
      </c>
      <c r="S12" s="60">
        <v>154</v>
      </c>
    </row>
    <row r="13" spans="1:19" ht="18" customHeight="1" x14ac:dyDescent="0.35">
      <c r="A13" s="58" t="s">
        <v>232</v>
      </c>
      <c r="B13" s="60">
        <v>104289</v>
      </c>
      <c r="C13" s="141">
        <v>1.48</v>
      </c>
      <c r="D13" s="60">
        <v>102</v>
      </c>
      <c r="E13" s="60">
        <v>113708</v>
      </c>
      <c r="F13" s="141">
        <v>1.48</v>
      </c>
      <c r="G13" s="60">
        <v>102</v>
      </c>
      <c r="H13" s="60">
        <v>83695</v>
      </c>
      <c r="I13" s="141">
        <v>1.51</v>
      </c>
      <c r="J13" s="60">
        <v>110</v>
      </c>
      <c r="K13" s="60">
        <v>93412</v>
      </c>
      <c r="L13" s="141">
        <v>1.51</v>
      </c>
      <c r="M13" s="60">
        <v>108</v>
      </c>
      <c r="N13" s="60">
        <v>95465</v>
      </c>
      <c r="O13" s="141">
        <v>1.5</v>
      </c>
      <c r="P13" s="60">
        <v>108</v>
      </c>
      <c r="Q13" s="60">
        <v>97383</v>
      </c>
      <c r="R13" s="141">
        <v>1.5</v>
      </c>
      <c r="S13" s="60">
        <v>107</v>
      </c>
    </row>
    <row r="14" spans="1:19" ht="18" customHeight="1" x14ac:dyDescent="0.35">
      <c r="A14" s="58" t="s">
        <v>233</v>
      </c>
      <c r="B14" s="60">
        <v>184503</v>
      </c>
      <c r="C14" s="141">
        <v>1.44</v>
      </c>
      <c r="D14" s="60">
        <v>74</v>
      </c>
      <c r="E14" s="60">
        <v>198079</v>
      </c>
      <c r="F14" s="141">
        <v>1.45</v>
      </c>
      <c r="G14" s="60">
        <v>75</v>
      </c>
      <c r="H14" s="60">
        <v>87344</v>
      </c>
      <c r="I14" s="141">
        <v>1.46</v>
      </c>
      <c r="J14" s="60">
        <v>80</v>
      </c>
      <c r="K14" s="60">
        <v>118728</v>
      </c>
      <c r="L14" s="141">
        <v>1.46</v>
      </c>
      <c r="M14" s="60">
        <v>79</v>
      </c>
      <c r="N14" s="60">
        <v>125900</v>
      </c>
      <c r="O14" s="141">
        <v>1.46</v>
      </c>
      <c r="P14" s="60">
        <v>79</v>
      </c>
      <c r="Q14" s="60">
        <v>132892</v>
      </c>
      <c r="R14" s="141">
        <v>1.46</v>
      </c>
      <c r="S14" s="60">
        <v>79</v>
      </c>
    </row>
    <row r="15" spans="1:19" ht="18" customHeight="1" x14ac:dyDescent="0.35">
      <c r="A15" s="116" t="s">
        <v>31</v>
      </c>
      <c r="B15" s="60">
        <v>1052195</v>
      </c>
      <c r="C15" s="141">
        <v>1.47</v>
      </c>
      <c r="D15" s="60">
        <v>81</v>
      </c>
      <c r="E15" s="60">
        <v>1032557</v>
      </c>
      <c r="F15" s="141">
        <v>1.47</v>
      </c>
      <c r="G15" s="60">
        <v>81</v>
      </c>
      <c r="H15" s="60">
        <v>1506325</v>
      </c>
      <c r="I15" s="141">
        <v>1.46</v>
      </c>
      <c r="J15" s="60">
        <v>85</v>
      </c>
      <c r="K15" s="60">
        <v>1425427</v>
      </c>
      <c r="L15" s="141">
        <v>1.45</v>
      </c>
      <c r="M15" s="60">
        <v>79</v>
      </c>
      <c r="N15" s="60">
        <v>1403633</v>
      </c>
      <c r="O15" s="141">
        <v>1.45</v>
      </c>
      <c r="P15" s="60">
        <v>78</v>
      </c>
      <c r="Q15" s="60">
        <v>1382486</v>
      </c>
      <c r="R15" s="141">
        <v>1.44</v>
      </c>
      <c r="S15" s="60">
        <v>78</v>
      </c>
    </row>
    <row r="16" spans="1:19" ht="18" customHeight="1" thickBot="1" x14ac:dyDescent="0.4">
      <c r="A16" s="17" t="s">
        <v>44</v>
      </c>
      <c r="B16" s="61">
        <v>5402911</v>
      </c>
      <c r="C16" s="136">
        <v>1.58</v>
      </c>
      <c r="D16" s="61">
        <v>261</v>
      </c>
      <c r="E16" s="61">
        <v>5416072</v>
      </c>
      <c r="F16" s="136">
        <v>1.58</v>
      </c>
      <c r="G16" s="61">
        <v>259</v>
      </c>
      <c r="H16" s="61">
        <v>5576444</v>
      </c>
      <c r="I16" s="136">
        <v>1.58</v>
      </c>
      <c r="J16" s="61">
        <v>249</v>
      </c>
      <c r="K16" s="61">
        <v>5573433</v>
      </c>
      <c r="L16" s="136">
        <v>1.58</v>
      </c>
      <c r="M16" s="61">
        <v>250</v>
      </c>
      <c r="N16" s="61">
        <v>5565141</v>
      </c>
      <c r="O16" s="136">
        <v>1.58</v>
      </c>
      <c r="P16" s="61">
        <v>250</v>
      </c>
      <c r="Q16" s="61">
        <v>5553813</v>
      </c>
      <c r="R16" s="136">
        <v>1.57</v>
      </c>
      <c r="S16" s="61">
        <v>250</v>
      </c>
    </row>
    <row r="17" spans="1:23" ht="23.15" customHeight="1" thickTop="1" x14ac:dyDescent="0.35">
      <c r="A17" s="207"/>
      <c r="B17" s="208"/>
      <c r="C17" s="209"/>
      <c r="D17" s="210"/>
      <c r="E17" s="211"/>
      <c r="F17" s="115"/>
      <c r="G17" s="115"/>
      <c r="H17" s="211"/>
      <c r="I17" s="211"/>
      <c r="J17" s="211"/>
      <c r="K17" s="211"/>
      <c r="L17" s="211"/>
      <c r="M17" s="211"/>
      <c r="N17" s="212"/>
      <c r="O17" s="212"/>
      <c r="P17" s="212"/>
      <c r="Q17" s="202"/>
      <c r="R17" s="93"/>
      <c r="S17" s="93"/>
      <c r="T17" s="93"/>
      <c r="U17" s="93"/>
      <c r="V17" s="93"/>
      <c r="W17" s="93"/>
    </row>
    <row r="18" spans="1:23" ht="27" customHeight="1" x14ac:dyDescent="0.35">
      <c r="A18" s="201"/>
      <c r="B18" s="415" t="s">
        <v>35</v>
      </c>
      <c r="C18" s="415"/>
      <c r="D18" s="415"/>
      <c r="E18" s="415"/>
      <c r="F18" s="415"/>
      <c r="G18" s="415"/>
      <c r="H18" s="415"/>
      <c r="I18" s="415"/>
      <c r="J18" s="415"/>
      <c r="K18" s="415"/>
      <c r="L18" s="415"/>
      <c r="M18" s="415"/>
      <c r="N18" s="415"/>
      <c r="O18" s="415"/>
      <c r="P18" s="415"/>
      <c r="Q18" s="415"/>
      <c r="R18" s="415"/>
      <c r="S18" s="415"/>
      <c r="T18" s="93"/>
      <c r="U18" s="93"/>
      <c r="V18" s="93"/>
      <c r="W18" s="93"/>
    </row>
    <row r="19" spans="1:23" ht="28.5" customHeight="1" x14ac:dyDescent="0.35">
      <c r="A19" s="412" t="s">
        <v>63</v>
      </c>
      <c r="B19" s="400" t="s">
        <v>198</v>
      </c>
      <c r="C19" s="400"/>
      <c r="D19" s="401"/>
      <c r="E19" s="400" t="s">
        <v>201</v>
      </c>
      <c r="F19" s="400"/>
      <c r="G19" s="401"/>
      <c r="H19" s="400" t="s">
        <v>209</v>
      </c>
      <c r="I19" s="400"/>
      <c r="J19" s="401"/>
      <c r="K19" s="404" t="s">
        <v>211</v>
      </c>
      <c r="L19" s="404"/>
      <c r="M19" s="405"/>
      <c r="N19" s="404" t="s">
        <v>213</v>
      </c>
      <c r="O19" s="404"/>
      <c r="P19" s="405"/>
      <c r="Q19" s="404" t="s">
        <v>237</v>
      </c>
      <c r="R19" s="404"/>
      <c r="S19" s="405"/>
      <c r="T19" s="93"/>
      <c r="U19" s="93"/>
      <c r="V19" s="93"/>
      <c r="W19" s="93"/>
    </row>
    <row r="20" spans="1:23" s="137" customFormat="1" ht="91" customHeight="1" thickBot="1" x14ac:dyDescent="0.4">
      <c r="A20" s="368"/>
      <c r="B20" s="59" t="s">
        <v>103</v>
      </c>
      <c r="C20" s="59" t="s">
        <v>95</v>
      </c>
      <c r="D20" s="30" t="s">
        <v>96</v>
      </c>
      <c r="E20" s="59" t="s">
        <v>103</v>
      </c>
      <c r="F20" s="59" t="s">
        <v>95</v>
      </c>
      <c r="G20" s="30" t="s">
        <v>96</v>
      </c>
      <c r="H20" s="59" t="s">
        <v>103</v>
      </c>
      <c r="I20" s="59" t="s">
        <v>95</v>
      </c>
      <c r="J20" s="30" t="s">
        <v>96</v>
      </c>
      <c r="K20" s="59" t="s">
        <v>103</v>
      </c>
      <c r="L20" s="59" t="s">
        <v>95</v>
      </c>
      <c r="M20" s="30" t="s">
        <v>96</v>
      </c>
      <c r="N20" s="59" t="s">
        <v>103</v>
      </c>
      <c r="O20" s="59" t="s">
        <v>95</v>
      </c>
      <c r="P20" s="30" t="s">
        <v>96</v>
      </c>
      <c r="Q20" s="59" t="s">
        <v>103</v>
      </c>
      <c r="R20" s="59" t="s">
        <v>95</v>
      </c>
      <c r="S20" s="30" t="s">
        <v>96</v>
      </c>
      <c r="T20" s="93"/>
      <c r="U20" s="93"/>
      <c r="V20" s="93"/>
      <c r="W20" s="93"/>
    </row>
    <row r="21" spans="1:23" ht="18" customHeight="1" thickTop="1" x14ac:dyDescent="0.35">
      <c r="A21" s="58" t="s">
        <v>224</v>
      </c>
      <c r="B21" s="60">
        <v>2390537</v>
      </c>
      <c r="C21" s="139">
        <v>1.69</v>
      </c>
      <c r="D21" s="60">
        <v>362</v>
      </c>
      <c r="E21" s="60">
        <v>2412316</v>
      </c>
      <c r="F21" s="139">
        <v>1.69</v>
      </c>
      <c r="G21" s="60">
        <v>361</v>
      </c>
      <c r="H21" s="60">
        <v>2423797</v>
      </c>
      <c r="I21" s="139">
        <v>1.68</v>
      </c>
      <c r="J21" s="60">
        <v>360</v>
      </c>
      <c r="K21" s="60">
        <v>2446412</v>
      </c>
      <c r="L21" s="139">
        <v>1.68</v>
      </c>
      <c r="M21" s="60">
        <v>359</v>
      </c>
      <c r="N21" s="60">
        <v>2452789</v>
      </c>
      <c r="O21" s="139">
        <v>1.68</v>
      </c>
      <c r="P21" s="60">
        <v>358</v>
      </c>
      <c r="Q21" s="60">
        <v>2466540</v>
      </c>
      <c r="R21" s="139">
        <v>1.68</v>
      </c>
      <c r="S21" s="60">
        <v>357</v>
      </c>
      <c r="T21" s="93"/>
      <c r="U21" s="93"/>
      <c r="V21" s="93"/>
      <c r="W21" s="93"/>
    </row>
    <row r="22" spans="1:23" ht="18" customHeight="1" x14ac:dyDescent="0.35">
      <c r="A22" s="114" t="s">
        <v>225</v>
      </c>
      <c r="B22" s="135">
        <v>518692</v>
      </c>
      <c r="C22" s="140">
        <v>1.71</v>
      </c>
      <c r="D22" s="135">
        <v>367</v>
      </c>
      <c r="E22" s="135">
        <v>528199</v>
      </c>
      <c r="F22" s="140">
        <v>1.71</v>
      </c>
      <c r="G22" s="135">
        <v>365</v>
      </c>
      <c r="H22" s="135">
        <v>532019</v>
      </c>
      <c r="I22" s="140">
        <v>1.7</v>
      </c>
      <c r="J22" s="135">
        <v>365</v>
      </c>
      <c r="K22" s="135">
        <v>542825</v>
      </c>
      <c r="L22" s="140">
        <v>1.7</v>
      </c>
      <c r="M22" s="135">
        <v>363</v>
      </c>
      <c r="N22" s="135">
        <v>544858</v>
      </c>
      <c r="O22" s="140">
        <v>1.7</v>
      </c>
      <c r="P22" s="135">
        <v>365</v>
      </c>
      <c r="Q22" s="135">
        <v>564576</v>
      </c>
      <c r="R22" s="140">
        <v>1.7</v>
      </c>
      <c r="S22" s="135">
        <v>365</v>
      </c>
      <c r="T22" s="93"/>
      <c r="U22" s="93"/>
      <c r="V22" s="93"/>
      <c r="W22" s="93"/>
    </row>
    <row r="23" spans="1:23" ht="18" customHeight="1" x14ac:dyDescent="0.35">
      <c r="A23" s="114" t="s">
        <v>226</v>
      </c>
      <c r="B23" s="135">
        <v>1017163</v>
      </c>
      <c r="C23" s="140">
        <v>1.75</v>
      </c>
      <c r="D23" s="135">
        <v>378</v>
      </c>
      <c r="E23" s="135">
        <v>1023207</v>
      </c>
      <c r="F23" s="140">
        <v>1.75</v>
      </c>
      <c r="G23" s="135">
        <v>377</v>
      </c>
      <c r="H23" s="135">
        <v>1027587</v>
      </c>
      <c r="I23" s="140">
        <v>1.75</v>
      </c>
      <c r="J23" s="135">
        <v>376</v>
      </c>
      <c r="K23" s="135">
        <v>1034441</v>
      </c>
      <c r="L23" s="140">
        <v>1.74</v>
      </c>
      <c r="M23" s="135">
        <v>375</v>
      </c>
      <c r="N23" s="135">
        <v>1036623</v>
      </c>
      <c r="O23" s="140">
        <v>1.74</v>
      </c>
      <c r="P23" s="135">
        <v>374</v>
      </c>
      <c r="Q23" s="135">
        <v>1034665</v>
      </c>
      <c r="R23" s="140">
        <v>1.74</v>
      </c>
      <c r="S23" s="135">
        <v>373</v>
      </c>
      <c r="T23" s="93"/>
      <c r="U23" s="93"/>
      <c r="V23" s="93"/>
      <c r="W23" s="93"/>
    </row>
    <row r="24" spans="1:23" ht="18" customHeight="1" x14ac:dyDescent="0.35">
      <c r="A24" s="114" t="s">
        <v>227</v>
      </c>
      <c r="B24" s="135">
        <v>854682</v>
      </c>
      <c r="C24" s="140">
        <v>1.6</v>
      </c>
      <c r="D24" s="135">
        <v>339</v>
      </c>
      <c r="E24" s="135">
        <v>860910</v>
      </c>
      <c r="F24" s="140">
        <v>1.6</v>
      </c>
      <c r="G24" s="135">
        <v>338</v>
      </c>
      <c r="H24" s="135">
        <v>864191</v>
      </c>
      <c r="I24" s="140">
        <v>1.6</v>
      </c>
      <c r="J24" s="135">
        <v>338</v>
      </c>
      <c r="K24" s="135">
        <v>869146</v>
      </c>
      <c r="L24" s="140">
        <v>1.59</v>
      </c>
      <c r="M24" s="135">
        <v>337</v>
      </c>
      <c r="N24" s="135">
        <v>871308</v>
      </c>
      <c r="O24" s="140">
        <v>1.59</v>
      </c>
      <c r="P24" s="135">
        <v>336</v>
      </c>
      <c r="Q24" s="135">
        <v>867299</v>
      </c>
      <c r="R24" s="140">
        <v>1.59</v>
      </c>
      <c r="S24" s="135">
        <v>334</v>
      </c>
      <c r="T24" s="93"/>
      <c r="U24" s="93"/>
      <c r="V24" s="93"/>
      <c r="W24" s="93"/>
    </row>
    <row r="25" spans="1:23" ht="18" customHeight="1" x14ac:dyDescent="0.35">
      <c r="A25" s="58" t="s">
        <v>228</v>
      </c>
      <c r="B25" s="60">
        <v>644440</v>
      </c>
      <c r="C25" s="141">
        <v>1.55</v>
      </c>
      <c r="D25" s="60">
        <v>305</v>
      </c>
      <c r="E25" s="60">
        <v>649799</v>
      </c>
      <c r="F25" s="141">
        <v>1.55</v>
      </c>
      <c r="G25" s="60">
        <v>304</v>
      </c>
      <c r="H25" s="60">
        <v>653122</v>
      </c>
      <c r="I25" s="141">
        <v>1.54</v>
      </c>
      <c r="J25" s="60">
        <v>304</v>
      </c>
      <c r="K25" s="60">
        <v>657995</v>
      </c>
      <c r="L25" s="141">
        <v>1.54</v>
      </c>
      <c r="M25" s="60">
        <v>303</v>
      </c>
      <c r="N25" s="60">
        <v>659929</v>
      </c>
      <c r="O25" s="141">
        <v>1.54</v>
      </c>
      <c r="P25" s="60">
        <v>301</v>
      </c>
      <c r="Q25" s="60">
        <v>657379</v>
      </c>
      <c r="R25" s="141">
        <v>1.54</v>
      </c>
      <c r="S25" s="60">
        <v>300</v>
      </c>
      <c r="T25" s="93"/>
      <c r="U25" s="93"/>
      <c r="V25" s="93"/>
      <c r="W25" s="93"/>
    </row>
    <row r="26" spans="1:23" ht="18" customHeight="1" x14ac:dyDescent="0.35">
      <c r="A26" s="58" t="s">
        <v>229</v>
      </c>
      <c r="B26" s="60">
        <v>444314</v>
      </c>
      <c r="C26" s="141">
        <v>1.52</v>
      </c>
      <c r="D26" s="60">
        <v>252</v>
      </c>
      <c r="E26" s="60">
        <v>448819</v>
      </c>
      <c r="F26" s="141">
        <v>1.52</v>
      </c>
      <c r="G26" s="60">
        <v>251</v>
      </c>
      <c r="H26" s="60">
        <v>451626</v>
      </c>
      <c r="I26" s="141">
        <v>1.52</v>
      </c>
      <c r="J26" s="60">
        <v>250</v>
      </c>
      <c r="K26" s="60">
        <v>456295</v>
      </c>
      <c r="L26" s="141">
        <v>1.51</v>
      </c>
      <c r="M26" s="60">
        <v>249</v>
      </c>
      <c r="N26" s="60">
        <v>458292</v>
      </c>
      <c r="O26" s="141">
        <v>1.51</v>
      </c>
      <c r="P26" s="60">
        <v>248</v>
      </c>
      <c r="Q26" s="60">
        <v>456665</v>
      </c>
      <c r="R26" s="141">
        <v>1.51</v>
      </c>
      <c r="S26" s="60">
        <v>247</v>
      </c>
      <c r="T26" s="93"/>
      <c r="U26" s="93"/>
      <c r="V26" s="93"/>
      <c r="W26" s="93"/>
    </row>
    <row r="27" spans="1:23" ht="18" customHeight="1" x14ac:dyDescent="0.35">
      <c r="A27" s="165" t="s">
        <v>230</v>
      </c>
      <c r="B27" s="60">
        <v>284534</v>
      </c>
      <c r="C27" s="141">
        <v>1.51</v>
      </c>
      <c r="D27" s="60">
        <v>200</v>
      </c>
      <c r="E27" s="60">
        <v>288169</v>
      </c>
      <c r="F27" s="141">
        <v>1.5</v>
      </c>
      <c r="G27" s="60">
        <v>199</v>
      </c>
      <c r="H27" s="60">
        <v>290714</v>
      </c>
      <c r="I27" s="141">
        <v>1.5</v>
      </c>
      <c r="J27" s="60">
        <v>199</v>
      </c>
      <c r="K27" s="60">
        <v>294933</v>
      </c>
      <c r="L27" s="141">
        <v>1.5</v>
      </c>
      <c r="M27" s="60">
        <v>198</v>
      </c>
      <c r="N27" s="60">
        <v>297031</v>
      </c>
      <c r="O27" s="141">
        <v>1.5</v>
      </c>
      <c r="P27" s="60">
        <v>197</v>
      </c>
      <c r="Q27" s="60">
        <v>296076</v>
      </c>
      <c r="R27" s="141">
        <v>1.49</v>
      </c>
      <c r="S27" s="60">
        <v>196</v>
      </c>
      <c r="T27" s="93"/>
      <c r="U27" s="93"/>
      <c r="V27" s="93"/>
      <c r="W27" s="93"/>
    </row>
    <row r="28" spans="1:23" ht="18" customHeight="1" x14ac:dyDescent="0.35">
      <c r="A28" s="58" t="s">
        <v>231</v>
      </c>
      <c r="B28" s="60">
        <v>174275</v>
      </c>
      <c r="C28" s="141">
        <v>1.51</v>
      </c>
      <c r="D28" s="60">
        <v>153</v>
      </c>
      <c r="E28" s="60">
        <v>178821</v>
      </c>
      <c r="F28" s="141">
        <v>1.5</v>
      </c>
      <c r="G28" s="60">
        <v>152</v>
      </c>
      <c r="H28" s="60">
        <v>180700</v>
      </c>
      <c r="I28" s="141">
        <v>1.5</v>
      </c>
      <c r="J28" s="60">
        <v>151</v>
      </c>
      <c r="K28" s="60">
        <v>184444</v>
      </c>
      <c r="L28" s="141">
        <v>1.49</v>
      </c>
      <c r="M28" s="60">
        <v>150</v>
      </c>
      <c r="N28" s="60">
        <v>186455</v>
      </c>
      <c r="O28" s="141">
        <v>1.49</v>
      </c>
      <c r="P28" s="60">
        <v>149</v>
      </c>
      <c r="Q28" s="60">
        <v>186131</v>
      </c>
      <c r="R28" s="141">
        <v>1.49</v>
      </c>
      <c r="S28" s="60">
        <v>148</v>
      </c>
      <c r="T28" s="93"/>
      <c r="U28" s="93"/>
      <c r="V28" s="93"/>
      <c r="W28" s="93"/>
    </row>
    <row r="29" spans="1:23" ht="18" customHeight="1" x14ac:dyDescent="0.35">
      <c r="A29" s="58" t="s">
        <v>232</v>
      </c>
      <c r="B29" s="60">
        <v>97886</v>
      </c>
      <c r="C29" s="141">
        <v>1.5</v>
      </c>
      <c r="D29" s="60">
        <v>107</v>
      </c>
      <c r="E29" s="60">
        <v>101554</v>
      </c>
      <c r="F29" s="141">
        <v>1.49</v>
      </c>
      <c r="G29" s="60">
        <v>106</v>
      </c>
      <c r="H29" s="60">
        <v>103144</v>
      </c>
      <c r="I29" s="141">
        <v>1.49</v>
      </c>
      <c r="J29" s="60">
        <v>105</v>
      </c>
      <c r="K29" s="60">
        <v>106496</v>
      </c>
      <c r="L29" s="141">
        <v>1.48</v>
      </c>
      <c r="M29" s="60">
        <v>104</v>
      </c>
      <c r="N29" s="60">
        <v>108516</v>
      </c>
      <c r="O29" s="141">
        <v>1.48</v>
      </c>
      <c r="P29" s="60">
        <v>103</v>
      </c>
      <c r="Q29" s="60">
        <v>108763</v>
      </c>
      <c r="R29" s="141">
        <v>1.48</v>
      </c>
      <c r="S29" s="60">
        <v>103</v>
      </c>
      <c r="T29" s="93"/>
      <c r="U29" s="93"/>
      <c r="V29" s="93"/>
      <c r="W29" s="93"/>
    </row>
    <row r="30" spans="1:23" ht="18" customHeight="1" x14ac:dyDescent="0.35">
      <c r="A30" s="58" t="s">
        <v>233</v>
      </c>
      <c r="B30" s="60">
        <v>135099</v>
      </c>
      <c r="C30" s="141">
        <v>1.45</v>
      </c>
      <c r="D30" s="60">
        <v>78</v>
      </c>
      <c r="E30" s="60">
        <v>146582</v>
      </c>
      <c r="F30" s="141">
        <v>1.45</v>
      </c>
      <c r="G30" s="60">
        <v>78</v>
      </c>
      <c r="H30" s="60">
        <v>152029</v>
      </c>
      <c r="I30" s="141">
        <v>1.45</v>
      </c>
      <c r="J30" s="60">
        <v>77</v>
      </c>
      <c r="K30" s="60">
        <v>165397</v>
      </c>
      <c r="L30" s="141">
        <v>1.44</v>
      </c>
      <c r="M30" s="60">
        <v>75</v>
      </c>
      <c r="N30" s="60">
        <v>175129</v>
      </c>
      <c r="O30" s="141">
        <v>1.43</v>
      </c>
      <c r="P30" s="60">
        <v>74</v>
      </c>
      <c r="Q30" s="60">
        <v>178009</v>
      </c>
      <c r="R30" s="141">
        <v>1.43</v>
      </c>
      <c r="S30" s="60">
        <v>74</v>
      </c>
      <c r="T30" s="93"/>
      <c r="U30" s="93"/>
      <c r="V30" s="93"/>
      <c r="W30" s="93"/>
    </row>
    <row r="31" spans="1:23" ht="18" customHeight="1" x14ac:dyDescent="0.35">
      <c r="A31" s="116" t="s">
        <v>31</v>
      </c>
      <c r="B31" s="60">
        <v>1371294</v>
      </c>
      <c r="C31" s="141">
        <v>1.44</v>
      </c>
      <c r="D31" s="60">
        <v>78</v>
      </c>
      <c r="E31" s="60">
        <v>1323809</v>
      </c>
      <c r="F31" s="141">
        <v>1.44</v>
      </c>
      <c r="G31" s="60">
        <v>78</v>
      </c>
      <c r="H31" s="60">
        <v>1296934</v>
      </c>
      <c r="I31" s="141">
        <v>1.44</v>
      </c>
      <c r="J31" s="60">
        <v>78</v>
      </c>
      <c r="K31" s="60">
        <v>1252601</v>
      </c>
      <c r="L31" s="141">
        <v>1.45</v>
      </c>
      <c r="M31" s="60">
        <v>79</v>
      </c>
      <c r="N31" s="60">
        <v>1219227</v>
      </c>
      <c r="O31" s="141">
        <v>1.45</v>
      </c>
      <c r="P31" s="60">
        <v>79</v>
      </c>
      <c r="Q31" s="60">
        <v>1195247</v>
      </c>
      <c r="R31" s="141">
        <v>1.45</v>
      </c>
      <c r="S31" s="60">
        <v>79</v>
      </c>
      <c r="T31" s="93"/>
      <c r="U31" s="93"/>
      <c r="V31" s="93"/>
      <c r="W31" s="93"/>
    </row>
    <row r="32" spans="1:23" ht="18" customHeight="1" thickBot="1" x14ac:dyDescent="0.4">
      <c r="A32" s="113" t="s">
        <v>44</v>
      </c>
      <c r="B32" s="61">
        <v>5542379</v>
      </c>
      <c r="C32" s="136">
        <v>1.57</v>
      </c>
      <c r="D32" s="61">
        <v>250</v>
      </c>
      <c r="E32" s="61">
        <v>5549869</v>
      </c>
      <c r="F32" s="136">
        <v>1.57</v>
      </c>
      <c r="G32" s="61">
        <v>251</v>
      </c>
      <c r="H32" s="61">
        <v>5552066</v>
      </c>
      <c r="I32" s="136">
        <v>1.57</v>
      </c>
      <c r="J32" s="61">
        <v>251</v>
      </c>
      <c r="K32" s="61">
        <v>5564573</v>
      </c>
      <c r="L32" s="136">
        <v>1.57</v>
      </c>
      <c r="M32" s="61">
        <v>251</v>
      </c>
      <c r="N32" s="61">
        <v>5557368</v>
      </c>
      <c r="O32" s="136">
        <v>1.57</v>
      </c>
      <c r="P32" s="61">
        <v>252</v>
      </c>
      <c r="Q32" s="61">
        <v>5544810</v>
      </c>
      <c r="R32" s="136">
        <v>1.57</v>
      </c>
      <c r="S32" s="61">
        <v>252</v>
      </c>
      <c r="T32" s="93"/>
      <c r="U32" s="93"/>
      <c r="V32" s="93"/>
      <c r="W32" s="93"/>
    </row>
    <row r="33" spans="1:19" ht="16" customHeight="1" thickTop="1" x14ac:dyDescent="0.35"/>
    <row r="34" spans="1:19" ht="43" customHeight="1" x14ac:dyDescent="0.35">
      <c r="A34" s="413" t="s">
        <v>102</v>
      </c>
      <c r="B34" s="413"/>
      <c r="C34" s="413"/>
      <c r="D34" s="413"/>
      <c r="E34" s="413"/>
      <c r="F34" s="413"/>
      <c r="G34" s="413"/>
      <c r="H34" s="413"/>
      <c r="I34" s="413"/>
      <c r="J34" s="413"/>
      <c r="K34" s="413"/>
      <c r="L34" s="413"/>
      <c r="M34" s="413"/>
      <c r="N34" s="413"/>
      <c r="O34" s="413"/>
      <c r="P34" s="413"/>
      <c r="Q34" s="413"/>
      <c r="R34" s="413"/>
      <c r="S34" s="413"/>
    </row>
    <row r="35" spans="1:19" ht="55.5" customHeight="1" x14ac:dyDescent="0.35">
      <c r="A35" s="414" t="str">
        <f>+INDICE!B10</f>
        <v xml:space="preserve"> Lettura dati 24 gennaio 2024</v>
      </c>
      <c r="B35" s="414"/>
      <c r="C35" s="2"/>
      <c r="D35" s="2"/>
      <c r="E35" s="2"/>
      <c r="F35" s="2"/>
      <c r="G35" s="2"/>
      <c r="H35" s="2"/>
      <c r="I35" s="2"/>
      <c r="J35" s="2"/>
    </row>
    <row r="36" spans="1:19" ht="7" customHeight="1" x14ac:dyDescent="0.35"/>
    <row r="37" spans="1:19" ht="7" customHeight="1" x14ac:dyDescent="0.35"/>
    <row r="38" spans="1:19" ht="7" customHeight="1" x14ac:dyDescent="0.35"/>
    <row r="39" spans="1:19" ht="7" customHeight="1" x14ac:dyDescent="0.35"/>
    <row r="40" spans="1:19" ht="7" customHeight="1" x14ac:dyDescent="0.35"/>
    <row r="41" spans="1:19" ht="7" customHeight="1" x14ac:dyDescent="0.35"/>
    <row r="42" spans="1:19" ht="7" customHeight="1" x14ac:dyDescent="0.35"/>
    <row r="43" spans="1:19" ht="7" customHeight="1" x14ac:dyDescent="0.35"/>
    <row r="44" spans="1:19" ht="7" customHeight="1" x14ac:dyDescent="0.35"/>
    <row r="45" spans="1:19" ht="7" customHeight="1" x14ac:dyDescent="0.35"/>
    <row r="46" spans="1:19" ht="7" customHeight="1" x14ac:dyDescent="0.35"/>
    <row r="47" spans="1:19" ht="7" customHeight="1" x14ac:dyDescent="0.35"/>
    <row r="48" spans="1:19"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sheetData>
  <mergeCells count="18">
    <mergeCell ref="N19:P19"/>
    <mergeCell ref="A35:B35"/>
    <mergeCell ref="A19:A20"/>
    <mergeCell ref="B19:D19"/>
    <mergeCell ref="E19:G19"/>
    <mergeCell ref="H19:J19"/>
    <mergeCell ref="K19:M19"/>
    <mergeCell ref="A34:S34"/>
    <mergeCell ref="Q19:S19"/>
    <mergeCell ref="B18:S18"/>
    <mergeCell ref="Q3:S3"/>
    <mergeCell ref="B2:S2"/>
    <mergeCell ref="N3:P3"/>
    <mergeCell ref="A3:A4"/>
    <mergeCell ref="B3:D3"/>
    <mergeCell ref="K3:M3"/>
    <mergeCell ref="H3:J3"/>
    <mergeCell ref="E3:G3"/>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pageSetUpPr fitToPage="1"/>
  </sheetPr>
  <dimension ref="B1:U46"/>
  <sheetViews>
    <sheetView showGridLines="0" zoomScaleNormal="100" workbookViewId="0">
      <selection activeCell="J28" sqref="J28"/>
    </sheetView>
  </sheetViews>
  <sheetFormatPr defaultColWidth="8.7265625" defaultRowHeight="14.5" x14ac:dyDescent="0.35"/>
  <cols>
    <col min="1" max="1" width="4.1796875" style="42" customWidth="1"/>
    <col min="2" max="2" width="13.1796875" style="42" customWidth="1"/>
    <col min="3" max="11" width="8.7265625" style="42"/>
    <col min="12" max="12" width="5" style="42" customWidth="1"/>
    <col min="13" max="13" width="7.26953125" style="42" customWidth="1"/>
    <col min="14" max="16384" width="8.7265625" style="42"/>
  </cols>
  <sheetData>
    <row r="1" spans="2:21" x14ac:dyDescent="0.35">
      <c r="B1" s="42" t="s">
        <v>74</v>
      </c>
    </row>
    <row r="4" spans="2:21" ht="25" x14ac:dyDescent="0.35">
      <c r="B4" s="353" t="s">
        <v>55</v>
      </c>
      <c r="C4" s="353"/>
      <c r="D4" s="353"/>
      <c r="E4" s="353"/>
      <c r="F4" s="353"/>
      <c r="G4" s="353"/>
      <c r="H4" s="353"/>
      <c r="I4" s="353"/>
      <c r="J4" s="353"/>
      <c r="K4" s="353"/>
    </row>
    <row r="7" spans="2:21" ht="15" x14ac:dyDescent="0.35">
      <c r="B7" s="354" t="s">
        <v>65</v>
      </c>
      <c r="C7" s="354"/>
      <c r="D7" s="354"/>
      <c r="E7" s="354"/>
      <c r="F7" s="354"/>
      <c r="G7" s="354"/>
      <c r="H7" s="354"/>
      <c r="I7" s="354"/>
      <c r="J7" s="354"/>
      <c r="K7" s="354"/>
    </row>
    <row r="9" spans="2:21" ht="15.5" x14ac:dyDescent="0.35">
      <c r="B9" s="94" t="s">
        <v>79</v>
      </c>
      <c r="C9" s="44"/>
      <c r="G9" s="107"/>
      <c r="M9" s="105"/>
      <c r="N9" s="105"/>
      <c r="O9" s="105"/>
      <c r="P9" s="105"/>
      <c r="Q9" s="105"/>
      <c r="R9" s="105"/>
      <c r="S9" s="105"/>
      <c r="T9" s="105"/>
      <c r="U9" s="106"/>
    </row>
    <row r="10" spans="2:21" ht="15.5" x14ac:dyDescent="0.35">
      <c r="B10" s="255" t="s">
        <v>236</v>
      </c>
      <c r="C10" s="256"/>
      <c r="D10" s="152"/>
      <c r="G10" s="107"/>
      <c r="I10" s="109"/>
      <c r="M10" s="105"/>
      <c r="N10" s="105"/>
      <c r="O10" s="105"/>
      <c r="P10" s="105"/>
      <c r="Q10" s="105"/>
      <c r="R10" s="105"/>
      <c r="S10" s="105"/>
      <c r="T10" s="105"/>
      <c r="U10" s="105"/>
    </row>
    <row r="11" spans="2:21" ht="27" customHeight="1" x14ac:dyDescent="0.35">
      <c r="B11" s="352" t="s">
        <v>166</v>
      </c>
      <c r="C11" s="352"/>
      <c r="D11" s="352"/>
      <c r="E11" s="352"/>
      <c r="F11" s="352"/>
      <c r="G11" s="352"/>
      <c r="H11" s="352"/>
      <c r="I11" s="352"/>
      <c r="J11" s="352"/>
      <c r="K11" s="352"/>
      <c r="L11" s="142"/>
      <c r="M11" s="142"/>
    </row>
    <row r="12" spans="2:21" ht="35.15" customHeight="1" x14ac:dyDescent="0.35">
      <c r="B12" s="352" t="s">
        <v>115</v>
      </c>
      <c r="C12" s="352"/>
      <c r="D12" s="352"/>
      <c r="E12" s="352"/>
      <c r="F12" s="352"/>
      <c r="G12" s="352"/>
      <c r="H12" s="352"/>
      <c r="I12" s="352"/>
      <c r="J12" s="352"/>
      <c r="K12" s="352"/>
      <c r="L12" s="142"/>
      <c r="M12" s="142"/>
    </row>
    <row r="13" spans="2:21" ht="19.5" customHeight="1" x14ac:dyDescent="0.35">
      <c r="B13" s="352" t="s">
        <v>143</v>
      </c>
      <c r="C13" s="352"/>
      <c r="D13" s="352"/>
      <c r="E13" s="352"/>
      <c r="F13" s="352"/>
      <c r="G13" s="352"/>
      <c r="H13" s="352"/>
      <c r="I13" s="352"/>
      <c r="J13" s="352"/>
      <c r="K13" s="352"/>
      <c r="L13" s="142"/>
      <c r="M13" s="142"/>
    </row>
    <row r="14" spans="2:21" ht="19.5" customHeight="1" x14ac:dyDescent="0.35">
      <c r="B14" s="142" t="s">
        <v>122</v>
      </c>
      <c r="C14" s="142"/>
      <c r="D14" s="142"/>
      <c r="E14" s="142"/>
      <c r="F14" s="142"/>
      <c r="G14" s="142"/>
      <c r="H14" s="142"/>
      <c r="I14" s="142"/>
      <c r="J14" s="142"/>
      <c r="K14" s="142"/>
      <c r="L14" s="142"/>
      <c r="M14" s="142"/>
    </row>
    <row r="15" spans="2:21" ht="19.5" customHeight="1" x14ac:dyDescent="0.35">
      <c r="B15" s="142" t="s">
        <v>163</v>
      </c>
      <c r="C15" s="142"/>
      <c r="D15" s="142"/>
      <c r="E15" s="142"/>
      <c r="F15" s="142"/>
      <c r="G15" s="142"/>
      <c r="H15" s="142"/>
      <c r="I15" s="142"/>
      <c r="J15" s="142"/>
      <c r="K15" s="142"/>
      <c r="L15" s="142"/>
      <c r="M15" s="142"/>
    </row>
    <row r="16" spans="2:21" ht="34.5" customHeight="1" x14ac:dyDescent="0.35">
      <c r="B16" s="352" t="s">
        <v>164</v>
      </c>
      <c r="C16" s="352"/>
      <c r="D16" s="352"/>
      <c r="E16" s="352"/>
      <c r="F16" s="352"/>
      <c r="G16" s="352"/>
      <c r="H16" s="352"/>
      <c r="I16" s="352"/>
      <c r="J16" s="352"/>
      <c r="K16" s="352"/>
      <c r="L16" s="352"/>
      <c r="M16" s="352"/>
    </row>
    <row r="17" spans="2:13" ht="34.5" customHeight="1" x14ac:dyDescent="0.35">
      <c r="B17" s="352" t="s">
        <v>123</v>
      </c>
      <c r="C17" s="352"/>
      <c r="D17" s="352"/>
      <c r="E17" s="352"/>
      <c r="F17" s="352"/>
      <c r="G17" s="352"/>
      <c r="H17" s="352"/>
      <c r="I17" s="352"/>
      <c r="J17" s="352"/>
      <c r="K17" s="352"/>
      <c r="L17" s="142"/>
      <c r="M17" s="142"/>
    </row>
    <row r="18" spans="2:13" ht="34.5" customHeight="1" x14ac:dyDescent="0.35">
      <c r="B18" s="352" t="s">
        <v>124</v>
      </c>
      <c r="C18" s="352"/>
      <c r="D18" s="352"/>
      <c r="E18" s="352"/>
      <c r="F18" s="352"/>
      <c r="G18" s="352"/>
      <c r="H18" s="352"/>
      <c r="I18" s="352"/>
      <c r="J18" s="352"/>
      <c r="K18" s="352"/>
      <c r="L18" s="142"/>
      <c r="M18" s="142"/>
    </row>
    <row r="19" spans="2:13" ht="22" customHeight="1" x14ac:dyDescent="0.35">
      <c r="B19" s="142" t="s">
        <v>125</v>
      </c>
      <c r="C19" s="142"/>
      <c r="D19" s="142"/>
      <c r="E19" s="142"/>
      <c r="F19" s="142"/>
      <c r="G19" s="142"/>
      <c r="H19" s="142"/>
      <c r="I19" s="142"/>
      <c r="J19" s="142"/>
      <c r="K19" s="142"/>
      <c r="L19" s="142"/>
      <c r="M19" s="142"/>
    </row>
    <row r="20" spans="2:13" ht="22" customHeight="1" x14ac:dyDescent="0.35">
      <c r="B20" s="142" t="s">
        <v>126</v>
      </c>
      <c r="C20" s="142"/>
      <c r="D20" s="142"/>
      <c r="E20" s="142"/>
      <c r="F20" s="142"/>
      <c r="G20" s="142"/>
      <c r="H20" s="142"/>
      <c r="I20" s="142"/>
      <c r="J20" s="142"/>
      <c r="K20" s="142"/>
      <c r="L20" s="142"/>
      <c r="M20" s="142"/>
    </row>
    <row r="21" spans="2:13" ht="22" customHeight="1" x14ac:dyDescent="0.35">
      <c r="B21" s="142" t="s">
        <v>127</v>
      </c>
      <c r="C21" s="142"/>
      <c r="D21" s="142"/>
      <c r="E21" s="142"/>
      <c r="F21" s="142"/>
      <c r="G21" s="142"/>
      <c r="H21" s="142"/>
      <c r="I21" s="142"/>
      <c r="J21" s="142"/>
      <c r="K21" s="142"/>
      <c r="L21" s="142"/>
      <c r="M21" s="142"/>
    </row>
    <row r="22" spans="2:13" ht="27" customHeight="1" x14ac:dyDescent="0.35">
      <c r="B22" s="142" t="s">
        <v>128</v>
      </c>
      <c r="C22" s="142"/>
      <c r="D22" s="142"/>
      <c r="E22" s="142"/>
      <c r="F22" s="142"/>
      <c r="G22" s="142"/>
      <c r="H22" s="142"/>
      <c r="I22" s="142"/>
      <c r="J22" s="142"/>
      <c r="K22" s="142"/>
      <c r="L22" s="142"/>
      <c r="M22" s="142"/>
    </row>
    <row r="23" spans="2:13" ht="28.5" customHeight="1" x14ac:dyDescent="0.35">
      <c r="B23" s="352" t="s">
        <v>129</v>
      </c>
      <c r="C23" s="352"/>
      <c r="D23" s="352"/>
      <c r="E23" s="352"/>
      <c r="F23" s="352"/>
      <c r="G23" s="352"/>
      <c r="H23" s="352"/>
      <c r="I23" s="352"/>
      <c r="J23" s="352"/>
      <c r="K23" s="352"/>
      <c r="L23" s="352"/>
      <c r="M23" s="352"/>
    </row>
    <row r="24" spans="2:13" ht="28.5" customHeight="1" x14ac:dyDescent="0.35">
      <c r="B24" s="352" t="s">
        <v>130</v>
      </c>
      <c r="C24" s="352"/>
      <c r="D24" s="352"/>
      <c r="E24" s="352"/>
      <c r="F24" s="352"/>
      <c r="G24" s="352"/>
      <c r="H24" s="352"/>
      <c r="I24" s="352"/>
      <c r="J24" s="352"/>
      <c r="K24" s="352"/>
      <c r="L24" s="352"/>
      <c r="M24" s="352"/>
    </row>
    <row r="25" spans="2:13" s="142" customFormat="1" ht="42.65" customHeight="1" x14ac:dyDescent="0.35">
      <c r="B25" s="352" t="s">
        <v>131</v>
      </c>
      <c r="C25" s="352"/>
      <c r="D25" s="352"/>
      <c r="E25" s="352"/>
      <c r="F25" s="352"/>
      <c r="G25" s="352"/>
      <c r="H25" s="352"/>
      <c r="I25" s="352"/>
      <c r="J25" s="352"/>
      <c r="K25" s="352"/>
    </row>
    <row r="26" spans="2:13" s="142" customFormat="1" ht="42.65" customHeight="1" x14ac:dyDescent="0.35">
      <c r="B26" s="352" t="s">
        <v>132</v>
      </c>
      <c r="C26" s="352"/>
      <c r="D26" s="352"/>
      <c r="E26" s="352"/>
      <c r="F26" s="352"/>
      <c r="G26" s="352"/>
      <c r="H26" s="352"/>
      <c r="I26" s="352"/>
      <c r="J26" s="352"/>
      <c r="K26" s="352"/>
    </row>
    <row r="27" spans="2:13" ht="27" customHeight="1" x14ac:dyDescent="0.35">
      <c r="B27" s="352" t="s">
        <v>186</v>
      </c>
      <c r="C27" s="352"/>
      <c r="D27" s="352"/>
      <c r="E27" s="352"/>
      <c r="F27" s="352"/>
      <c r="G27" s="352"/>
      <c r="H27" s="352"/>
      <c r="I27" s="352"/>
      <c r="J27" s="352"/>
      <c r="K27" s="352"/>
      <c r="L27" s="142"/>
      <c r="M27" s="142"/>
    </row>
    <row r="28" spans="2:13" ht="5.5" customHeight="1" x14ac:dyDescent="0.35">
      <c r="B28" s="142"/>
      <c r="C28" s="142"/>
      <c r="D28" s="142"/>
      <c r="E28" s="142"/>
      <c r="F28" s="142"/>
      <c r="G28" s="142"/>
      <c r="H28" s="142"/>
      <c r="I28" s="142"/>
      <c r="J28" s="142"/>
      <c r="K28" s="142"/>
      <c r="L28" s="142"/>
      <c r="M28" s="142"/>
    </row>
    <row r="29" spans="2:13" ht="25.5" customHeight="1" x14ac:dyDescent="0.35">
      <c r="B29" s="94" t="s">
        <v>101</v>
      </c>
      <c r="C29" s="142"/>
      <c r="D29" s="142"/>
      <c r="E29" s="142"/>
      <c r="F29" s="142"/>
      <c r="G29" s="142"/>
      <c r="H29" s="142"/>
      <c r="I29" s="142"/>
      <c r="J29" s="142"/>
      <c r="K29" s="142"/>
      <c r="L29" s="142"/>
      <c r="M29" s="142"/>
    </row>
    <row r="30" spans="2:13" ht="15.65" customHeight="1" x14ac:dyDescent="0.35">
      <c r="B30" s="214" t="s">
        <v>241</v>
      </c>
      <c r="C30" s="303"/>
      <c r="D30" s="303"/>
      <c r="E30" s="303"/>
      <c r="F30" s="142"/>
      <c r="G30" s="142"/>
      <c r="H30" s="142"/>
      <c r="I30" s="108"/>
      <c r="J30" s="142"/>
      <c r="K30" s="142"/>
      <c r="L30" s="142"/>
      <c r="M30" s="142"/>
    </row>
    <row r="31" spans="2:13" ht="28.5" customHeight="1" x14ac:dyDescent="0.35">
      <c r="B31" s="142" t="s">
        <v>161</v>
      </c>
      <c r="C31" s="142"/>
      <c r="D31" s="142"/>
      <c r="E31" s="142"/>
      <c r="F31" s="142"/>
      <c r="G31" s="142"/>
      <c r="H31" s="142"/>
      <c r="I31" s="142"/>
      <c r="J31" s="142"/>
      <c r="K31" s="142"/>
      <c r="L31" s="142"/>
      <c r="M31" s="142"/>
    </row>
    <row r="32" spans="2:13" ht="42" customHeight="1" x14ac:dyDescent="0.35">
      <c r="B32" s="352" t="s">
        <v>135</v>
      </c>
      <c r="C32" s="352"/>
      <c r="D32" s="352"/>
      <c r="E32" s="352"/>
      <c r="F32" s="352"/>
      <c r="G32" s="352"/>
      <c r="H32" s="352"/>
      <c r="I32" s="352"/>
      <c r="J32" s="352"/>
      <c r="K32" s="352"/>
      <c r="L32" s="142"/>
      <c r="M32" s="142"/>
    </row>
    <row r="33" spans="2:13" ht="42" customHeight="1" x14ac:dyDescent="0.35">
      <c r="B33" s="352" t="s">
        <v>133</v>
      </c>
      <c r="C33" s="352"/>
      <c r="D33" s="352"/>
      <c r="E33" s="352"/>
      <c r="F33" s="352"/>
      <c r="G33" s="352"/>
      <c r="H33" s="352"/>
      <c r="I33" s="352"/>
      <c r="J33" s="352"/>
      <c r="K33" s="352"/>
      <c r="L33" s="142"/>
      <c r="M33" s="142"/>
    </row>
    <row r="34" spans="2:13" ht="37" customHeight="1" x14ac:dyDescent="0.35">
      <c r="B34" s="352" t="s">
        <v>187</v>
      </c>
      <c r="C34" s="352"/>
      <c r="D34" s="352"/>
      <c r="E34" s="352"/>
      <c r="F34" s="352"/>
      <c r="G34" s="352"/>
      <c r="H34" s="352"/>
      <c r="I34" s="352"/>
      <c r="J34" s="352"/>
      <c r="K34" s="352"/>
      <c r="L34" s="142"/>
      <c r="M34" s="142"/>
    </row>
    <row r="35" spans="2:13" s="153" customFormat="1" ht="31" customHeight="1" x14ac:dyDescent="0.35">
      <c r="B35" s="94" t="s">
        <v>167</v>
      </c>
      <c r="C35" s="142"/>
      <c r="D35" s="142"/>
      <c r="E35" s="142"/>
      <c r="F35" s="142"/>
      <c r="G35" s="142"/>
      <c r="H35" s="142"/>
      <c r="I35" s="142"/>
      <c r="J35" s="142"/>
      <c r="K35" s="142"/>
      <c r="L35" s="142"/>
      <c r="M35" s="142"/>
    </row>
    <row r="36" spans="2:13" ht="29.5" customHeight="1" x14ac:dyDescent="0.35">
      <c r="B36" s="142" t="s">
        <v>170</v>
      </c>
      <c r="C36" s="142"/>
      <c r="D36" s="142"/>
      <c r="E36" s="142"/>
      <c r="F36" s="142"/>
      <c r="G36" s="142"/>
      <c r="H36" s="142"/>
      <c r="I36" s="142"/>
      <c r="J36" s="142"/>
      <c r="K36" s="142"/>
      <c r="L36" s="142"/>
      <c r="M36" s="142"/>
    </row>
    <row r="37" spans="2:13" ht="26.5" customHeight="1" x14ac:dyDescent="0.35">
      <c r="B37" s="352" t="s">
        <v>184</v>
      </c>
      <c r="C37" s="352"/>
      <c r="D37" s="352"/>
      <c r="E37" s="352"/>
      <c r="F37" s="352"/>
      <c r="G37" s="352"/>
      <c r="H37" s="352"/>
      <c r="I37" s="352"/>
      <c r="J37" s="352"/>
      <c r="K37" s="352"/>
      <c r="L37" s="142"/>
      <c r="M37" s="142"/>
    </row>
    <row r="38" spans="2:13" ht="26.15" customHeight="1" x14ac:dyDescent="0.35">
      <c r="B38" s="286" t="s">
        <v>64</v>
      </c>
      <c r="C38" s="142"/>
      <c r="D38" s="142"/>
      <c r="E38" s="142"/>
      <c r="F38" s="142"/>
      <c r="G38" s="142"/>
      <c r="H38" s="142"/>
      <c r="I38" s="142"/>
      <c r="J38" s="142"/>
      <c r="K38" s="142"/>
      <c r="L38" s="142"/>
      <c r="M38" s="142"/>
    </row>
    <row r="42" spans="2:13" x14ac:dyDescent="0.35">
      <c r="B42" s="84"/>
    </row>
    <row r="46" spans="2:13" ht="15.5" x14ac:dyDescent="0.35">
      <c r="B46" s="355"/>
      <c r="C46" s="355"/>
      <c r="D46" s="355"/>
      <c r="E46" s="355"/>
      <c r="F46" s="355"/>
      <c r="G46" s="355"/>
      <c r="H46" s="355"/>
      <c r="I46" s="355"/>
      <c r="J46" s="355"/>
      <c r="K46" s="355"/>
    </row>
  </sheetData>
  <mergeCells count="18">
    <mergeCell ref="B46:K46"/>
    <mergeCell ref="B12:K12"/>
    <mergeCell ref="B13:K13"/>
    <mergeCell ref="B11:K11"/>
    <mergeCell ref="B25:K25"/>
    <mergeCell ref="B27:K27"/>
    <mergeCell ref="B32:K32"/>
    <mergeCell ref="B18:K18"/>
    <mergeCell ref="B26:K26"/>
    <mergeCell ref="B33:K33"/>
    <mergeCell ref="B37:K37"/>
    <mergeCell ref="B16:M16"/>
    <mergeCell ref="B23:M23"/>
    <mergeCell ref="B24:M24"/>
    <mergeCell ref="B34:K34"/>
    <mergeCell ref="B4:K4"/>
    <mergeCell ref="B7:K7"/>
    <mergeCell ref="B17:K17"/>
  </mergeCells>
  <pageMargins left="0.70866141732283472" right="0.70866141732283472" top="0.94488188976377963" bottom="0.74803149606299213" header="0.31496062992125984" footer="0.31496062992125984"/>
  <pageSetup paperSize="9" scale="75" orientation="portrait" r:id="rId1"/>
  <headerFooter>
    <oddHeader>&amp;COSSERVATORIO ASSEGNO UNICO UNIVERSALE</oddHeader>
    <oddFooter>&amp;CINPS - COORDINAMENTO GENERALE STATISTICO ATTUARIALE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pageSetUpPr fitToPage="1"/>
  </sheetPr>
  <dimension ref="A1:L53"/>
  <sheetViews>
    <sheetView showGridLines="0" view="pageBreakPreview" zoomScale="48" zoomScaleNormal="93" zoomScaleSheetLayoutView="48" workbookViewId="0">
      <selection activeCell="J28" sqref="J28"/>
    </sheetView>
  </sheetViews>
  <sheetFormatPr defaultColWidth="13.26953125" defaultRowHeight="15" x14ac:dyDescent="0.35"/>
  <cols>
    <col min="1" max="1" width="38.453125" style="57" customWidth="1"/>
    <col min="2" max="2" width="16.90625" style="57" customWidth="1"/>
    <col min="3" max="3" width="18.26953125" style="57" bestFit="1" customWidth="1"/>
    <col min="4" max="4" width="18.1796875" style="251" customWidth="1"/>
    <col min="5" max="6" width="13.453125" style="57" customWidth="1"/>
    <col min="7" max="8" width="18" style="57" bestFit="1" customWidth="1"/>
    <col min="9" max="9" width="18.81640625" style="57" customWidth="1"/>
    <col min="10" max="11" width="13.453125" style="57" bestFit="1" customWidth="1"/>
    <col min="12" max="16384" width="13.26953125" style="57"/>
  </cols>
  <sheetData>
    <row r="1" spans="1:11" ht="57" customHeight="1" thickBot="1" x14ac:dyDescent="0.4">
      <c r="A1" s="75" t="s">
        <v>165</v>
      </c>
      <c r="B1" s="18"/>
      <c r="C1" s="18"/>
      <c r="D1" s="248"/>
      <c r="E1" s="249"/>
      <c r="F1" s="249"/>
      <c r="G1" s="202"/>
    </row>
    <row r="2" spans="1:11" ht="63.65" customHeight="1" thickTop="1" x14ac:dyDescent="0.35">
      <c r="A2" s="417" t="s">
        <v>69</v>
      </c>
      <c r="B2" s="419" t="s">
        <v>244</v>
      </c>
      <c r="C2" s="419"/>
      <c r="D2" s="419"/>
      <c r="E2" s="419"/>
      <c r="F2" s="420"/>
      <c r="G2" s="419" t="s">
        <v>245</v>
      </c>
      <c r="H2" s="419"/>
      <c r="I2" s="419"/>
      <c r="J2" s="419"/>
      <c r="K2" s="419"/>
    </row>
    <row r="3" spans="1:11" ht="78" customHeight="1" thickBot="1" x14ac:dyDescent="0.4">
      <c r="A3" s="418"/>
      <c r="B3" s="122" t="s">
        <v>91</v>
      </c>
      <c r="C3" s="122" t="s">
        <v>84</v>
      </c>
      <c r="D3" s="122" t="s">
        <v>87</v>
      </c>
      <c r="E3" s="122" t="s">
        <v>88</v>
      </c>
      <c r="F3" s="250" t="s">
        <v>73</v>
      </c>
      <c r="G3" s="122" t="s">
        <v>91</v>
      </c>
      <c r="H3" s="122" t="s">
        <v>84</v>
      </c>
      <c r="I3" s="122" t="s">
        <v>87</v>
      </c>
      <c r="J3" s="122" t="s">
        <v>88</v>
      </c>
      <c r="K3" s="122" t="s">
        <v>73</v>
      </c>
    </row>
    <row r="4" spans="1:11" s="271" customFormat="1" ht="21.65" customHeight="1" thickTop="1" x14ac:dyDescent="0.3">
      <c r="A4" s="315" t="s">
        <v>4</v>
      </c>
      <c r="B4" s="269">
        <v>387396</v>
      </c>
      <c r="C4" s="269">
        <v>618575</v>
      </c>
      <c r="D4" s="269">
        <v>221</v>
      </c>
      <c r="E4" s="269">
        <v>139</v>
      </c>
      <c r="F4" s="316">
        <v>9.4</v>
      </c>
      <c r="G4" s="269">
        <v>408534</v>
      </c>
      <c r="H4" s="269">
        <v>647686</v>
      </c>
      <c r="I4" s="269">
        <v>242</v>
      </c>
      <c r="J4" s="269">
        <v>153</v>
      </c>
      <c r="K4" s="270">
        <v>11.2</v>
      </c>
    </row>
    <row r="5" spans="1:11" ht="21.65" customHeight="1" x14ac:dyDescent="0.35">
      <c r="A5" s="79" t="s">
        <v>5</v>
      </c>
      <c r="B5" s="58">
        <v>11540</v>
      </c>
      <c r="C5" s="58">
        <v>18943</v>
      </c>
      <c r="D5" s="58">
        <v>221</v>
      </c>
      <c r="E5" s="58">
        <v>135</v>
      </c>
      <c r="F5" s="245">
        <v>9.4</v>
      </c>
      <c r="G5" s="58">
        <v>12126</v>
      </c>
      <c r="H5" s="58">
        <v>19711</v>
      </c>
      <c r="I5" s="58">
        <v>241</v>
      </c>
      <c r="J5" s="58">
        <v>149</v>
      </c>
      <c r="K5" s="96">
        <v>11.3</v>
      </c>
    </row>
    <row r="6" spans="1:11" ht="21.75" customHeight="1" x14ac:dyDescent="0.35">
      <c r="A6" s="79" t="s">
        <v>6</v>
      </c>
      <c r="B6" s="58">
        <v>973980</v>
      </c>
      <c r="C6" s="58">
        <v>1588752</v>
      </c>
      <c r="D6" s="58">
        <v>226</v>
      </c>
      <c r="E6" s="58">
        <v>139</v>
      </c>
      <c r="F6" s="245">
        <v>9.4</v>
      </c>
      <c r="G6" s="58">
        <v>1026639</v>
      </c>
      <c r="H6" s="58">
        <v>1660956</v>
      </c>
      <c r="I6" s="58">
        <v>247</v>
      </c>
      <c r="J6" s="58">
        <v>154</v>
      </c>
      <c r="K6" s="96">
        <v>11.3</v>
      </c>
    </row>
    <row r="7" spans="1:11" ht="21.75" customHeight="1" x14ac:dyDescent="0.35">
      <c r="A7" s="79" t="s">
        <v>60</v>
      </c>
      <c r="B7" s="58">
        <v>55456</v>
      </c>
      <c r="C7" s="58">
        <v>94943</v>
      </c>
      <c r="D7" s="58">
        <v>245</v>
      </c>
      <c r="E7" s="58">
        <v>144</v>
      </c>
      <c r="F7" s="245">
        <v>9.5</v>
      </c>
      <c r="G7" s="58">
        <v>57737</v>
      </c>
      <c r="H7" s="58">
        <v>98307</v>
      </c>
      <c r="I7" s="58">
        <v>266</v>
      </c>
      <c r="J7" s="58">
        <v>157</v>
      </c>
      <c r="K7" s="96">
        <v>11.3</v>
      </c>
    </row>
    <row r="8" spans="1:11" ht="21.75" customHeight="1" x14ac:dyDescent="0.35">
      <c r="A8" s="79" t="s">
        <v>61</v>
      </c>
      <c r="B8" s="58">
        <v>55130</v>
      </c>
      <c r="C8" s="58">
        <v>99227</v>
      </c>
      <c r="D8" s="58">
        <v>241</v>
      </c>
      <c r="E8" s="58">
        <v>134</v>
      </c>
      <c r="F8" s="245">
        <v>9.5</v>
      </c>
      <c r="G8" s="58">
        <v>58228</v>
      </c>
      <c r="H8" s="58">
        <v>103978</v>
      </c>
      <c r="I8" s="58">
        <v>265</v>
      </c>
      <c r="J8" s="58">
        <v>149</v>
      </c>
      <c r="K8" s="96">
        <v>11.4</v>
      </c>
    </row>
    <row r="9" spans="1:11" ht="21.75" customHeight="1" x14ac:dyDescent="0.35">
      <c r="A9" s="79" t="s">
        <v>7</v>
      </c>
      <c r="B9" s="58">
        <v>469425</v>
      </c>
      <c r="C9" s="58">
        <v>761876</v>
      </c>
      <c r="D9" s="58">
        <v>228</v>
      </c>
      <c r="E9" s="58">
        <v>141</v>
      </c>
      <c r="F9" s="245">
        <v>9.5</v>
      </c>
      <c r="G9" s="58">
        <v>493756</v>
      </c>
      <c r="H9" s="58">
        <v>795671</v>
      </c>
      <c r="I9" s="58">
        <v>249</v>
      </c>
      <c r="J9" s="58">
        <v>155</v>
      </c>
      <c r="K9" s="96">
        <v>11.3</v>
      </c>
    </row>
    <row r="10" spans="1:11" ht="21.75" customHeight="1" x14ac:dyDescent="0.35">
      <c r="A10" s="79" t="s">
        <v>52</v>
      </c>
      <c r="B10" s="58">
        <v>109618</v>
      </c>
      <c r="C10" s="58">
        <v>174462</v>
      </c>
      <c r="D10" s="58">
        <v>230</v>
      </c>
      <c r="E10" s="58">
        <v>145</v>
      </c>
      <c r="F10" s="245">
        <v>9.5</v>
      </c>
      <c r="G10" s="58">
        <v>115038</v>
      </c>
      <c r="H10" s="58">
        <v>181957</v>
      </c>
      <c r="I10" s="58">
        <v>252</v>
      </c>
      <c r="J10" s="58">
        <v>159</v>
      </c>
      <c r="K10" s="96">
        <v>11.3</v>
      </c>
    </row>
    <row r="11" spans="1:11" ht="21.75" customHeight="1" x14ac:dyDescent="0.35">
      <c r="A11" s="79" t="s">
        <v>8</v>
      </c>
      <c r="B11" s="58">
        <v>126999</v>
      </c>
      <c r="C11" s="58">
        <v>195442</v>
      </c>
      <c r="D11" s="58">
        <v>211</v>
      </c>
      <c r="E11" s="58">
        <v>138</v>
      </c>
      <c r="F11" s="245">
        <v>9.3000000000000007</v>
      </c>
      <c r="G11" s="58">
        <v>135559</v>
      </c>
      <c r="H11" s="58">
        <v>207508</v>
      </c>
      <c r="I11" s="58">
        <v>232</v>
      </c>
      <c r="J11" s="58">
        <v>152</v>
      </c>
      <c r="K11" s="96">
        <v>11.2</v>
      </c>
    </row>
    <row r="12" spans="1:11" ht="21.75" customHeight="1" x14ac:dyDescent="0.35">
      <c r="A12" s="79" t="s">
        <v>9</v>
      </c>
      <c r="B12" s="58">
        <v>435056</v>
      </c>
      <c r="C12" s="58">
        <v>693989</v>
      </c>
      <c r="D12" s="58">
        <v>224</v>
      </c>
      <c r="E12" s="58">
        <v>141</v>
      </c>
      <c r="F12" s="245">
        <v>9.4</v>
      </c>
      <c r="G12" s="58">
        <v>457679</v>
      </c>
      <c r="H12" s="58">
        <v>725562</v>
      </c>
      <c r="I12" s="58">
        <v>246</v>
      </c>
      <c r="J12" s="58">
        <v>155</v>
      </c>
      <c r="K12" s="96">
        <v>11.3</v>
      </c>
    </row>
    <row r="13" spans="1:11" ht="21.75" customHeight="1" x14ac:dyDescent="0.35">
      <c r="A13" s="79" t="s">
        <v>10</v>
      </c>
      <c r="B13" s="58">
        <v>343849</v>
      </c>
      <c r="C13" s="58">
        <v>529560</v>
      </c>
      <c r="D13" s="58">
        <v>215</v>
      </c>
      <c r="E13" s="58">
        <v>140</v>
      </c>
      <c r="F13" s="245">
        <v>9.4</v>
      </c>
      <c r="G13" s="58">
        <v>361887</v>
      </c>
      <c r="H13" s="58">
        <v>553702</v>
      </c>
      <c r="I13" s="58">
        <v>234</v>
      </c>
      <c r="J13" s="58">
        <v>153</v>
      </c>
      <c r="K13" s="96">
        <v>11.3</v>
      </c>
    </row>
    <row r="14" spans="1:11" ht="21.75" customHeight="1" x14ac:dyDescent="0.35">
      <c r="A14" s="79" t="s">
        <v>11</v>
      </c>
      <c r="B14" s="58">
        <v>83528</v>
      </c>
      <c r="C14" s="58">
        <v>130363</v>
      </c>
      <c r="D14" s="58">
        <v>231</v>
      </c>
      <c r="E14" s="58">
        <v>148</v>
      </c>
      <c r="F14" s="245">
        <v>9.4</v>
      </c>
      <c r="G14" s="58">
        <v>87396</v>
      </c>
      <c r="H14" s="58">
        <v>135425</v>
      </c>
      <c r="I14" s="58">
        <v>251</v>
      </c>
      <c r="J14" s="58">
        <v>162</v>
      </c>
      <c r="K14" s="96">
        <v>11.3</v>
      </c>
    </row>
    <row r="15" spans="1:11" ht="21.75" customHeight="1" x14ac:dyDescent="0.35">
      <c r="A15" s="79" t="s">
        <v>12</v>
      </c>
      <c r="B15" s="58">
        <v>146514</v>
      </c>
      <c r="C15" s="58">
        <v>232040</v>
      </c>
      <c r="D15" s="58">
        <v>230</v>
      </c>
      <c r="E15" s="58">
        <v>146</v>
      </c>
      <c r="F15" s="245">
        <v>9.4</v>
      </c>
      <c r="G15" s="58">
        <v>153271</v>
      </c>
      <c r="H15" s="58">
        <v>241211</v>
      </c>
      <c r="I15" s="58">
        <v>249</v>
      </c>
      <c r="J15" s="58">
        <v>159</v>
      </c>
      <c r="K15" s="96">
        <v>11.3</v>
      </c>
    </row>
    <row r="16" spans="1:11" ht="21.75" customHeight="1" x14ac:dyDescent="0.35">
      <c r="A16" s="79" t="s">
        <v>13</v>
      </c>
      <c r="B16" s="58">
        <v>559563</v>
      </c>
      <c r="C16" s="58">
        <v>874448</v>
      </c>
      <c r="D16" s="58">
        <v>222</v>
      </c>
      <c r="E16" s="58">
        <v>143</v>
      </c>
      <c r="F16" s="245">
        <v>9.3000000000000007</v>
      </c>
      <c r="G16" s="58">
        <v>590887</v>
      </c>
      <c r="H16" s="58">
        <v>915920</v>
      </c>
      <c r="I16" s="58">
        <v>242</v>
      </c>
      <c r="J16" s="58">
        <v>157</v>
      </c>
      <c r="K16" s="96">
        <v>11.2</v>
      </c>
    </row>
    <row r="17" spans="1:12" ht="21.75" customHeight="1" x14ac:dyDescent="0.35">
      <c r="A17" s="79" t="s">
        <v>14</v>
      </c>
      <c r="B17" s="58">
        <v>123139</v>
      </c>
      <c r="C17" s="58">
        <v>197251</v>
      </c>
      <c r="D17" s="58">
        <v>239</v>
      </c>
      <c r="E17" s="58">
        <v>150</v>
      </c>
      <c r="F17" s="245">
        <v>9.3000000000000007</v>
      </c>
      <c r="G17" s="58">
        <v>128865</v>
      </c>
      <c r="H17" s="58">
        <v>204746</v>
      </c>
      <c r="I17" s="58">
        <v>260</v>
      </c>
      <c r="J17" s="58">
        <v>164</v>
      </c>
      <c r="K17" s="96">
        <v>11.2</v>
      </c>
    </row>
    <row r="18" spans="1:12" ht="21.75" customHeight="1" x14ac:dyDescent="0.35">
      <c r="A18" s="79" t="s">
        <v>15</v>
      </c>
      <c r="B18" s="58">
        <v>26245</v>
      </c>
      <c r="C18" s="58">
        <v>42156</v>
      </c>
      <c r="D18" s="58">
        <v>239</v>
      </c>
      <c r="E18" s="58">
        <v>149</v>
      </c>
      <c r="F18" s="245">
        <v>9.3000000000000007</v>
      </c>
      <c r="G18" s="58">
        <v>27438</v>
      </c>
      <c r="H18" s="58">
        <v>43593</v>
      </c>
      <c r="I18" s="58">
        <v>259</v>
      </c>
      <c r="J18" s="58">
        <v>164</v>
      </c>
      <c r="K18" s="96">
        <v>11.2</v>
      </c>
    </row>
    <row r="19" spans="1:12" ht="21.75" customHeight="1" x14ac:dyDescent="0.35">
      <c r="A19" s="79" t="s">
        <v>16</v>
      </c>
      <c r="B19" s="58">
        <v>574167</v>
      </c>
      <c r="C19" s="58">
        <v>950143</v>
      </c>
      <c r="D19" s="58">
        <v>258</v>
      </c>
      <c r="E19" s="58">
        <v>157</v>
      </c>
      <c r="F19" s="245">
        <v>8.8000000000000007</v>
      </c>
      <c r="G19" s="58">
        <v>607889</v>
      </c>
      <c r="H19" s="58">
        <v>993409</v>
      </c>
      <c r="I19" s="58">
        <v>280</v>
      </c>
      <c r="J19" s="58">
        <v>172</v>
      </c>
      <c r="K19" s="96">
        <v>10.7</v>
      </c>
    </row>
    <row r="20" spans="1:12" ht="21.75" customHeight="1" x14ac:dyDescent="0.35">
      <c r="A20" s="79" t="s">
        <v>17</v>
      </c>
      <c r="B20" s="58">
        <v>400268</v>
      </c>
      <c r="C20" s="58">
        <v>640697</v>
      </c>
      <c r="D20" s="58">
        <v>249</v>
      </c>
      <c r="E20" s="58">
        <v>157</v>
      </c>
      <c r="F20" s="245">
        <v>9.1999999999999993</v>
      </c>
      <c r="G20" s="58">
        <v>417620</v>
      </c>
      <c r="H20" s="58">
        <v>662226</v>
      </c>
      <c r="I20" s="58">
        <v>270</v>
      </c>
      <c r="J20" s="58">
        <v>171</v>
      </c>
      <c r="K20" s="96">
        <v>11</v>
      </c>
    </row>
    <row r="21" spans="1:12" ht="21.75" customHeight="1" x14ac:dyDescent="0.35">
      <c r="A21" s="79" t="s">
        <v>18</v>
      </c>
      <c r="B21" s="58">
        <v>52045</v>
      </c>
      <c r="C21" s="58">
        <v>84923</v>
      </c>
      <c r="D21" s="58">
        <v>254</v>
      </c>
      <c r="E21" s="58">
        <v>156</v>
      </c>
      <c r="F21" s="245">
        <v>9.3000000000000007</v>
      </c>
      <c r="G21" s="58">
        <v>53723</v>
      </c>
      <c r="H21" s="58">
        <v>86761</v>
      </c>
      <c r="I21" s="58">
        <v>274</v>
      </c>
      <c r="J21" s="58">
        <v>170</v>
      </c>
      <c r="K21" s="96">
        <v>11.2</v>
      </c>
    </row>
    <row r="22" spans="1:12" ht="21.75" customHeight="1" x14ac:dyDescent="0.35">
      <c r="A22" s="79" t="s">
        <v>19</v>
      </c>
      <c r="B22" s="58">
        <v>181924</v>
      </c>
      <c r="C22" s="58">
        <v>302484</v>
      </c>
      <c r="D22" s="58">
        <v>277</v>
      </c>
      <c r="E22" s="58">
        <v>168</v>
      </c>
      <c r="F22" s="245">
        <v>8.9</v>
      </c>
      <c r="G22" s="58">
        <v>190509</v>
      </c>
      <c r="H22" s="58">
        <v>313525</v>
      </c>
      <c r="I22" s="58">
        <v>300</v>
      </c>
      <c r="J22" s="58">
        <v>183</v>
      </c>
      <c r="K22" s="96">
        <v>10.8</v>
      </c>
    </row>
    <row r="23" spans="1:12" ht="21.75" customHeight="1" x14ac:dyDescent="0.35">
      <c r="A23" s="79" t="s">
        <v>20</v>
      </c>
      <c r="B23" s="58">
        <v>485289</v>
      </c>
      <c r="C23" s="58">
        <v>793358</v>
      </c>
      <c r="D23" s="58">
        <v>261</v>
      </c>
      <c r="E23" s="58">
        <v>161</v>
      </c>
      <c r="F23" s="245">
        <v>8.8000000000000007</v>
      </c>
      <c r="G23" s="58">
        <v>509925</v>
      </c>
      <c r="H23" s="58">
        <v>824781</v>
      </c>
      <c r="I23" s="58">
        <v>284</v>
      </c>
      <c r="J23" s="58">
        <v>177</v>
      </c>
      <c r="K23" s="96">
        <v>10.7</v>
      </c>
    </row>
    <row r="24" spans="1:12" ht="21.75" customHeight="1" x14ac:dyDescent="0.35">
      <c r="A24" s="79" t="s">
        <v>21</v>
      </c>
      <c r="B24" s="58">
        <v>142322</v>
      </c>
      <c r="C24" s="58">
        <v>215105</v>
      </c>
      <c r="D24" s="58">
        <v>243</v>
      </c>
      <c r="E24" s="58">
        <v>161</v>
      </c>
      <c r="F24" s="245">
        <v>9.1999999999999993</v>
      </c>
      <c r="G24" s="58">
        <v>148484</v>
      </c>
      <c r="H24" s="58">
        <v>222462</v>
      </c>
      <c r="I24" s="58">
        <v>262</v>
      </c>
      <c r="J24" s="58">
        <v>175</v>
      </c>
      <c r="K24" s="96">
        <v>11.2</v>
      </c>
    </row>
    <row r="25" spans="1:12" ht="26.5" customHeight="1" thickBot="1" x14ac:dyDescent="0.4">
      <c r="A25" s="113" t="s">
        <v>32</v>
      </c>
      <c r="B25" s="113">
        <v>5743453</v>
      </c>
      <c r="C25" s="113">
        <v>9238737</v>
      </c>
      <c r="D25" s="113">
        <v>235</v>
      </c>
      <c r="E25" s="113">
        <v>147</v>
      </c>
      <c r="F25" s="246">
        <v>9.3000000000000007</v>
      </c>
      <c r="G25" s="113">
        <v>6043190</v>
      </c>
      <c r="H25" s="113">
        <v>9639097</v>
      </c>
      <c r="I25" s="113">
        <v>256</v>
      </c>
      <c r="J25" s="113">
        <v>161</v>
      </c>
      <c r="K25" s="247">
        <v>11.1</v>
      </c>
      <c r="L25" s="265"/>
    </row>
    <row r="26" spans="1:12" ht="26.5" customHeight="1" thickTop="1" x14ac:dyDescent="0.3">
      <c r="A26" s="252" t="str">
        <f>+INDICE!B10</f>
        <v xml:space="preserve"> Lettura dati 24 gennaio 2024</v>
      </c>
      <c r="B26" s="89"/>
      <c r="C26" s="7"/>
      <c r="D26" s="253"/>
    </row>
    <row r="27" spans="1:12" x14ac:dyDescent="0.3">
      <c r="A27" s="252"/>
      <c r="B27" s="89"/>
    </row>
    <row r="28" spans="1:12" x14ac:dyDescent="0.3">
      <c r="A28" s="252"/>
      <c r="B28" s="89"/>
    </row>
    <row r="31" spans="1:12" x14ac:dyDescent="0.35">
      <c r="C31" s="274"/>
    </row>
    <row r="33" spans="2:4" x14ac:dyDescent="0.35">
      <c r="B33" s="254"/>
      <c r="C33" s="254"/>
    </row>
    <row r="34" spans="2:4" x14ac:dyDescent="0.35">
      <c r="B34" s="254"/>
      <c r="C34" s="254"/>
    </row>
    <row r="35" spans="2:4" x14ac:dyDescent="0.35">
      <c r="B35" s="254"/>
      <c r="C35" s="254"/>
    </row>
    <row r="36" spans="2:4" x14ac:dyDescent="0.35">
      <c r="B36" s="254"/>
      <c r="C36" s="254"/>
      <c r="D36" s="253"/>
    </row>
    <row r="37" spans="2:4" x14ac:dyDescent="0.35">
      <c r="B37" s="254"/>
      <c r="C37" s="254"/>
    </row>
    <row r="38" spans="2:4" x14ac:dyDescent="0.35">
      <c r="B38" s="254"/>
      <c r="C38" s="254"/>
    </row>
    <row r="39" spans="2:4" x14ac:dyDescent="0.35">
      <c r="B39" s="254"/>
      <c r="C39" s="254"/>
    </row>
    <row r="40" spans="2:4" x14ac:dyDescent="0.35">
      <c r="B40" s="254"/>
      <c r="C40" s="254"/>
    </row>
    <row r="41" spans="2:4" x14ac:dyDescent="0.35">
      <c r="B41" s="254"/>
      <c r="C41" s="254"/>
    </row>
    <row r="42" spans="2:4" s="251" customFormat="1" x14ac:dyDescent="0.35">
      <c r="B42" s="254"/>
      <c r="C42" s="254"/>
    </row>
    <row r="43" spans="2:4" s="251" customFormat="1" x14ac:dyDescent="0.35">
      <c r="B43" s="254"/>
      <c r="C43" s="254"/>
    </row>
    <row r="44" spans="2:4" s="251" customFormat="1" x14ac:dyDescent="0.35">
      <c r="B44" s="254"/>
      <c r="C44" s="254"/>
    </row>
    <row r="45" spans="2:4" s="251" customFormat="1" x14ac:dyDescent="0.35">
      <c r="B45" s="254"/>
      <c r="C45" s="254"/>
    </row>
    <row r="46" spans="2:4" s="251" customFormat="1" x14ac:dyDescent="0.35">
      <c r="B46" s="254"/>
      <c r="C46" s="254"/>
    </row>
    <row r="47" spans="2:4" s="251" customFormat="1" x14ac:dyDescent="0.35">
      <c r="B47" s="254"/>
      <c r="C47" s="254"/>
    </row>
    <row r="48" spans="2:4" s="251" customFormat="1" x14ac:dyDescent="0.35">
      <c r="B48" s="254"/>
      <c r="C48" s="254"/>
    </row>
    <row r="49" spans="2:3" s="251" customFormat="1" x14ac:dyDescent="0.35">
      <c r="B49" s="254"/>
      <c r="C49" s="254"/>
    </row>
    <row r="50" spans="2:3" s="251" customFormat="1" x14ac:dyDescent="0.35">
      <c r="B50" s="254"/>
      <c r="C50" s="254"/>
    </row>
    <row r="51" spans="2:3" s="251" customFormat="1" x14ac:dyDescent="0.35">
      <c r="B51" s="254"/>
      <c r="C51" s="254"/>
    </row>
    <row r="52" spans="2:3" s="251" customFormat="1" x14ac:dyDescent="0.35">
      <c r="B52" s="254"/>
      <c r="C52" s="254"/>
    </row>
    <row r="53" spans="2:3" s="251" customFormat="1" x14ac:dyDescent="0.35">
      <c r="B53" s="254"/>
      <c r="C53" s="254"/>
    </row>
  </sheetData>
  <mergeCells count="3">
    <mergeCell ref="A2:A3"/>
    <mergeCell ref="B2:F2"/>
    <mergeCell ref="G2:K2"/>
  </mergeCells>
  <pageMargins left="0.70866141732283472" right="0.70866141732283472" top="0.94488188976377963" bottom="0.74803149606299213" header="0.31496062992125984" footer="0.31496062992125984"/>
  <pageSetup paperSize="9" scale="43" orientation="portrait" r:id="rId1"/>
  <headerFooter>
    <oddHeader>&amp;COSSERVATORIO ASSEGNO UNICO UNIVERSALE</oddHeader>
    <oddFooter>&amp;CINPS - COORDINAMENTO GENERALE STATISTICO ATTUARIALE</oddFooter>
  </headerFooter>
  <rowBreaks count="1" manualBreakCount="1">
    <brk id="1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pageSetUpPr fitToPage="1"/>
  </sheetPr>
  <dimension ref="B1:J19"/>
  <sheetViews>
    <sheetView topLeftCell="A4" workbookViewId="0">
      <selection activeCell="J28" sqref="J28"/>
    </sheetView>
  </sheetViews>
  <sheetFormatPr defaultRowHeight="14.5" x14ac:dyDescent="0.35"/>
  <cols>
    <col min="1" max="1" width="4" customWidth="1"/>
    <col min="4" max="4" width="10.1796875" customWidth="1"/>
    <col min="9" max="9" width="9.81640625" customWidth="1"/>
  </cols>
  <sheetData>
    <row r="1" spans="2:10" x14ac:dyDescent="0.35">
      <c r="B1" t="s">
        <v>74</v>
      </c>
    </row>
    <row r="12" spans="2:10" ht="18.5" x14ac:dyDescent="0.35">
      <c r="B12" s="123" t="s">
        <v>101</v>
      </c>
    </row>
    <row r="15" spans="2:10" ht="14.5" customHeight="1" x14ac:dyDescent="0.35">
      <c r="B15" s="421" t="s">
        <v>90</v>
      </c>
      <c r="C15" s="421"/>
      <c r="D15" s="421"/>
      <c r="E15" s="421"/>
      <c r="F15" s="421"/>
      <c r="G15" s="421"/>
      <c r="H15" s="421"/>
      <c r="I15" s="421"/>
      <c r="J15" s="421"/>
    </row>
    <row r="16" spans="2:10" x14ac:dyDescent="0.35">
      <c r="B16" s="421"/>
      <c r="C16" s="421"/>
      <c r="D16" s="421"/>
      <c r="E16" s="421"/>
      <c r="F16" s="421"/>
      <c r="G16" s="421"/>
      <c r="H16" s="421"/>
      <c r="I16" s="421"/>
      <c r="J16" s="421"/>
    </row>
    <row r="17" spans="2:10" ht="25.5" customHeight="1" x14ac:dyDescent="0.35">
      <c r="B17" s="421"/>
      <c r="C17" s="421"/>
      <c r="D17" s="421"/>
      <c r="E17" s="421"/>
      <c r="F17" s="421"/>
      <c r="G17" s="421"/>
      <c r="H17" s="421"/>
      <c r="I17" s="421"/>
      <c r="J17" s="421"/>
    </row>
    <row r="18" spans="2:10" ht="28" customHeight="1" x14ac:dyDescent="0.35">
      <c r="B18" s="421"/>
      <c r="C18" s="421"/>
      <c r="D18" s="421"/>
      <c r="E18" s="421"/>
      <c r="F18" s="421"/>
      <c r="G18" s="421"/>
      <c r="H18" s="421"/>
      <c r="I18" s="421"/>
      <c r="J18" s="421"/>
    </row>
    <row r="19" spans="2:10" x14ac:dyDescent="0.35">
      <c r="B19" s="421"/>
      <c r="C19" s="421"/>
      <c r="D19" s="421"/>
      <c r="E19" s="421"/>
      <c r="F19" s="421"/>
      <c r="G19" s="421"/>
      <c r="H19" s="421"/>
      <c r="I19" s="421"/>
      <c r="J19" s="421"/>
    </row>
  </sheetData>
  <mergeCells count="1">
    <mergeCell ref="B15:J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300E-057C-4800-B4C9-5FFF72EF62A7}">
  <sheetPr>
    <pageSetUpPr fitToPage="1"/>
  </sheetPr>
  <dimension ref="A1:P50"/>
  <sheetViews>
    <sheetView showGridLines="0" zoomScale="53" zoomScaleNormal="53" zoomScaleSheetLayoutView="80" workbookViewId="0">
      <selection activeCell="J28" sqref="J28"/>
    </sheetView>
  </sheetViews>
  <sheetFormatPr defaultColWidth="13.453125" defaultRowHeight="10" x14ac:dyDescent="0.35"/>
  <cols>
    <col min="1" max="1" width="34.26953125" style="1" customWidth="1"/>
    <col min="2" max="2" width="23.81640625" style="1" customWidth="1"/>
    <col min="3" max="3" width="20.81640625" style="1" customWidth="1"/>
    <col min="4" max="4" width="21.453125" style="1" customWidth="1"/>
    <col min="5" max="5" width="21.54296875" style="1" customWidth="1"/>
    <col min="6" max="6" width="20.1796875" style="1" customWidth="1"/>
    <col min="7" max="7" width="18.54296875" style="1" customWidth="1"/>
    <col min="8" max="8" width="15.54296875" style="1" customWidth="1"/>
    <col min="9" max="9" width="11.453125" style="1" customWidth="1"/>
    <col min="10" max="10" width="17.81640625" style="1" customWidth="1"/>
    <col min="11" max="16384" width="13.453125" style="1"/>
  </cols>
  <sheetData>
    <row r="1" spans="1:16" ht="57.65" customHeight="1" thickBot="1" x14ac:dyDescent="0.4">
      <c r="A1" s="422" t="s">
        <v>161</v>
      </c>
      <c r="B1" s="422"/>
      <c r="C1" s="422"/>
      <c r="D1" s="422"/>
      <c r="E1" s="422"/>
      <c r="F1" s="422"/>
    </row>
    <row r="2" spans="1:16" ht="82.4" customHeight="1" thickTop="1" thickBot="1" x14ac:dyDescent="0.4">
      <c r="A2" s="55" t="s">
        <v>97</v>
      </c>
      <c r="B2" s="56" t="s">
        <v>81</v>
      </c>
      <c r="C2" s="56" t="s">
        <v>82</v>
      </c>
      <c r="D2" s="56" t="s">
        <v>145</v>
      </c>
      <c r="E2" s="56" t="s">
        <v>146</v>
      </c>
      <c r="F2" s="56" t="s">
        <v>147</v>
      </c>
      <c r="G2" s="57"/>
    </row>
    <row r="3" spans="1:16" ht="38.5" customHeight="1" thickTop="1" x14ac:dyDescent="0.3">
      <c r="A3" s="215"/>
      <c r="B3" s="425" t="s">
        <v>148</v>
      </c>
      <c r="C3" s="425"/>
      <c r="D3" s="425"/>
      <c r="E3" s="425"/>
      <c r="F3" s="425"/>
      <c r="G3" s="57"/>
    </row>
    <row r="4" spans="1:16" ht="32.9" customHeight="1" x14ac:dyDescent="0.35">
      <c r="A4" s="90" t="s">
        <v>3</v>
      </c>
      <c r="B4" s="58">
        <v>416365</v>
      </c>
      <c r="C4" s="58">
        <v>689873</v>
      </c>
      <c r="D4" s="96">
        <v>70.3</v>
      </c>
      <c r="E4" s="58">
        <v>169</v>
      </c>
      <c r="F4" s="58">
        <v>102</v>
      </c>
      <c r="G4" s="57"/>
      <c r="H4" s="24"/>
      <c r="I4" s="24"/>
      <c r="J4" s="8"/>
      <c r="N4" s="24"/>
      <c r="O4" s="24"/>
      <c r="P4" s="24"/>
    </row>
    <row r="5" spans="1:16" ht="28" customHeight="1" x14ac:dyDescent="0.35">
      <c r="A5" s="90" t="s">
        <v>22</v>
      </c>
      <c r="B5" s="58">
        <v>425104</v>
      </c>
      <c r="C5" s="58">
        <v>716478</v>
      </c>
      <c r="D5" s="96">
        <v>74.5</v>
      </c>
      <c r="E5" s="58">
        <v>175</v>
      </c>
      <c r="F5" s="58">
        <v>104</v>
      </c>
      <c r="G5" s="57"/>
      <c r="H5" s="24"/>
      <c r="I5" s="24"/>
      <c r="J5" s="8"/>
      <c r="N5" s="24"/>
      <c r="O5" s="24"/>
      <c r="P5" s="24"/>
    </row>
    <row r="6" spans="1:16" ht="28" customHeight="1" x14ac:dyDescent="0.35">
      <c r="A6" s="90" t="s">
        <v>23</v>
      </c>
      <c r="B6" s="58">
        <v>328756</v>
      </c>
      <c r="C6" s="58">
        <v>550545</v>
      </c>
      <c r="D6" s="96">
        <v>62.2</v>
      </c>
      <c r="E6" s="58">
        <v>189</v>
      </c>
      <c r="F6" s="58">
        <v>113</v>
      </c>
      <c r="G6" s="57"/>
      <c r="H6" s="24"/>
      <c r="I6" s="24"/>
      <c r="J6" s="8"/>
      <c r="N6" s="24"/>
      <c r="O6" s="24"/>
      <c r="P6" s="24"/>
    </row>
    <row r="7" spans="1:16" ht="28" customHeight="1" x14ac:dyDescent="0.35">
      <c r="A7" s="90" t="s">
        <v>59</v>
      </c>
      <c r="B7" s="58">
        <v>346951</v>
      </c>
      <c r="C7" s="58">
        <v>575479</v>
      </c>
      <c r="D7" s="96">
        <v>63.8</v>
      </c>
      <c r="E7" s="58">
        <v>184</v>
      </c>
      <c r="F7" s="58">
        <v>111</v>
      </c>
      <c r="G7" s="57"/>
      <c r="H7" s="24"/>
      <c r="I7" s="24"/>
      <c r="J7" s="8"/>
      <c r="N7" s="24"/>
      <c r="O7" s="24"/>
      <c r="P7" s="24"/>
    </row>
    <row r="8" spans="1:16" ht="28" customHeight="1" x14ac:dyDescent="0.35">
      <c r="A8" s="90" t="s">
        <v>75</v>
      </c>
      <c r="B8" s="58">
        <v>366766</v>
      </c>
      <c r="C8" s="58">
        <v>612227</v>
      </c>
      <c r="D8" s="96">
        <v>67.599999999999994</v>
      </c>
      <c r="E8" s="58">
        <v>184</v>
      </c>
      <c r="F8" s="58">
        <v>110</v>
      </c>
      <c r="G8" s="57"/>
      <c r="H8" s="24"/>
      <c r="I8" s="24"/>
      <c r="J8" s="8"/>
      <c r="N8" s="24"/>
      <c r="O8" s="24"/>
      <c r="P8" s="24"/>
    </row>
    <row r="9" spans="1:16" ht="28" customHeight="1" x14ac:dyDescent="0.35">
      <c r="A9" s="90" t="s">
        <v>77</v>
      </c>
      <c r="B9" s="58">
        <v>365576</v>
      </c>
      <c r="C9" s="58">
        <v>609628</v>
      </c>
      <c r="D9" s="96">
        <v>66.400000000000006</v>
      </c>
      <c r="E9" s="58">
        <v>182</v>
      </c>
      <c r="F9" s="58">
        <v>109</v>
      </c>
      <c r="G9" s="57"/>
      <c r="H9" s="24"/>
      <c r="I9" s="24"/>
      <c r="J9" s="8"/>
      <c r="N9" s="24"/>
      <c r="O9" s="24"/>
      <c r="P9" s="24"/>
    </row>
    <row r="10" spans="1:16" ht="28" customHeight="1" x14ac:dyDescent="0.35">
      <c r="A10" s="90" t="s">
        <v>105</v>
      </c>
      <c r="B10" s="58">
        <v>360738</v>
      </c>
      <c r="C10" s="58">
        <v>602088</v>
      </c>
      <c r="D10" s="96">
        <v>62.7</v>
      </c>
      <c r="E10" s="58">
        <v>174</v>
      </c>
      <c r="F10" s="58">
        <v>104</v>
      </c>
      <c r="G10" s="57"/>
      <c r="H10" s="24"/>
      <c r="I10" s="24"/>
      <c r="J10" s="8"/>
      <c r="N10" s="24"/>
      <c r="O10" s="24"/>
      <c r="P10" s="24"/>
    </row>
    <row r="11" spans="1:16" ht="28" customHeight="1" x14ac:dyDescent="0.35">
      <c r="A11" s="90" t="s">
        <v>108</v>
      </c>
      <c r="B11" s="58">
        <v>373409</v>
      </c>
      <c r="C11" s="58">
        <v>624892</v>
      </c>
      <c r="D11" s="96">
        <v>65.3</v>
      </c>
      <c r="E11" s="58">
        <v>175</v>
      </c>
      <c r="F11" s="58">
        <v>105</v>
      </c>
      <c r="G11" s="57"/>
      <c r="H11" s="24"/>
      <c r="I11" s="24"/>
      <c r="J11" s="8"/>
      <c r="N11" s="24"/>
      <c r="O11" s="24"/>
      <c r="P11" s="24"/>
    </row>
    <row r="12" spans="1:16" ht="28" customHeight="1" x14ac:dyDescent="0.35">
      <c r="A12" s="90" t="s">
        <v>109</v>
      </c>
      <c r="B12" s="58">
        <v>375156</v>
      </c>
      <c r="C12" s="58">
        <v>625778</v>
      </c>
      <c r="D12" s="96">
        <v>64</v>
      </c>
      <c r="E12" s="58">
        <v>171</v>
      </c>
      <c r="F12" s="58">
        <v>102</v>
      </c>
      <c r="G12" s="57"/>
      <c r="H12" s="24"/>
      <c r="I12" s="24"/>
      <c r="J12" s="8"/>
      <c r="N12" s="24"/>
      <c r="O12" s="24"/>
      <c r="P12" s="24"/>
    </row>
    <row r="13" spans="1:16" ht="28" customHeight="1" thickBot="1" x14ac:dyDescent="0.4">
      <c r="A13" s="169" t="s">
        <v>112</v>
      </c>
      <c r="B13" s="170">
        <v>373374</v>
      </c>
      <c r="C13" s="170">
        <v>620636</v>
      </c>
      <c r="D13" s="171">
        <v>62.9</v>
      </c>
      <c r="E13" s="170">
        <v>169</v>
      </c>
      <c r="F13" s="170">
        <v>101</v>
      </c>
      <c r="G13" s="57"/>
      <c r="H13" s="24"/>
      <c r="I13" s="24"/>
      <c r="J13" s="8"/>
      <c r="N13" s="24"/>
      <c r="O13" s="24"/>
      <c r="P13" s="24"/>
    </row>
    <row r="14" spans="1:16" s="137" customFormat="1" ht="25.5" customHeight="1" thickTop="1" x14ac:dyDescent="0.35">
      <c r="A14" s="216" t="s">
        <v>171</v>
      </c>
      <c r="B14" s="216"/>
      <c r="C14" s="304"/>
      <c r="D14" s="278">
        <v>659.69999999999993</v>
      </c>
      <c r="E14" s="304"/>
      <c r="F14" s="304"/>
      <c r="H14" s="220"/>
      <c r="I14" s="220"/>
      <c r="J14" s="221"/>
      <c r="N14" s="220"/>
      <c r="O14" s="220"/>
      <c r="P14" s="220"/>
    </row>
    <row r="15" spans="1:16" s="137" customFormat="1" ht="20.5" customHeight="1" x14ac:dyDescent="0.35">
      <c r="A15" s="305" t="s">
        <v>190</v>
      </c>
      <c r="B15" s="277">
        <v>373220</v>
      </c>
      <c r="C15" s="277">
        <v>622762</v>
      </c>
      <c r="D15" s="278"/>
      <c r="E15" s="1"/>
      <c r="F15" s="1"/>
      <c r="H15" s="220"/>
      <c r="I15" s="220"/>
      <c r="J15" s="221"/>
      <c r="N15" s="220"/>
      <c r="O15" s="220"/>
      <c r="P15" s="220"/>
    </row>
    <row r="16" spans="1:16" s="137" customFormat="1" ht="20.5" customHeight="1" thickBot="1" x14ac:dyDescent="0.4">
      <c r="A16" s="306" t="s">
        <v>39</v>
      </c>
      <c r="B16" s="307"/>
      <c r="C16" s="308"/>
      <c r="D16" s="309"/>
      <c r="E16" s="310">
        <v>177</v>
      </c>
      <c r="F16" s="310">
        <v>106</v>
      </c>
      <c r="H16" s="220"/>
      <c r="I16" s="220"/>
      <c r="J16" s="221"/>
      <c r="N16" s="220"/>
      <c r="O16" s="220"/>
      <c r="P16" s="220"/>
    </row>
    <row r="17" spans="1:16" ht="38.5" customHeight="1" thickTop="1" thickBot="1" x14ac:dyDescent="0.35">
      <c r="A17" s="215"/>
      <c r="B17" s="425" t="s">
        <v>149</v>
      </c>
      <c r="C17" s="425"/>
      <c r="D17" s="425"/>
      <c r="E17" s="425"/>
      <c r="F17" s="425"/>
      <c r="G17" s="57"/>
    </row>
    <row r="18" spans="1:16" s="149" customFormat="1" ht="27" customHeight="1" thickTop="1" x14ac:dyDescent="0.3">
      <c r="A18" s="266" t="s">
        <v>160</v>
      </c>
      <c r="B18" s="321">
        <v>371481</v>
      </c>
      <c r="C18" s="321">
        <v>617158</v>
      </c>
      <c r="D18" s="311">
        <v>65.099999999999994</v>
      </c>
      <c r="E18" s="321">
        <v>175</v>
      </c>
      <c r="F18" s="321">
        <v>106</v>
      </c>
      <c r="G18" s="271"/>
      <c r="H18" s="333"/>
    </row>
    <row r="19" spans="1:16" ht="24.65" customHeight="1" x14ac:dyDescent="0.3">
      <c r="A19" s="266" t="s">
        <v>162</v>
      </c>
      <c r="B19" s="58">
        <v>331874</v>
      </c>
      <c r="C19" s="58">
        <v>556049</v>
      </c>
      <c r="D19" s="96">
        <v>63.6</v>
      </c>
      <c r="E19" s="58">
        <v>192</v>
      </c>
      <c r="F19" s="58">
        <v>114</v>
      </c>
      <c r="G19" s="57"/>
      <c r="H19" s="333"/>
      <c r="I19" s="24"/>
      <c r="J19" s="8"/>
      <c r="N19" s="24"/>
      <c r="O19" s="24"/>
      <c r="P19" s="24"/>
    </row>
    <row r="20" spans="1:16" ht="24.65" customHeight="1" x14ac:dyDescent="0.3">
      <c r="A20" s="266" t="s">
        <v>150</v>
      </c>
      <c r="B20" s="58">
        <v>334165</v>
      </c>
      <c r="C20" s="58">
        <v>559393</v>
      </c>
      <c r="D20" s="96">
        <v>64.900000000000006</v>
      </c>
      <c r="E20" s="58">
        <v>194</v>
      </c>
      <c r="F20" s="58">
        <v>116</v>
      </c>
      <c r="G20" s="57"/>
      <c r="H20" s="333"/>
      <c r="I20" s="24"/>
      <c r="J20" s="8"/>
      <c r="N20" s="24"/>
      <c r="O20" s="24"/>
      <c r="P20" s="24"/>
    </row>
    <row r="21" spans="1:16" ht="24.65" customHeight="1" x14ac:dyDescent="0.3">
      <c r="A21" s="266" t="s">
        <v>193</v>
      </c>
      <c r="B21" s="58">
        <v>316971</v>
      </c>
      <c r="C21" s="58">
        <v>528477</v>
      </c>
      <c r="D21" s="96">
        <v>60.8</v>
      </c>
      <c r="E21" s="58">
        <v>192</v>
      </c>
      <c r="F21" s="58">
        <v>115</v>
      </c>
      <c r="G21" s="57"/>
      <c r="H21" s="333"/>
      <c r="I21" s="24"/>
      <c r="J21" s="8"/>
      <c r="N21" s="24"/>
      <c r="O21" s="24"/>
      <c r="P21" s="24"/>
    </row>
    <row r="22" spans="1:16" ht="24.65" customHeight="1" x14ac:dyDescent="0.3">
      <c r="A22" s="266" t="s">
        <v>152</v>
      </c>
      <c r="B22" s="58">
        <v>314606</v>
      </c>
      <c r="C22" s="58">
        <v>523961</v>
      </c>
      <c r="D22" s="96">
        <v>60.1</v>
      </c>
      <c r="E22" s="58">
        <v>191</v>
      </c>
      <c r="F22" s="58">
        <v>115</v>
      </c>
      <c r="G22" s="57"/>
      <c r="H22" s="333"/>
      <c r="I22" s="24"/>
      <c r="J22" s="8"/>
      <c r="N22" s="24"/>
      <c r="O22" s="24"/>
      <c r="P22" s="24"/>
    </row>
    <row r="23" spans="1:16" ht="24.65" customHeight="1" x14ac:dyDescent="0.3">
      <c r="A23" s="266" t="s">
        <v>153</v>
      </c>
      <c r="B23" s="58">
        <v>314814</v>
      </c>
      <c r="C23" s="58">
        <v>524773</v>
      </c>
      <c r="D23" s="96">
        <v>60.4</v>
      </c>
      <c r="E23" s="58">
        <v>192</v>
      </c>
      <c r="F23" s="58">
        <v>115</v>
      </c>
      <c r="G23" s="57"/>
      <c r="H23" s="333"/>
      <c r="I23" s="24"/>
      <c r="J23" s="8"/>
      <c r="N23" s="24"/>
      <c r="O23" s="24"/>
      <c r="P23" s="24"/>
    </row>
    <row r="24" spans="1:16" ht="24.65" customHeight="1" x14ac:dyDescent="0.3">
      <c r="A24" s="266" t="s">
        <v>154</v>
      </c>
      <c r="B24" s="58">
        <v>315741</v>
      </c>
      <c r="C24" s="58">
        <v>526118</v>
      </c>
      <c r="D24" s="96">
        <v>60.5</v>
      </c>
      <c r="E24" s="58">
        <v>192</v>
      </c>
      <c r="F24" s="58">
        <v>115</v>
      </c>
      <c r="G24" s="57"/>
      <c r="H24" s="333"/>
      <c r="I24" s="24"/>
      <c r="J24" s="8"/>
      <c r="N24" s="24"/>
      <c r="O24" s="24"/>
      <c r="P24" s="24"/>
    </row>
    <row r="25" spans="1:16" ht="24.65" customHeight="1" x14ac:dyDescent="0.3">
      <c r="A25" s="266" t="s">
        <v>155</v>
      </c>
      <c r="B25" s="58">
        <v>307861</v>
      </c>
      <c r="C25" s="58">
        <v>511248</v>
      </c>
      <c r="D25" s="96">
        <v>59</v>
      </c>
      <c r="E25" s="58">
        <v>192</v>
      </c>
      <c r="F25" s="58">
        <v>115</v>
      </c>
      <c r="G25" s="57"/>
      <c r="H25" s="333"/>
      <c r="I25" s="24"/>
      <c r="J25" s="8"/>
      <c r="N25" s="24"/>
      <c r="O25" s="24"/>
      <c r="P25" s="24"/>
    </row>
    <row r="26" spans="1:16" ht="24.65" customHeight="1" x14ac:dyDescent="0.3">
      <c r="A26" s="266" t="s">
        <v>156</v>
      </c>
      <c r="B26" s="58">
        <v>295431</v>
      </c>
      <c r="C26" s="58">
        <v>495599</v>
      </c>
      <c r="D26" s="96">
        <v>57.5</v>
      </c>
      <c r="E26" s="58">
        <v>195</v>
      </c>
      <c r="F26" s="58">
        <v>116</v>
      </c>
      <c r="G26" s="57"/>
      <c r="H26" s="333"/>
      <c r="I26" s="24"/>
      <c r="J26" s="8"/>
      <c r="N26" s="24"/>
      <c r="O26" s="24"/>
      <c r="P26" s="24"/>
    </row>
    <row r="27" spans="1:16" ht="24.65" customHeight="1" x14ac:dyDescent="0.3">
      <c r="A27" s="266" t="s">
        <v>157</v>
      </c>
      <c r="B27" s="58">
        <v>290266</v>
      </c>
      <c r="C27" s="58">
        <v>488275</v>
      </c>
      <c r="D27" s="96">
        <v>56.9</v>
      </c>
      <c r="E27" s="58">
        <v>196</v>
      </c>
      <c r="F27" s="58">
        <v>116</v>
      </c>
      <c r="G27" s="57"/>
      <c r="H27" s="333"/>
      <c r="I27" s="24"/>
      <c r="J27" s="8"/>
      <c r="N27" s="24"/>
      <c r="O27" s="24"/>
      <c r="P27" s="24"/>
    </row>
    <row r="28" spans="1:16" ht="24.65" customHeight="1" x14ac:dyDescent="0.3">
      <c r="A28" s="266" t="s">
        <v>158</v>
      </c>
      <c r="B28" s="58">
        <v>286783</v>
      </c>
      <c r="C28" s="58">
        <v>482070</v>
      </c>
      <c r="D28" s="96">
        <v>55.8</v>
      </c>
      <c r="E28" s="58">
        <v>195</v>
      </c>
      <c r="F28" s="58">
        <v>116</v>
      </c>
      <c r="G28" s="57"/>
      <c r="H28" s="333"/>
      <c r="I28" s="24"/>
      <c r="J28" s="8"/>
      <c r="N28" s="24"/>
      <c r="O28" s="24"/>
      <c r="P28" s="24"/>
    </row>
    <row r="29" spans="1:16" ht="24.65" customHeight="1" thickBot="1" x14ac:dyDescent="0.35">
      <c r="A29" s="330" t="s">
        <v>159</v>
      </c>
      <c r="B29" s="170">
        <v>234341</v>
      </c>
      <c r="C29" s="170">
        <v>390744</v>
      </c>
      <c r="D29" s="171">
        <v>45</v>
      </c>
      <c r="E29" s="170">
        <v>192</v>
      </c>
      <c r="F29" s="170">
        <v>115</v>
      </c>
      <c r="G29" s="57"/>
      <c r="H29" s="333"/>
      <c r="I29" s="24"/>
      <c r="J29" s="8"/>
      <c r="N29" s="24"/>
      <c r="O29" s="24"/>
      <c r="P29" s="24"/>
    </row>
    <row r="30" spans="1:16" s="137" customFormat="1" ht="23.5" customHeight="1" thickTop="1" x14ac:dyDescent="0.35">
      <c r="A30" s="216" t="s">
        <v>172</v>
      </c>
      <c r="B30" s="277"/>
      <c r="C30" s="277"/>
      <c r="D30" s="278">
        <v>709.59999999999991</v>
      </c>
      <c r="E30" s="304"/>
      <c r="F30" s="304"/>
      <c r="H30" s="220"/>
      <c r="I30" s="220"/>
      <c r="J30" s="221"/>
      <c r="N30" s="220"/>
      <c r="O30" s="220"/>
      <c r="P30" s="220"/>
    </row>
    <row r="31" spans="1:16" s="137" customFormat="1" ht="20.5" customHeight="1" x14ac:dyDescent="0.35">
      <c r="A31" s="216" t="s">
        <v>139</v>
      </c>
      <c r="B31" s="277">
        <v>309528</v>
      </c>
      <c r="C31" s="277">
        <v>516989</v>
      </c>
      <c r="D31" s="278"/>
      <c r="E31" s="1"/>
      <c r="F31" s="1"/>
      <c r="H31" s="220"/>
      <c r="I31" s="220"/>
      <c r="J31" s="221"/>
      <c r="N31" s="220"/>
      <c r="O31" s="220"/>
      <c r="P31" s="220"/>
    </row>
    <row r="32" spans="1:16" s="137" customFormat="1" ht="20.5" customHeight="1" thickBot="1" x14ac:dyDescent="0.4">
      <c r="A32" s="222" t="s">
        <v>140</v>
      </c>
      <c r="B32" s="322"/>
      <c r="C32" s="323"/>
      <c r="D32" s="324"/>
      <c r="E32" s="325">
        <v>191</v>
      </c>
      <c r="F32" s="325">
        <v>114</v>
      </c>
      <c r="H32" s="293"/>
      <c r="I32" s="220"/>
      <c r="J32" s="221"/>
      <c r="N32" s="220"/>
      <c r="O32" s="220"/>
      <c r="P32" s="220"/>
    </row>
    <row r="33" spans="1:16" ht="77.900000000000006" customHeight="1" thickTop="1" x14ac:dyDescent="0.35">
      <c r="A33" s="423" t="s">
        <v>178</v>
      </c>
      <c r="B33" s="423"/>
      <c r="C33" s="423"/>
      <c r="D33" s="423"/>
      <c r="E33" s="423"/>
      <c r="F33" s="423"/>
      <c r="I33" s="424"/>
      <c r="J33" s="424"/>
      <c r="K33" s="424"/>
      <c r="L33" s="424"/>
      <c r="M33" s="424"/>
      <c r="N33" s="424"/>
      <c r="O33" s="424"/>
      <c r="P33" s="424"/>
    </row>
    <row r="34" spans="1:16" ht="20.5" customHeight="1" x14ac:dyDescent="0.3">
      <c r="A34" s="214" t="str">
        <f>+INDICE!B30</f>
        <v xml:space="preserve"> Lettura dati 5 febbraio 2024</v>
      </c>
      <c r="B34" s="6"/>
      <c r="E34" s="53"/>
    </row>
    <row r="35" spans="1:16" x14ac:dyDescent="0.35">
      <c r="B35" s="4"/>
      <c r="C35" s="25"/>
    </row>
    <row r="36" spans="1:16" x14ac:dyDescent="0.35">
      <c r="B36" s="4"/>
    </row>
    <row r="37" spans="1:16" x14ac:dyDescent="0.35">
      <c r="B37" s="4"/>
    </row>
    <row r="38" spans="1:16" x14ac:dyDescent="0.35">
      <c r="B38" s="4"/>
    </row>
    <row r="39" spans="1:16" ht="36.5" customHeight="1" x14ac:dyDescent="0.35">
      <c r="B39" s="4"/>
      <c r="D39" s="332"/>
    </row>
    <row r="40" spans="1:16" x14ac:dyDescent="0.35">
      <c r="B40" s="4"/>
    </row>
    <row r="41" spans="1:16" x14ac:dyDescent="0.35">
      <c r="B41" s="4"/>
    </row>
    <row r="42" spans="1:16" x14ac:dyDescent="0.35">
      <c r="B42" s="4"/>
    </row>
    <row r="43" spans="1:16" x14ac:dyDescent="0.35">
      <c r="B43" s="4"/>
    </row>
    <row r="44" spans="1:16" x14ac:dyDescent="0.35">
      <c r="B44" s="4"/>
    </row>
    <row r="45" spans="1:16" x14ac:dyDescent="0.35">
      <c r="B45" s="4"/>
    </row>
    <row r="46" spans="1:16" x14ac:dyDescent="0.35">
      <c r="B46" s="4"/>
    </row>
    <row r="47" spans="1:16" x14ac:dyDescent="0.35">
      <c r="B47" s="4"/>
    </row>
    <row r="48" spans="1:16" x14ac:dyDescent="0.35">
      <c r="B48" s="4"/>
    </row>
    <row r="49" spans="2:2" x14ac:dyDescent="0.35">
      <c r="B49" s="4"/>
    </row>
    <row r="50" spans="2:2" x14ac:dyDescent="0.35">
      <c r="B50" s="4"/>
    </row>
  </sheetData>
  <mergeCells count="5">
    <mergeCell ref="A1:F1"/>
    <mergeCell ref="A33:F33"/>
    <mergeCell ref="I33:P33"/>
    <mergeCell ref="B3:F3"/>
    <mergeCell ref="B17:F17"/>
  </mergeCells>
  <phoneticPr fontId="10" type="noConversion"/>
  <pageMargins left="0.70866141732283472" right="0.70866141732283472" top="0.94488188976377963" bottom="0.74803149606299213" header="0.31496062992125984" footer="0.31496062992125984"/>
  <pageSetup paperSize="9" scale="61" orientation="portrait" r:id="rId1"/>
  <headerFooter>
    <oddHeader>&amp;C&amp;"Verdana,Normale"OSSERVATORIO ASSEGNO UNICO UNIVERSALE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43A-80BA-4649-9196-E5AA1C44886E}">
  <sheetPr>
    <pageSetUpPr fitToPage="1"/>
  </sheetPr>
  <dimension ref="A1:U59"/>
  <sheetViews>
    <sheetView showGridLines="0" view="pageBreakPreview" topLeftCell="A18" zoomScale="60" zoomScaleNormal="70" workbookViewId="0">
      <selection activeCell="J28" sqref="J28"/>
    </sheetView>
  </sheetViews>
  <sheetFormatPr defaultRowHeight="14.5" x14ac:dyDescent="0.35"/>
  <cols>
    <col min="1" max="1" width="26" style="1" customWidth="1"/>
    <col min="2" max="2" width="11.54296875" style="1" customWidth="1"/>
    <col min="3" max="3" width="11.54296875" style="66" customWidth="1"/>
    <col min="4" max="4" width="11.54296875" style="1" customWidth="1"/>
    <col min="5" max="5" width="11.54296875" style="66" customWidth="1"/>
    <col min="6" max="6" width="11.54296875" style="1" customWidth="1"/>
    <col min="7" max="7" width="11.54296875" style="66" customWidth="1"/>
    <col min="8" max="8" width="11.54296875" style="1" customWidth="1"/>
    <col min="9" max="9" width="11.54296875" style="66" customWidth="1"/>
    <col min="10" max="13" width="11.54296875" style="1" customWidth="1"/>
    <col min="14" max="21" width="11.54296875" customWidth="1"/>
  </cols>
  <sheetData>
    <row r="1" spans="1:21" ht="59.9" customHeight="1" thickBot="1" x14ac:dyDescent="0.4">
      <c r="A1" s="118" t="s">
        <v>135</v>
      </c>
      <c r="B1" s="118"/>
      <c r="C1" s="118"/>
      <c r="D1" s="118"/>
      <c r="E1" s="118"/>
      <c r="F1" s="118"/>
      <c r="G1" s="118"/>
      <c r="H1" s="118"/>
      <c r="I1" s="118"/>
      <c r="J1" s="118"/>
      <c r="K1" s="118"/>
      <c r="L1" s="118"/>
      <c r="M1" s="118"/>
    </row>
    <row r="2" spans="1:21" ht="43.4" customHeight="1" thickTop="1" x14ac:dyDescent="0.35">
      <c r="A2" s="427" t="s">
        <v>68</v>
      </c>
      <c r="B2" s="428" t="s">
        <v>3</v>
      </c>
      <c r="C2" s="429"/>
      <c r="D2" s="428" t="s">
        <v>22</v>
      </c>
      <c r="E2" s="429"/>
      <c r="F2" s="428" t="s">
        <v>23</v>
      </c>
      <c r="G2" s="429"/>
      <c r="H2" s="428" t="s">
        <v>59</v>
      </c>
      <c r="I2" s="429"/>
      <c r="J2" s="428" t="s">
        <v>75</v>
      </c>
      <c r="K2" s="429"/>
      <c r="L2" s="428" t="s">
        <v>77</v>
      </c>
      <c r="M2" s="429"/>
      <c r="N2" s="428" t="s">
        <v>105</v>
      </c>
      <c r="O2" s="429"/>
      <c r="P2" s="428" t="s">
        <v>108</v>
      </c>
      <c r="Q2" s="429"/>
      <c r="R2" s="428" t="s">
        <v>109</v>
      </c>
      <c r="S2" s="429"/>
      <c r="T2" s="428" t="s">
        <v>112</v>
      </c>
      <c r="U2" s="429"/>
    </row>
    <row r="3" spans="1:21" ht="93.65" customHeight="1" thickBot="1" x14ac:dyDescent="0.4">
      <c r="A3" s="396"/>
      <c r="B3" s="30" t="s">
        <v>82</v>
      </c>
      <c r="C3" s="64" t="s">
        <v>98</v>
      </c>
      <c r="D3" s="30" t="s">
        <v>82</v>
      </c>
      <c r="E3" s="64" t="s">
        <v>98</v>
      </c>
      <c r="F3" s="30" t="s">
        <v>82</v>
      </c>
      <c r="G3" s="64" t="s">
        <v>98</v>
      </c>
      <c r="H3" s="30" t="s">
        <v>82</v>
      </c>
      <c r="I3" s="64" t="s">
        <v>98</v>
      </c>
      <c r="J3" s="30" t="s">
        <v>82</v>
      </c>
      <c r="K3" s="64" t="s">
        <v>98</v>
      </c>
      <c r="L3" s="30" t="s">
        <v>82</v>
      </c>
      <c r="M3" s="64" t="s">
        <v>98</v>
      </c>
      <c r="N3" s="30" t="s">
        <v>82</v>
      </c>
      <c r="O3" s="64" t="s">
        <v>98</v>
      </c>
      <c r="P3" s="30" t="s">
        <v>82</v>
      </c>
      <c r="Q3" s="64" t="s">
        <v>98</v>
      </c>
      <c r="R3" s="30" t="s">
        <v>82</v>
      </c>
      <c r="S3" s="64" t="s">
        <v>98</v>
      </c>
      <c r="T3" s="30" t="s">
        <v>82</v>
      </c>
      <c r="U3" s="64" t="s">
        <v>98</v>
      </c>
    </row>
    <row r="4" spans="1:21" s="78" customFormat="1" ht="25" customHeight="1" thickTop="1" x14ac:dyDescent="0.35">
      <c r="A4" s="226" t="s">
        <v>4</v>
      </c>
      <c r="B4" s="226">
        <v>27754</v>
      </c>
      <c r="C4" s="226">
        <v>106</v>
      </c>
      <c r="D4" s="226">
        <v>29234</v>
      </c>
      <c r="E4" s="226">
        <v>108</v>
      </c>
      <c r="F4" s="226">
        <v>23040</v>
      </c>
      <c r="G4" s="226">
        <v>120</v>
      </c>
      <c r="H4" s="226">
        <v>23141</v>
      </c>
      <c r="I4" s="226">
        <v>120</v>
      </c>
      <c r="J4" s="226">
        <v>24302</v>
      </c>
      <c r="K4" s="226">
        <v>118</v>
      </c>
      <c r="L4" s="226">
        <v>24317</v>
      </c>
      <c r="M4" s="226">
        <v>116</v>
      </c>
      <c r="N4" s="226">
        <v>23597</v>
      </c>
      <c r="O4" s="226">
        <v>110</v>
      </c>
      <c r="P4" s="226">
        <v>24084</v>
      </c>
      <c r="Q4" s="226">
        <v>110</v>
      </c>
      <c r="R4" s="226">
        <v>24139</v>
      </c>
      <c r="S4" s="226">
        <v>108</v>
      </c>
      <c r="T4" s="226">
        <v>23971</v>
      </c>
      <c r="U4" s="226">
        <v>106</v>
      </c>
    </row>
    <row r="5" spans="1:21" x14ac:dyDescent="0.35">
      <c r="A5" s="2" t="s">
        <v>5</v>
      </c>
      <c r="B5" s="2">
        <v>366</v>
      </c>
      <c r="C5" s="2">
        <v>130</v>
      </c>
      <c r="D5" s="2">
        <v>376</v>
      </c>
      <c r="E5" s="2">
        <v>128</v>
      </c>
      <c r="F5" s="2">
        <v>304</v>
      </c>
      <c r="G5" s="2">
        <v>135</v>
      </c>
      <c r="H5" s="2">
        <v>308</v>
      </c>
      <c r="I5" s="2">
        <v>139</v>
      </c>
      <c r="J5" s="2">
        <v>327</v>
      </c>
      <c r="K5" s="2">
        <v>138</v>
      </c>
      <c r="L5" s="2">
        <v>322</v>
      </c>
      <c r="M5" s="2">
        <v>130</v>
      </c>
      <c r="N5" s="2">
        <v>288</v>
      </c>
      <c r="O5" s="2">
        <v>123</v>
      </c>
      <c r="P5" s="2">
        <v>308</v>
      </c>
      <c r="Q5" s="2">
        <v>124</v>
      </c>
      <c r="R5" s="2">
        <v>305</v>
      </c>
      <c r="S5" s="2">
        <v>118</v>
      </c>
      <c r="T5" s="2">
        <v>303</v>
      </c>
      <c r="U5" s="2">
        <v>113</v>
      </c>
    </row>
    <row r="6" spans="1:21" x14ac:dyDescent="0.35">
      <c r="A6" s="2" t="s">
        <v>6</v>
      </c>
      <c r="B6" s="2">
        <v>44940</v>
      </c>
      <c r="C6" s="2">
        <v>115</v>
      </c>
      <c r="D6" s="2">
        <v>47075</v>
      </c>
      <c r="E6" s="2">
        <v>116</v>
      </c>
      <c r="F6" s="2">
        <v>37372</v>
      </c>
      <c r="G6" s="2">
        <v>130</v>
      </c>
      <c r="H6" s="2">
        <v>37442</v>
      </c>
      <c r="I6" s="2">
        <v>128</v>
      </c>
      <c r="J6" s="2">
        <v>38433</v>
      </c>
      <c r="K6" s="2">
        <v>127</v>
      </c>
      <c r="L6" s="2">
        <v>38102</v>
      </c>
      <c r="M6" s="2">
        <v>125</v>
      </c>
      <c r="N6" s="2">
        <v>36092</v>
      </c>
      <c r="O6" s="2">
        <v>118</v>
      </c>
      <c r="P6" s="2">
        <v>36357</v>
      </c>
      <c r="Q6" s="2">
        <v>118</v>
      </c>
      <c r="R6" s="2">
        <v>36225</v>
      </c>
      <c r="S6" s="2">
        <v>116</v>
      </c>
      <c r="T6" s="2">
        <v>35389</v>
      </c>
      <c r="U6" s="2">
        <v>114</v>
      </c>
    </row>
    <row r="7" spans="1:21" ht="14.5" customHeight="1" x14ac:dyDescent="0.35">
      <c r="A7" s="2" t="s">
        <v>60</v>
      </c>
      <c r="B7" s="2">
        <v>2296</v>
      </c>
      <c r="C7" s="2">
        <v>136</v>
      </c>
      <c r="D7" s="2">
        <v>2383</v>
      </c>
      <c r="E7" s="2">
        <v>137</v>
      </c>
      <c r="F7" s="2">
        <v>2109</v>
      </c>
      <c r="G7" s="2">
        <v>152</v>
      </c>
      <c r="H7" s="2">
        <v>2046</v>
      </c>
      <c r="I7" s="2">
        <v>151</v>
      </c>
      <c r="J7" s="2">
        <v>2093</v>
      </c>
      <c r="K7" s="2">
        <v>149</v>
      </c>
      <c r="L7" s="2">
        <v>2142</v>
      </c>
      <c r="M7" s="2">
        <v>148</v>
      </c>
      <c r="N7" s="2">
        <v>2062</v>
      </c>
      <c r="O7" s="2">
        <v>139</v>
      </c>
      <c r="P7" s="2">
        <v>2099</v>
      </c>
      <c r="Q7" s="2">
        <v>139</v>
      </c>
      <c r="R7" s="2">
        <v>2053</v>
      </c>
      <c r="S7" s="2">
        <v>139</v>
      </c>
      <c r="T7" s="2">
        <v>2010</v>
      </c>
      <c r="U7" s="2">
        <v>139</v>
      </c>
    </row>
    <row r="8" spans="1:21" ht="14.5" customHeight="1" x14ac:dyDescent="0.35">
      <c r="A8" s="2" t="s">
        <v>61</v>
      </c>
      <c r="B8" s="2">
        <v>227</v>
      </c>
      <c r="C8" s="2">
        <v>124</v>
      </c>
      <c r="D8" s="2">
        <v>244</v>
      </c>
      <c r="E8" s="2">
        <v>130</v>
      </c>
      <c r="F8" s="2">
        <v>227</v>
      </c>
      <c r="G8" s="2">
        <v>144</v>
      </c>
      <c r="H8" s="2">
        <v>212</v>
      </c>
      <c r="I8" s="2">
        <v>144</v>
      </c>
      <c r="J8" s="2">
        <v>225</v>
      </c>
      <c r="K8" s="2">
        <v>139</v>
      </c>
      <c r="L8" s="2">
        <v>219</v>
      </c>
      <c r="M8" s="2">
        <v>135</v>
      </c>
      <c r="N8" s="2">
        <v>196</v>
      </c>
      <c r="O8" s="2">
        <v>129</v>
      </c>
      <c r="P8" s="2">
        <v>205</v>
      </c>
      <c r="Q8" s="2">
        <v>127</v>
      </c>
      <c r="R8" s="2">
        <v>198</v>
      </c>
      <c r="S8" s="2">
        <v>124</v>
      </c>
      <c r="T8" s="2">
        <v>184</v>
      </c>
      <c r="U8" s="2">
        <v>124</v>
      </c>
    </row>
    <row r="9" spans="1:21" x14ac:dyDescent="0.35">
      <c r="A9" s="2" t="s">
        <v>7</v>
      </c>
      <c r="B9" s="2">
        <v>12450</v>
      </c>
      <c r="C9" s="2">
        <v>113</v>
      </c>
      <c r="D9" s="2">
        <v>12991</v>
      </c>
      <c r="E9" s="2">
        <v>115</v>
      </c>
      <c r="F9" s="2">
        <v>10551</v>
      </c>
      <c r="G9" s="2">
        <v>130</v>
      </c>
      <c r="H9" s="2">
        <v>10606</v>
      </c>
      <c r="I9" s="2">
        <v>128</v>
      </c>
      <c r="J9" s="2">
        <v>10828</v>
      </c>
      <c r="K9" s="2">
        <v>128</v>
      </c>
      <c r="L9" s="2">
        <v>10766</v>
      </c>
      <c r="M9" s="2">
        <v>126</v>
      </c>
      <c r="N9" s="2">
        <v>10100</v>
      </c>
      <c r="O9" s="2">
        <v>117</v>
      </c>
      <c r="P9" s="2">
        <v>10209</v>
      </c>
      <c r="Q9" s="2">
        <v>117</v>
      </c>
      <c r="R9" s="2">
        <v>10113</v>
      </c>
      <c r="S9" s="2">
        <v>115</v>
      </c>
      <c r="T9" s="2">
        <v>9862</v>
      </c>
      <c r="U9" s="2">
        <v>114</v>
      </c>
    </row>
    <row r="10" spans="1:21" x14ac:dyDescent="0.35">
      <c r="A10" s="2" t="s">
        <v>52</v>
      </c>
      <c r="B10" s="2">
        <v>3301</v>
      </c>
      <c r="C10" s="2">
        <v>111</v>
      </c>
      <c r="D10" s="2">
        <v>3487</v>
      </c>
      <c r="E10" s="2">
        <v>114</v>
      </c>
      <c r="F10" s="2">
        <v>2812</v>
      </c>
      <c r="G10" s="2">
        <v>132</v>
      </c>
      <c r="H10" s="2">
        <v>2804</v>
      </c>
      <c r="I10" s="2">
        <v>130</v>
      </c>
      <c r="J10" s="2">
        <v>2803</v>
      </c>
      <c r="K10" s="2">
        <v>127</v>
      </c>
      <c r="L10" s="2">
        <v>2869</v>
      </c>
      <c r="M10" s="2">
        <v>122</v>
      </c>
      <c r="N10" s="2">
        <v>2711</v>
      </c>
      <c r="O10" s="2">
        <v>114</v>
      </c>
      <c r="P10" s="2">
        <v>2681</v>
      </c>
      <c r="Q10" s="2">
        <v>114</v>
      </c>
      <c r="R10" s="2">
        <v>2672</v>
      </c>
      <c r="S10" s="2">
        <v>113</v>
      </c>
      <c r="T10" s="2">
        <v>2633</v>
      </c>
      <c r="U10" s="2">
        <v>111</v>
      </c>
    </row>
    <row r="11" spans="1:21" x14ac:dyDescent="0.35">
      <c r="A11" s="2" t="s">
        <v>8</v>
      </c>
      <c r="B11" s="2">
        <v>9097</v>
      </c>
      <c r="C11" s="2">
        <v>104</v>
      </c>
      <c r="D11" s="2">
        <v>9367</v>
      </c>
      <c r="E11" s="2">
        <v>106</v>
      </c>
      <c r="F11" s="2">
        <v>7526</v>
      </c>
      <c r="G11" s="2">
        <v>120</v>
      </c>
      <c r="H11" s="2">
        <v>7520</v>
      </c>
      <c r="I11" s="2">
        <v>119</v>
      </c>
      <c r="J11" s="2">
        <v>7715</v>
      </c>
      <c r="K11" s="2">
        <v>118</v>
      </c>
      <c r="L11" s="2">
        <v>7645</v>
      </c>
      <c r="M11" s="2">
        <v>115</v>
      </c>
      <c r="N11" s="2">
        <v>7289</v>
      </c>
      <c r="O11" s="2">
        <v>108</v>
      </c>
      <c r="P11" s="2">
        <v>7392</v>
      </c>
      <c r="Q11" s="2">
        <v>108</v>
      </c>
      <c r="R11" s="2">
        <v>7478</v>
      </c>
      <c r="S11" s="2">
        <v>107</v>
      </c>
      <c r="T11" s="2">
        <v>7411</v>
      </c>
      <c r="U11" s="2">
        <v>105</v>
      </c>
    </row>
    <row r="12" spans="1:21" x14ac:dyDescent="0.35">
      <c r="A12" s="2" t="s">
        <v>9</v>
      </c>
      <c r="B12" s="2">
        <v>16497</v>
      </c>
      <c r="C12" s="2">
        <v>117</v>
      </c>
      <c r="D12" s="2">
        <v>17225</v>
      </c>
      <c r="E12" s="2">
        <v>118</v>
      </c>
      <c r="F12" s="2">
        <v>14137</v>
      </c>
      <c r="G12" s="2">
        <v>133</v>
      </c>
      <c r="H12" s="2">
        <v>13670</v>
      </c>
      <c r="I12" s="2">
        <v>131</v>
      </c>
      <c r="J12" s="2">
        <v>14021</v>
      </c>
      <c r="K12" s="2">
        <v>129</v>
      </c>
      <c r="L12" s="2">
        <v>13999</v>
      </c>
      <c r="M12" s="2">
        <v>127</v>
      </c>
      <c r="N12" s="2">
        <v>13390</v>
      </c>
      <c r="O12" s="2">
        <v>119</v>
      </c>
      <c r="P12" s="2">
        <v>13456</v>
      </c>
      <c r="Q12" s="2">
        <v>119</v>
      </c>
      <c r="R12" s="2">
        <v>13534</v>
      </c>
      <c r="S12" s="2">
        <v>118</v>
      </c>
      <c r="T12" s="2">
        <v>13256</v>
      </c>
      <c r="U12" s="2">
        <v>117</v>
      </c>
    </row>
    <row r="13" spans="1:21" x14ac:dyDescent="0.35">
      <c r="A13" s="2" t="s">
        <v>10</v>
      </c>
      <c r="B13" s="2">
        <v>16126</v>
      </c>
      <c r="C13" s="2">
        <v>109</v>
      </c>
      <c r="D13" s="2">
        <v>16887</v>
      </c>
      <c r="E13" s="2">
        <v>111</v>
      </c>
      <c r="F13" s="2">
        <v>12866</v>
      </c>
      <c r="G13" s="2">
        <v>124</v>
      </c>
      <c r="H13" s="2">
        <v>13036</v>
      </c>
      <c r="I13" s="2">
        <v>122</v>
      </c>
      <c r="J13" s="2">
        <v>13506</v>
      </c>
      <c r="K13" s="2">
        <v>121</v>
      </c>
      <c r="L13" s="2">
        <v>13578</v>
      </c>
      <c r="M13" s="2">
        <v>119</v>
      </c>
      <c r="N13" s="2">
        <v>12958</v>
      </c>
      <c r="O13" s="2">
        <v>112</v>
      </c>
      <c r="P13" s="2">
        <v>12950</v>
      </c>
      <c r="Q13" s="2">
        <v>112</v>
      </c>
      <c r="R13" s="2">
        <v>12909</v>
      </c>
      <c r="S13" s="2">
        <v>109</v>
      </c>
      <c r="T13" s="2">
        <v>12639</v>
      </c>
      <c r="U13" s="2">
        <v>108</v>
      </c>
    </row>
    <row r="14" spans="1:21" x14ac:dyDescent="0.35">
      <c r="A14" s="2" t="s">
        <v>11</v>
      </c>
      <c r="B14" s="2">
        <v>5142</v>
      </c>
      <c r="C14" s="2">
        <v>108</v>
      </c>
      <c r="D14" s="2">
        <v>5324</v>
      </c>
      <c r="E14" s="2">
        <v>110</v>
      </c>
      <c r="F14" s="2">
        <v>4006</v>
      </c>
      <c r="G14" s="2">
        <v>122</v>
      </c>
      <c r="H14" s="2">
        <v>4161</v>
      </c>
      <c r="I14" s="2">
        <v>121</v>
      </c>
      <c r="J14" s="2">
        <v>4283</v>
      </c>
      <c r="K14" s="2">
        <v>120</v>
      </c>
      <c r="L14" s="2">
        <v>4302</v>
      </c>
      <c r="M14" s="2">
        <v>117</v>
      </c>
      <c r="N14" s="2">
        <v>4180</v>
      </c>
      <c r="O14" s="2">
        <v>110</v>
      </c>
      <c r="P14" s="2">
        <v>4322</v>
      </c>
      <c r="Q14" s="2">
        <v>109</v>
      </c>
      <c r="R14" s="2">
        <v>4333</v>
      </c>
      <c r="S14" s="2">
        <v>108</v>
      </c>
      <c r="T14" s="2">
        <v>4320</v>
      </c>
      <c r="U14" s="2">
        <v>107</v>
      </c>
    </row>
    <row r="15" spans="1:21" x14ac:dyDescent="0.35">
      <c r="A15" s="2" t="s">
        <v>12</v>
      </c>
      <c r="B15" s="2">
        <v>6605</v>
      </c>
      <c r="C15" s="2">
        <v>118</v>
      </c>
      <c r="D15" s="2">
        <v>6946</v>
      </c>
      <c r="E15" s="2">
        <v>120</v>
      </c>
      <c r="F15" s="2">
        <v>5218</v>
      </c>
      <c r="G15" s="2">
        <v>132</v>
      </c>
      <c r="H15" s="2">
        <v>5291</v>
      </c>
      <c r="I15" s="2">
        <v>129</v>
      </c>
      <c r="J15" s="2">
        <v>5609</v>
      </c>
      <c r="K15" s="2">
        <v>129</v>
      </c>
      <c r="L15" s="2">
        <v>5522</v>
      </c>
      <c r="M15" s="2">
        <v>126</v>
      </c>
      <c r="N15" s="2">
        <v>5363</v>
      </c>
      <c r="O15" s="2">
        <v>120</v>
      </c>
      <c r="P15" s="2">
        <v>5456</v>
      </c>
      <c r="Q15" s="2">
        <v>120</v>
      </c>
      <c r="R15" s="2">
        <v>5487</v>
      </c>
      <c r="S15" s="2">
        <v>118</v>
      </c>
      <c r="T15" s="2">
        <v>5413</v>
      </c>
      <c r="U15" s="2">
        <v>117</v>
      </c>
    </row>
    <row r="16" spans="1:21" x14ac:dyDescent="0.35">
      <c r="A16" s="2" t="s">
        <v>13</v>
      </c>
      <c r="B16" s="2">
        <v>57849</v>
      </c>
      <c r="C16" s="2">
        <v>98</v>
      </c>
      <c r="D16" s="2">
        <v>60400</v>
      </c>
      <c r="E16" s="2">
        <v>101</v>
      </c>
      <c r="F16" s="2">
        <v>47692</v>
      </c>
      <c r="G16" s="2">
        <v>113</v>
      </c>
      <c r="H16" s="2">
        <v>49443</v>
      </c>
      <c r="I16" s="2">
        <v>112</v>
      </c>
      <c r="J16" s="2">
        <v>51475</v>
      </c>
      <c r="K16" s="2">
        <v>112</v>
      </c>
      <c r="L16" s="2">
        <v>51111</v>
      </c>
      <c r="M16" s="2">
        <v>109</v>
      </c>
      <c r="N16" s="2">
        <v>49238</v>
      </c>
      <c r="O16" s="2">
        <v>104</v>
      </c>
      <c r="P16" s="2">
        <v>50630</v>
      </c>
      <c r="Q16" s="2">
        <v>103</v>
      </c>
      <c r="R16" s="2">
        <v>50531</v>
      </c>
      <c r="S16" s="2">
        <v>102</v>
      </c>
      <c r="T16" s="2">
        <v>50151</v>
      </c>
      <c r="U16" s="2">
        <v>101</v>
      </c>
    </row>
    <row r="17" spans="1:21" x14ac:dyDescent="0.35">
      <c r="A17" s="2" t="s">
        <v>14</v>
      </c>
      <c r="B17" s="2">
        <v>10781</v>
      </c>
      <c r="C17" s="2">
        <v>102</v>
      </c>
      <c r="D17" s="2">
        <v>11325</v>
      </c>
      <c r="E17" s="2">
        <v>105</v>
      </c>
      <c r="F17" s="2">
        <v>8431</v>
      </c>
      <c r="G17" s="2">
        <v>117</v>
      </c>
      <c r="H17" s="2">
        <v>8999</v>
      </c>
      <c r="I17" s="2">
        <v>114</v>
      </c>
      <c r="J17" s="2">
        <v>9560</v>
      </c>
      <c r="K17" s="2">
        <v>115</v>
      </c>
      <c r="L17" s="2">
        <v>9374</v>
      </c>
      <c r="M17" s="2">
        <v>112</v>
      </c>
      <c r="N17" s="2">
        <v>9230</v>
      </c>
      <c r="O17" s="2">
        <v>106</v>
      </c>
      <c r="P17" s="2">
        <v>9490</v>
      </c>
      <c r="Q17" s="2">
        <v>107</v>
      </c>
      <c r="R17" s="2">
        <v>9485</v>
      </c>
      <c r="S17" s="2">
        <v>104</v>
      </c>
      <c r="T17" s="2">
        <v>9422</v>
      </c>
      <c r="U17" s="2">
        <v>103</v>
      </c>
    </row>
    <row r="18" spans="1:21" x14ac:dyDescent="0.35">
      <c r="A18" s="2" t="s">
        <v>15</v>
      </c>
      <c r="B18" s="2">
        <v>2896</v>
      </c>
      <c r="C18" s="2">
        <v>96</v>
      </c>
      <c r="D18" s="2">
        <v>3015</v>
      </c>
      <c r="E18" s="2">
        <v>99</v>
      </c>
      <c r="F18" s="2">
        <v>2128</v>
      </c>
      <c r="G18" s="2">
        <v>112</v>
      </c>
      <c r="H18" s="2">
        <v>2368</v>
      </c>
      <c r="I18" s="2">
        <v>108</v>
      </c>
      <c r="J18" s="2">
        <v>2531</v>
      </c>
      <c r="K18" s="2">
        <v>108</v>
      </c>
      <c r="L18" s="2">
        <v>2461</v>
      </c>
      <c r="M18" s="2">
        <v>106</v>
      </c>
      <c r="N18" s="2">
        <v>2479</v>
      </c>
      <c r="O18" s="2">
        <v>101</v>
      </c>
      <c r="P18" s="2">
        <v>2578</v>
      </c>
      <c r="Q18" s="2">
        <v>100</v>
      </c>
      <c r="R18" s="2">
        <v>2587</v>
      </c>
      <c r="S18" s="2">
        <v>96</v>
      </c>
      <c r="T18" s="2">
        <v>2545</v>
      </c>
      <c r="U18" s="2">
        <v>95</v>
      </c>
    </row>
    <row r="19" spans="1:21" x14ac:dyDescent="0.35">
      <c r="A19" s="2" t="s">
        <v>16</v>
      </c>
      <c r="B19" s="2">
        <v>182057</v>
      </c>
      <c r="C19" s="2">
        <v>99</v>
      </c>
      <c r="D19" s="2">
        <v>187527</v>
      </c>
      <c r="E19" s="2">
        <v>100</v>
      </c>
      <c r="F19" s="2">
        <v>145948</v>
      </c>
      <c r="G19" s="2">
        <v>106</v>
      </c>
      <c r="H19" s="2">
        <v>153627</v>
      </c>
      <c r="I19" s="2">
        <v>104</v>
      </c>
      <c r="J19" s="2">
        <v>163364</v>
      </c>
      <c r="K19" s="2">
        <v>104</v>
      </c>
      <c r="L19" s="2">
        <v>162265</v>
      </c>
      <c r="M19" s="2">
        <v>103</v>
      </c>
      <c r="N19" s="2">
        <v>162250</v>
      </c>
      <c r="O19" s="2">
        <v>100</v>
      </c>
      <c r="P19" s="2">
        <v>170570</v>
      </c>
      <c r="Q19" s="2">
        <v>100</v>
      </c>
      <c r="R19" s="2">
        <v>170187</v>
      </c>
      <c r="S19" s="2">
        <v>98</v>
      </c>
      <c r="T19" s="2">
        <v>169287</v>
      </c>
      <c r="U19" s="2">
        <v>98</v>
      </c>
    </row>
    <row r="20" spans="1:21" x14ac:dyDescent="0.35">
      <c r="A20" s="2" t="s">
        <v>17</v>
      </c>
      <c r="B20" s="2">
        <v>66610</v>
      </c>
      <c r="C20" s="2">
        <v>99</v>
      </c>
      <c r="D20" s="2">
        <v>69590</v>
      </c>
      <c r="E20" s="2">
        <v>101</v>
      </c>
      <c r="F20" s="2">
        <v>53035</v>
      </c>
      <c r="G20" s="2">
        <v>110</v>
      </c>
      <c r="H20" s="2">
        <v>56607</v>
      </c>
      <c r="I20" s="2">
        <v>108</v>
      </c>
      <c r="J20" s="2">
        <v>60510</v>
      </c>
      <c r="K20" s="2">
        <v>108</v>
      </c>
      <c r="L20" s="2">
        <v>60326</v>
      </c>
      <c r="M20" s="2">
        <v>106</v>
      </c>
      <c r="N20" s="2">
        <v>59496</v>
      </c>
      <c r="O20" s="2">
        <v>102</v>
      </c>
      <c r="P20" s="2">
        <v>61793</v>
      </c>
      <c r="Q20" s="2">
        <v>102</v>
      </c>
      <c r="R20" s="2">
        <v>62246</v>
      </c>
      <c r="S20" s="2">
        <v>100</v>
      </c>
      <c r="T20" s="2">
        <v>61659</v>
      </c>
      <c r="U20" s="2">
        <v>99</v>
      </c>
    </row>
    <row r="21" spans="1:21" x14ac:dyDescent="0.35">
      <c r="A21" s="2" t="s">
        <v>18</v>
      </c>
      <c r="B21" s="2">
        <v>4630</v>
      </c>
      <c r="C21" s="2">
        <v>99</v>
      </c>
      <c r="D21" s="2">
        <v>4879</v>
      </c>
      <c r="E21" s="2">
        <v>101</v>
      </c>
      <c r="F21" s="2">
        <v>3522</v>
      </c>
      <c r="G21" s="2">
        <v>111</v>
      </c>
      <c r="H21" s="2">
        <v>3800</v>
      </c>
      <c r="I21" s="2">
        <v>108</v>
      </c>
      <c r="J21" s="2">
        <v>4184</v>
      </c>
      <c r="K21" s="2">
        <v>108</v>
      </c>
      <c r="L21" s="2">
        <v>4256</v>
      </c>
      <c r="M21" s="2">
        <v>106</v>
      </c>
      <c r="N21" s="2">
        <v>4203</v>
      </c>
      <c r="O21" s="2">
        <v>100</v>
      </c>
      <c r="P21" s="2">
        <v>4425</v>
      </c>
      <c r="Q21" s="2">
        <v>102</v>
      </c>
      <c r="R21" s="2">
        <v>4442</v>
      </c>
      <c r="S21" s="2">
        <v>99</v>
      </c>
      <c r="T21" s="2">
        <v>4381</v>
      </c>
      <c r="U21" s="2">
        <v>97</v>
      </c>
    </row>
    <row r="22" spans="1:21" x14ac:dyDescent="0.35">
      <c r="A22" s="2" t="s">
        <v>19</v>
      </c>
      <c r="B22" s="2">
        <v>47977</v>
      </c>
      <c r="C22" s="2">
        <v>104</v>
      </c>
      <c r="D22" s="2">
        <v>49481</v>
      </c>
      <c r="E22" s="2">
        <v>106</v>
      </c>
      <c r="F22" s="2">
        <v>34892</v>
      </c>
      <c r="G22" s="2">
        <v>115</v>
      </c>
      <c r="H22" s="2">
        <v>38646</v>
      </c>
      <c r="I22" s="2">
        <v>112</v>
      </c>
      <c r="J22" s="2">
        <v>43046</v>
      </c>
      <c r="K22" s="2">
        <v>111</v>
      </c>
      <c r="L22" s="2">
        <v>42865</v>
      </c>
      <c r="M22" s="2">
        <v>110</v>
      </c>
      <c r="N22" s="2">
        <v>42917</v>
      </c>
      <c r="O22" s="2">
        <v>106</v>
      </c>
      <c r="P22" s="2">
        <v>44773</v>
      </c>
      <c r="Q22" s="2">
        <v>107</v>
      </c>
      <c r="R22" s="2">
        <v>45115</v>
      </c>
      <c r="S22" s="2">
        <v>105</v>
      </c>
      <c r="T22" s="2">
        <v>44821</v>
      </c>
      <c r="U22" s="2">
        <v>104</v>
      </c>
    </row>
    <row r="23" spans="1:21" x14ac:dyDescent="0.35">
      <c r="A23" s="2" t="s">
        <v>20</v>
      </c>
      <c r="B23" s="2">
        <v>153562</v>
      </c>
      <c r="C23" s="2">
        <v>99</v>
      </c>
      <c r="D23" s="2">
        <v>159116</v>
      </c>
      <c r="E23" s="2">
        <v>101</v>
      </c>
      <c r="F23" s="2">
        <v>120431</v>
      </c>
      <c r="G23" s="2">
        <v>108</v>
      </c>
      <c r="H23" s="2">
        <v>126579</v>
      </c>
      <c r="I23" s="2">
        <v>105</v>
      </c>
      <c r="J23" s="2">
        <v>137162</v>
      </c>
      <c r="K23" s="2">
        <v>105</v>
      </c>
      <c r="L23" s="2">
        <v>136783</v>
      </c>
      <c r="M23" s="2">
        <v>104</v>
      </c>
      <c r="N23" s="2">
        <v>137839</v>
      </c>
      <c r="O23" s="2">
        <v>101</v>
      </c>
      <c r="P23" s="2">
        <v>144499</v>
      </c>
      <c r="Q23" s="2">
        <v>102</v>
      </c>
      <c r="R23" s="2">
        <v>145064</v>
      </c>
      <c r="S23" s="2">
        <v>99</v>
      </c>
      <c r="T23" s="2">
        <v>144447</v>
      </c>
      <c r="U23" s="2">
        <v>98</v>
      </c>
    </row>
    <row r="24" spans="1:21" x14ac:dyDescent="0.35">
      <c r="A24" s="2" t="s">
        <v>21</v>
      </c>
      <c r="B24" s="2">
        <v>18710</v>
      </c>
      <c r="C24" s="2">
        <v>96</v>
      </c>
      <c r="D24" s="2">
        <v>19606</v>
      </c>
      <c r="E24" s="2">
        <v>99</v>
      </c>
      <c r="F24" s="2">
        <v>14298</v>
      </c>
      <c r="G24" s="2">
        <v>112</v>
      </c>
      <c r="H24" s="2">
        <v>15173</v>
      </c>
      <c r="I24" s="2">
        <v>109</v>
      </c>
      <c r="J24" s="2">
        <v>16250</v>
      </c>
      <c r="K24" s="2">
        <v>109</v>
      </c>
      <c r="L24" s="2">
        <v>16404</v>
      </c>
      <c r="M24" s="2">
        <v>108</v>
      </c>
      <c r="N24" s="2">
        <v>16210</v>
      </c>
      <c r="O24" s="2">
        <v>101</v>
      </c>
      <c r="P24" s="2">
        <v>16615</v>
      </c>
      <c r="Q24" s="2">
        <v>101</v>
      </c>
      <c r="R24" s="2">
        <v>16675</v>
      </c>
      <c r="S24" s="2">
        <v>99</v>
      </c>
      <c r="T24" s="2">
        <v>16532</v>
      </c>
      <c r="U24" s="2">
        <v>98</v>
      </c>
    </row>
    <row r="25" spans="1:21" ht="25.4" customHeight="1" thickBot="1" x14ac:dyDescent="0.4">
      <c r="A25" s="17" t="s">
        <v>32</v>
      </c>
      <c r="B25" s="17">
        <v>689873</v>
      </c>
      <c r="C25" s="17">
        <v>102</v>
      </c>
      <c r="D25" s="17">
        <v>716478</v>
      </c>
      <c r="E25" s="17">
        <v>104</v>
      </c>
      <c r="F25" s="17">
        <v>550545</v>
      </c>
      <c r="G25" s="17">
        <v>113</v>
      </c>
      <c r="H25" s="17">
        <v>575479</v>
      </c>
      <c r="I25" s="17">
        <v>111</v>
      </c>
      <c r="J25" s="17">
        <v>612227</v>
      </c>
      <c r="K25" s="17">
        <v>110</v>
      </c>
      <c r="L25" s="17">
        <v>609628</v>
      </c>
      <c r="M25" s="17">
        <v>109</v>
      </c>
      <c r="N25" s="17">
        <v>602088</v>
      </c>
      <c r="O25" s="17">
        <v>104</v>
      </c>
      <c r="P25" s="17">
        <v>624892</v>
      </c>
      <c r="Q25" s="17">
        <v>105</v>
      </c>
      <c r="R25" s="17">
        <v>625778</v>
      </c>
      <c r="S25" s="17">
        <v>102</v>
      </c>
      <c r="T25" s="17">
        <v>620636</v>
      </c>
      <c r="U25" s="17">
        <v>101</v>
      </c>
    </row>
    <row r="26" spans="1:21" ht="25.4" customHeight="1" thickTop="1" x14ac:dyDescent="0.35">
      <c r="A26" s="13" t="s">
        <v>0</v>
      </c>
      <c r="B26" s="14">
        <v>116928</v>
      </c>
      <c r="C26" s="14">
        <v>112</v>
      </c>
      <c r="D26" s="14">
        <v>122382</v>
      </c>
      <c r="E26" s="14">
        <v>114</v>
      </c>
      <c r="F26" s="14">
        <v>98078</v>
      </c>
      <c r="G26" s="14">
        <v>128</v>
      </c>
      <c r="H26" s="14">
        <v>97749</v>
      </c>
      <c r="I26" s="14">
        <v>126</v>
      </c>
      <c r="J26" s="14">
        <v>100747</v>
      </c>
      <c r="K26" s="14">
        <v>125</v>
      </c>
      <c r="L26" s="14">
        <v>100381</v>
      </c>
      <c r="M26" s="14">
        <v>123</v>
      </c>
      <c r="N26" s="14">
        <v>95725</v>
      </c>
      <c r="O26" s="14">
        <v>116</v>
      </c>
      <c r="P26" s="14">
        <v>96791</v>
      </c>
      <c r="Q26" s="14">
        <v>115</v>
      </c>
      <c r="R26" s="14">
        <v>96717</v>
      </c>
      <c r="S26" s="14">
        <v>114</v>
      </c>
      <c r="T26" s="14">
        <v>95019</v>
      </c>
      <c r="U26" s="14">
        <v>112</v>
      </c>
    </row>
    <row r="27" spans="1:21" ht="25.4" customHeight="1" x14ac:dyDescent="0.35">
      <c r="A27" s="13" t="s">
        <v>1</v>
      </c>
      <c r="B27" s="14">
        <v>85722</v>
      </c>
      <c r="C27" s="14">
        <v>102</v>
      </c>
      <c r="D27" s="14">
        <v>89557</v>
      </c>
      <c r="E27" s="14">
        <v>105</v>
      </c>
      <c r="F27" s="14">
        <v>69782</v>
      </c>
      <c r="G27" s="14">
        <v>117</v>
      </c>
      <c r="H27" s="14">
        <v>71931</v>
      </c>
      <c r="I27" s="14">
        <v>116</v>
      </c>
      <c r="J27" s="14">
        <v>74873</v>
      </c>
      <c r="K27" s="14">
        <v>115</v>
      </c>
      <c r="L27" s="14">
        <v>74513</v>
      </c>
      <c r="M27" s="14">
        <v>113</v>
      </c>
      <c r="N27" s="14">
        <v>71739</v>
      </c>
      <c r="O27" s="14">
        <v>107</v>
      </c>
      <c r="P27" s="14">
        <v>73358</v>
      </c>
      <c r="Q27" s="14">
        <v>106</v>
      </c>
      <c r="R27" s="14">
        <v>73260</v>
      </c>
      <c r="S27" s="14">
        <v>105</v>
      </c>
      <c r="T27" s="14">
        <v>72523</v>
      </c>
      <c r="U27" s="14">
        <v>104</v>
      </c>
    </row>
    <row r="28" spans="1:21" ht="25.4" customHeight="1" thickBot="1" x14ac:dyDescent="0.4">
      <c r="A28" s="15" t="s">
        <v>2</v>
      </c>
      <c r="B28" s="16">
        <v>487223</v>
      </c>
      <c r="C28" s="16">
        <v>99</v>
      </c>
      <c r="D28" s="16">
        <v>504539</v>
      </c>
      <c r="E28" s="16">
        <v>101</v>
      </c>
      <c r="F28" s="16">
        <v>382685</v>
      </c>
      <c r="G28" s="16">
        <v>108</v>
      </c>
      <c r="H28" s="16">
        <v>405799</v>
      </c>
      <c r="I28" s="16">
        <v>106</v>
      </c>
      <c r="J28" s="16">
        <v>436607</v>
      </c>
      <c r="K28" s="16">
        <v>106</v>
      </c>
      <c r="L28" s="16">
        <v>434734</v>
      </c>
      <c r="M28" s="16">
        <v>105</v>
      </c>
      <c r="N28" s="16">
        <v>434624</v>
      </c>
      <c r="O28" s="16">
        <v>101</v>
      </c>
      <c r="P28" s="16">
        <v>454743</v>
      </c>
      <c r="Q28" s="16">
        <v>102</v>
      </c>
      <c r="R28" s="16">
        <v>455801</v>
      </c>
      <c r="S28" s="16">
        <v>99</v>
      </c>
      <c r="T28" s="16">
        <v>453094</v>
      </c>
      <c r="U28" s="16">
        <v>99</v>
      </c>
    </row>
    <row r="29" spans="1:21" ht="5.15" customHeight="1" thickTop="1" x14ac:dyDescent="0.35">
      <c r="A29" s="54"/>
      <c r="J29" s="24"/>
    </row>
    <row r="30" spans="1:21" ht="46.4" customHeight="1" x14ac:dyDescent="0.35">
      <c r="A30" s="426" t="s">
        <v>107</v>
      </c>
      <c r="B30" s="426"/>
      <c r="C30" s="426"/>
      <c r="D30" s="426"/>
      <c r="E30" s="426"/>
      <c r="F30" s="426"/>
      <c r="G30" s="426"/>
      <c r="H30" s="426"/>
      <c r="I30" s="426"/>
      <c r="J30" s="426"/>
      <c r="K30" s="426"/>
      <c r="L30" s="426"/>
      <c r="M30" s="426"/>
      <c r="N30" s="426"/>
      <c r="O30" s="426"/>
      <c r="P30" s="426"/>
      <c r="Q30" s="426"/>
      <c r="R30" s="426"/>
      <c r="S30" s="426"/>
      <c r="T30" s="426"/>
      <c r="U30" s="426"/>
    </row>
    <row r="31" spans="1:21" x14ac:dyDescent="0.35">
      <c r="A31" s="54" t="str">
        <f>+INDICE!B30</f>
        <v xml:space="preserve"> Lettura dati 5 febbraio 2024</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A30:U30"/>
    <mergeCell ref="A2:A3"/>
    <mergeCell ref="B2:C2"/>
    <mergeCell ref="D2:E2"/>
    <mergeCell ref="F2:G2"/>
    <mergeCell ref="H2:I2"/>
    <mergeCell ref="J2:K2"/>
    <mergeCell ref="L2:M2"/>
    <mergeCell ref="N2:O2"/>
    <mergeCell ref="P2:Q2"/>
    <mergeCell ref="R2:S2"/>
    <mergeCell ref="T2:U2"/>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BA-6687-4FE7-9D6A-7F337B51E3FA}">
  <sheetPr>
    <pageSetUpPr fitToPage="1"/>
  </sheetPr>
  <dimension ref="A1:Y59"/>
  <sheetViews>
    <sheetView showGridLines="0" view="pageBreakPreview" topLeftCell="H16" zoomScale="60" zoomScaleNormal="70" workbookViewId="0">
      <selection activeCell="J28" sqref="J28"/>
    </sheetView>
  </sheetViews>
  <sheetFormatPr defaultRowHeight="14.5" x14ac:dyDescent="0.35"/>
  <cols>
    <col min="1" max="1" width="26.453125" style="1" customWidth="1"/>
    <col min="2" max="2" width="12.26953125" style="1" bestFit="1" customWidth="1"/>
    <col min="3" max="3" width="17" style="66" customWidth="1"/>
    <col min="4" max="4" width="12.26953125" style="1" bestFit="1" customWidth="1"/>
    <col min="5" max="5" width="17" style="66" customWidth="1"/>
    <col min="6" max="6" width="12.26953125" style="1" bestFit="1" customWidth="1"/>
    <col min="7" max="7" width="17" style="66" customWidth="1"/>
    <col min="8" max="8" width="12.26953125" style="1" bestFit="1" customWidth="1"/>
    <col min="9" max="9" width="16.90625" style="66" customWidth="1"/>
    <col min="10" max="10" width="12.26953125" style="1" customWidth="1"/>
    <col min="11" max="11" width="17" style="1" customWidth="1"/>
    <col min="12" max="12" width="12.26953125" style="1" bestFit="1" customWidth="1"/>
    <col min="13" max="13" width="17" style="1" customWidth="1"/>
    <col min="14" max="14" width="12.26953125" bestFit="1" customWidth="1"/>
    <col min="15" max="15" width="17" customWidth="1"/>
    <col min="16" max="16" width="12.26953125" bestFit="1" customWidth="1"/>
    <col min="17" max="17" width="17" customWidth="1"/>
    <col min="18" max="18" width="12.26953125" bestFit="1" customWidth="1"/>
    <col min="19" max="19" width="17" customWidth="1"/>
    <col min="20" max="20" width="12.26953125" bestFit="1" customWidth="1"/>
    <col min="21" max="21" width="17" customWidth="1"/>
    <col min="22" max="22" width="16.26953125" customWidth="1"/>
    <col min="23" max="23" width="17" customWidth="1"/>
    <col min="24" max="24" width="13" customWidth="1"/>
    <col min="25" max="25" width="16.90625" customWidth="1"/>
  </cols>
  <sheetData>
    <row r="1" spans="1:25" ht="59.9" customHeight="1" thickBot="1" x14ac:dyDescent="0.4">
      <c r="A1" s="433" t="s">
        <v>133</v>
      </c>
      <c r="B1" s="433"/>
      <c r="C1" s="433"/>
      <c r="D1" s="433"/>
      <c r="E1" s="433"/>
      <c r="F1" s="433"/>
      <c r="G1" s="433"/>
      <c r="H1" s="433"/>
      <c r="I1" s="433"/>
      <c r="J1" s="433"/>
      <c r="K1" s="433"/>
      <c r="L1" s="433"/>
      <c r="M1" s="163"/>
      <c r="N1" s="42"/>
      <c r="O1" s="42"/>
    </row>
    <row r="2" spans="1:25" ht="43.4" customHeight="1" thickTop="1" x14ac:dyDescent="0.35">
      <c r="A2" s="427" t="s">
        <v>68</v>
      </c>
      <c r="B2" s="431" t="s">
        <v>120</v>
      </c>
      <c r="C2" s="432"/>
      <c r="D2" s="431" t="s">
        <v>173</v>
      </c>
      <c r="E2" s="432"/>
      <c r="F2" s="431" t="s">
        <v>182</v>
      </c>
      <c r="G2" s="432"/>
      <c r="H2" s="431" t="s">
        <v>188</v>
      </c>
      <c r="I2" s="432"/>
      <c r="J2" s="431" t="s">
        <v>191</v>
      </c>
      <c r="K2" s="432"/>
      <c r="L2" s="431" t="s">
        <v>194</v>
      </c>
      <c r="M2" s="432"/>
      <c r="N2" s="431" t="s">
        <v>198</v>
      </c>
      <c r="O2" s="432"/>
      <c r="P2" s="431" t="s">
        <v>201</v>
      </c>
      <c r="Q2" s="432"/>
      <c r="R2" s="431" t="s">
        <v>209</v>
      </c>
      <c r="S2" s="432"/>
      <c r="T2" s="431" t="s">
        <v>211</v>
      </c>
      <c r="U2" s="432"/>
      <c r="V2" s="431" t="s">
        <v>213</v>
      </c>
      <c r="W2" s="432"/>
      <c r="X2" s="431" t="s">
        <v>237</v>
      </c>
      <c r="Y2" s="432"/>
    </row>
    <row r="3" spans="1:25" ht="93.65" customHeight="1" thickBot="1" x14ac:dyDescent="0.4">
      <c r="A3" s="396"/>
      <c r="B3" s="227" t="s">
        <v>82</v>
      </c>
      <c r="C3" s="228" t="s">
        <v>98</v>
      </c>
      <c r="D3" s="227" t="s">
        <v>82</v>
      </c>
      <c r="E3" s="228" t="s">
        <v>98</v>
      </c>
      <c r="F3" s="227" t="s">
        <v>82</v>
      </c>
      <c r="G3" s="228" t="s">
        <v>98</v>
      </c>
      <c r="H3" s="227" t="s">
        <v>82</v>
      </c>
      <c r="I3" s="228" t="s">
        <v>98</v>
      </c>
      <c r="J3" s="227" t="s">
        <v>82</v>
      </c>
      <c r="K3" s="228" t="s">
        <v>98</v>
      </c>
      <c r="L3" s="227" t="s">
        <v>82</v>
      </c>
      <c r="M3" s="228" t="s">
        <v>98</v>
      </c>
      <c r="N3" s="227" t="s">
        <v>82</v>
      </c>
      <c r="O3" s="228" t="s">
        <v>98</v>
      </c>
      <c r="P3" s="227" t="s">
        <v>82</v>
      </c>
      <c r="Q3" s="228" t="s">
        <v>98</v>
      </c>
      <c r="R3" s="227" t="s">
        <v>82</v>
      </c>
      <c r="S3" s="228" t="s">
        <v>98</v>
      </c>
      <c r="T3" s="227" t="s">
        <v>82</v>
      </c>
      <c r="U3" s="228" t="s">
        <v>98</v>
      </c>
      <c r="V3" s="227" t="s">
        <v>82</v>
      </c>
      <c r="W3" s="228" t="s">
        <v>98</v>
      </c>
      <c r="X3" s="227" t="s">
        <v>82</v>
      </c>
      <c r="Y3" s="228" t="s">
        <v>98</v>
      </c>
    </row>
    <row r="4" spans="1:25" s="78" customFormat="1" ht="25" customHeight="1" thickTop="1" x14ac:dyDescent="0.35">
      <c r="A4" s="226" t="s">
        <v>4</v>
      </c>
      <c r="B4" s="226">
        <v>23610</v>
      </c>
      <c r="C4" s="226">
        <v>110</v>
      </c>
      <c r="D4" s="226">
        <v>20261</v>
      </c>
      <c r="E4" s="226">
        <v>119</v>
      </c>
      <c r="F4" s="226">
        <v>20685</v>
      </c>
      <c r="G4" s="226">
        <v>122</v>
      </c>
      <c r="H4" s="226">
        <v>19630</v>
      </c>
      <c r="I4" s="226">
        <v>120</v>
      </c>
      <c r="J4" s="226">
        <v>19467</v>
      </c>
      <c r="K4" s="226">
        <v>121</v>
      </c>
      <c r="L4" s="226">
        <v>19623</v>
      </c>
      <c r="M4" s="226">
        <v>120</v>
      </c>
      <c r="N4" s="226">
        <v>19639</v>
      </c>
      <c r="O4" s="226">
        <v>121</v>
      </c>
      <c r="P4" s="226">
        <v>19233</v>
      </c>
      <c r="Q4" s="226">
        <v>120</v>
      </c>
      <c r="R4" s="226">
        <v>18417</v>
      </c>
      <c r="S4" s="226">
        <v>121</v>
      </c>
      <c r="T4" s="226">
        <v>17889</v>
      </c>
      <c r="U4" s="226">
        <v>121</v>
      </c>
      <c r="V4" s="226">
        <v>17613</v>
      </c>
      <c r="W4" s="226">
        <v>119</v>
      </c>
      <c r="X4" s="226">
        <v>14929</v>
      </c>
      <c r="Y4" s="226">
        <v>118</v>
      </c>
    </row>
    <row r="5" spans="1:25" x14ac:dyDescent="0.35">
      <c r="A5" s="2" t="s">
        <v>5</v>
      </c>
      <c r="B5" s="2">
        <v>301</v>
      </c>
      <c r="C5" s="2">
        <v>113</v>
      </c>
      <c r="D5" s="2">
        <v>249</v>
      </c>
      <c r="E5" s="2">
        <v>123</v>
      </c>
      <c r="F5" s="2">
        <v>242</v>
      </c>
      <c r="G5" s="2">
        <v>132</v>
      </c>
      <c r="H5" s="2">
        <v>225</v>
      </c>
      <c r="I5" s="2">
        <v>126</v>
      </c>
      <c r="J5" s="2">
        <v>224</v>
      </c>
      <c r="K5" s="2">
        <v>119</v>
      </c>
      <c r="L5" s="2">
        <v>212</v>
      </c>
      <c r="M5" s="2">
        <v>121</v>
      </c>
      <c r="N5" s="2">
        <v>208</v>
      </c>
      <c r="O5" s="2">
        <v>120</v>
      </c>
      <c r="P5" s="2">
        <v>204</v>
      </c>
      <c r="Q5" s="2">
        <v>122</v>
      </c>
      <c r="R5" s="2">
        <v>193</v>
      </c>
      <c r="S5" s="2">
        <v>124</v>
      </c>
      <c r="T5" s="2">
        <v>194</v>
      </c>
      <c r="U5" s="2">
        <v>126</v>
      </c>
      <c r="V5" s="2">
        <v>199</v>
      </c>
      <c r="W5" s="2">
        <v>126</v>
      </c>
      <c r="X5" s="2">
        <v>169</v>
      </c>
      <c r="Y5" s="2">
        <v>120</v>
      </c>
    </row>
    <row r="6" spans="1:25" x14ac:dyDescent="0.35">
      <c r="A6" s="2" t="s">
        <v>6</v>
      </c>
      <c r="B6" s="2">
        <v>34682</v>
      </c>
      <c r="C6" s="2">
        <v>118</v>
      </c>
      <c r="D6" s="2">
        <v>29246</v>
      </c>
      <c r="E6" s="2">
        <v>124</v>
      </c>
      <c r="F6" s="2">
        <v>29289</v>
      </c>
      <c r="G6" s="2">
        <v>129</v>
      </c>
      <c r="H6" s="2">
        <v>26962</v>
      </c>
      <c r="I6" s="2">
        <v>127</v>
      </c>
      <c r="J6" s="2">
        <v>26502</v>
      </c>
      <c r="K6" s="2">
        <v>127</v>
      </c>
      <c r="L6" s="2">
        <v>26399</v>
      </c>
      <c r="M6" s="2">
        <v>127</v>
      </c>
      <c r="N6" s="2">
        <v>26257</v>
      </c>
      <c r="O6" s="2">
        <v>126</v>
      </c>
      <c r="P6" s="2">
        <v>25392</v>
      </c>
      <c r="Q6" s="2">
        <v>126</v>
      </c>
      <c r="R6" s="2">
        <v>24239</v>
      </c>
      <c r="S6" s="2">
        <v>126</v>
      </c>
      <c r="T6" s="2">
        <v>23365</v>
      </c>
      <c r="U6" s="2">
        <v>126</v>
      </c>
      <c r="V6" s="2">
        <v>22905</v>
      </c>
      <c r="W6" s="2">
        <v>125</v>
      </c>
      <c r="X6" s="2">
        <v>19927</v>
      </c>
      <c r="Y6" s="2">
        <v>125</v>
      </c>
    </row>
    <row r="7" spans="1:25" x14ac:dyDescent="0.35">
      <c r="A7" s="2" t="s">
        <v>60</v>
      </c>
      <c r="B7" s="2">
        <v>1963</v>
      </c>
      <c r="C7" s="2">
        <v>146</v>
      </c>
      <c r="D7" s="2">
        <v>1457</v>
      </c>
      <c r="E7" s="2">
        <v>152</v>
      </c>
      <c r="F7" s="2">
        <v>1477</v>
      </c>
      <c r="G7" s="2">
        <v>154</v>
      </c>
      <c r="H7" s="2">
        <v>1432</v>
      </c>
      <c r="I7" s="2">
        <v>151</v>
      </c>
      <c r="J7" s="2">
        <v>1394</v>
      </c>
      <c r="K7" s="2">
        <v>153</v>
      </c>
      <c r="L7" s="2">
        <v>1412</v>
      </c>
      <c r="M7" s="2">
        <v>155</v>
      </c>
      <c r="N7" s="2">
        <v>1460</v>
      </c>
      <c r="O7" s="2">
        <v>157</v>
      </c>
      <c r="P7" s="2">
        <v>1456</v>
      </c>
      <c r="Q7" s="2">
        <v>156</v>
      </c>
      <c r="R7" s="2">
        <v>1428</v>
      </c>
      <c r="S7" s="2">
        <v>158</v>
      </c>
      <c r="T7" s="2">
        <v>1409</v>
      </c>
      <c r="U7" s="2">
        <v>156</v>
      </c>
      <c r="V7" s="2">
        <v>1364</v>
      </c>
      <c r="W7" s="2">
        <v>156</v>
      </c>
      <c r="X7" s="2">
        <v>1274</v>
      </c>
      <c r="Y7" s="2">
        <v>156</v>
      </c>
    </row>
    <row r="8" spans="1:25" x14ac:dyDescent="0.35">
      <c r="A8" s="2" t="s">
        <v>61</v>
      </c>
      <c r="B8" s="2">
        <v>191</v>
      </c>
      <c r="C8" s="2">
        <v>140</v>
      </c>
      <c r="D8" s="2">
        <v>143</v>
      </c>
      <c r="E8" s="2">
        <v>136</v>
      </c>
      <c r="F8" s="2">
        <v>154</v>
      </c>
      <c r="G8" s="2">
        <v>137</v>
      </c>
      <c r="H8" s="2">
        <v>134</v>
      </c>
      <c r="I8" s="2">
        <v>135</v>
      </c>
      <c r="J8" s="2">
        <v>138</v>
      </c>
      <c r="K8" s="2">
        <v>148</v>
      </c>
      <c r="L8" s="2">
        <v>138</v>
      </c>
      <c r="M8" s="2">
        <v>152</v>
      </c>
      <c r="N8" s="2">
        <v>127</v>
      </c>
      <c r="O8" s="2">
        <v>148</v>
      </c>
      <c r="P8" s="2">
        <v>121</v>
      </c>
      <c r="Q8" s="2">
        <v>142</v>
      </c>
      <c r="R8" s="2">
        <v>111</v>
      </c>
      <c r="S8" s="2">
        <v>149</v>
      </c>
      <c r="T8" s="2">
        <v>110</v>
      </c>
      <c r="U8" s="2">
        <v>149</v>
      </c>
      <c r="V8" s="2">
        <v>110</v>
      </c>
      <c r="W8" s="2">
        <v>152</v>
      </c>
      <c r="X8" s="2">
        <v>106</v>
      </c>
      <c r="Y8" s="2">
        <v>150</v>
      </c>
    </row>
    <row r="9" spans="1:25" x14ac:dyDescent="0.35">
      <c r="A9" s="2" t="s">
        <v>7</v>
      </c>
      <c r="B9" s="2">
        <v>9791</v>
      </c>
      <c r="C9" s="2">
        <v>118</v>
      </c>
      <c r="D9" s="2">
        <v>7954</v>
      </c>
      <c r="E9" s="2">
        <v>125</v>
      </c>
      <c r="F9" s="2">
        <v>8025</v>
      </c>
      <c r="G9" s="2">
        <v>127</v>
      </c>
      <c r="H9" s="2">
        <v>7406</v>
      </c>
      <c r="I9" s="2">
        <v>127</v>
      </c>
      <c r="J9" s="2">
        <v>7301</v>
      </c>
      <c r="K9" s="2">
        <v>127</v>
      </c>
      <c r="L9" s="2">
        <v>7258</v>
      </c>
      <c r="M9" s="2">
        <v>127</v>
      </c>
      <c r="N9" s="2">
        <v>7198</v>
      </c>
      <c r="O9" s="2">
        <v>127</v>
      </c>
      <c r="P9" s="2">
        <v>7030</v>
      </c>
      <c r="Q9" s="2">
        <v>127</v>
      </c>
      <c r="R9" s="2">
        <v>6751</v>
      </c>
      <c r="S9" s="2">
        <v>128</v>
      </c>
      <c r="T9" s="2">
        <v>6453</v>
      </c>
      <c r="U9" s="2">
        <v>128</v>
      </c>
      <c r="V9" s="2">
        <v>6243</v>
      </c>
      <c r="W9" s="2">
        <v>127</v>
      </c>
      <c r="X9" s="2">
        <v>5520</v>
      </c>
      <c r="Y9" s="2">
        <v>127</v>
      </c>
    </row>
    <row r="10" spans="1:25" x14ac:dyDescent="0.35">
      <c r="A10" s="2" t="s">
        <v>52</v>
      </c>
      <c r="B10" s="2">
        <v>2600</v>
      </c>
      <c r="C10" s="2">
        <v>114</v>
      </c>
      <c r="D10" s="2">
        <v>2110</v>
      </c>
      <c r="E10" s="2">
        <v>123</v>
      </c>
      <c r="F10" s="2">
        <v>2139</v>
      </c>
      <c r="G10" s="2">
        <v>125</v>
      </c>
      <c r="H10" s="2">
        <v>1978</v>
      </c>
      <c r="I10" s="2">
        <v>124</v>
      </c>
      <c r="J10" s="2">
        <v>1920</v>
      </c>
      <c r="K10" s="2">
        <v>122</v>
      </c>
      <c r="L10" s="2">
        <v>1909</v>
      </c>
      <c r="M10" s="2">
        <v>122</v>
      </c>
      <c r="N10" s="2">
        <v>1883</v>
      </c>
      <c r="O10" s="2">
        <v>122</v>
      </c>
      <c r="P10" s="2">
        <v>1830</v>
      </c>
      <c r="Q10" s="2">
        <v>122</v>
      </c>
      <c r="R10" s="2">
        <v>1709</v>
      </c>
      <c r="S10" s="2">
        <v>122</v>
      </c>
      <c r="T10" s="2">
        <v>1631</v>
      </c>
      <c r="U10" s="2">
        <v>122</v>
      </c>
      <c r="V10" s="2">
        <v>1586</v>
      </c>
      <c r="W10" s="2">
        <v>122</v>
      </c>
      <c r="X10" s="2">
        <v>1406</v>
      </c>
      <c r="Y10" s="2">
        <v>122</v>
      </c>
    </row>
    <row r="11" spans="1:25" x14ac:dyDescent="0.35">
      <c r="A11" s="2" t="s">
        <v>8</v>
      </c>
      <c r="B11" s="2">
        <v>7276</v>
      </c>
      <c r="C11" s="2">
        <v>109</v>
      </c>
      <c r="D11" s="2">
        <v>6132</v>
      </c>
      <c r="E11" s="2">
        <v>114</v>
      </c>
      <c r="F11" s="2">
        <v>6197</v>
      </c>
      <c r="G11" s="2">
        <v>119</v>
      </c>
      <c r="H11" s="2">
        <v>5726</v>
      </c>
      <c r="I11" s="2">
        <v>117</v>
      </c>
      <c r="J11" s="2">
        <v>5660</v>
      </c>
      <c r="K11" s="2">
        <v>116</v>
      </c>
      <c r="L11" s="2">
        <v>5675</v>
      </c>
      <c r="M11" s="2">
        <v>117</v>
      </c>
      <c r="N11" s="2">
        <v>5645</v>
      </c>
      <c r="O11" s="2">
        <v>116</v>
      </c>
      <c r="P11" s="2">
        <v>5559</v>
      </c>
      <c r="Q11" s="2">
        <v>117</v>
      </c>
      <c r="R11" s="2">
        <v>5289</v>
      </c>
      <c r="S11" s="2">
        <v>117</v>
      </c>
      <c r="T11" s="2">
        <v>5107</v>
      </c>
      <c r="U11" s="2">
        <v>118</v>
      </c>
      <c r="V11" s="2">
        <v>5005</v>
      </c>
      <c r="W11" s="2">
        <v>118</v>
      </c>
      <c r="X11" s="2">
        <v>4366</v>
      </c>
      <c r="Y11" s="2">
        <v>117</v>
      </c>
    </row>
    <row r="12" spans="1:25" x14ac:dyDescent="0.35">
      <c r="A12" s="2" t="s">
        <v>9</v>
      </c>
      <c r="B12" s="2">
        <v>13016</v>
      </c>
      <c r="C12" s="2">
        <v>121</v>
      </c>
      <c r="D12" s="2">
        <v>10728</v>
      </c>
      <c r="E12" s="2">
        <v>129</v>
      </c>
      <c r="F12" s="2">
        <v>10754</v>
      </c>
      <c r="G12" s="2">
        <v>131</v>
      </c>
      <c r="H12" s="2">
        <v>9913</v>
      </c>
      <c r="I12" s="2">
        <v>130</v>
      </c>
      <c r="J12" s="2">
        <v>9806</v>
      </c>
      <c r="K12" s="2">
        <v>130</v>
      </c>
      <c r="L12" s="2">
        <v>9764</v>
      </c>
      <c r="M12" s="2">
        <v>129</v>
      </c>
      <c r="N12" s="2">
        <v>9767</v>
      </c>
      <c r="O12" s="2">
        <v>129</v>
      </c>
      <c r="P12" s="2">
        <v>9527</v>
      </c>
      <c r="Q12" s="2">
        <v>130</v>
      </c>
      <c r="R12" s="2">
        <v>8970</v>
      </c>
      <c r="S12" s="2">
        <v>129</v>
      </c>
      <c r="T12" s="2">
        <v>8614</v>
      </c>
      <c r="U12" s="2">
        <v>129</v>
      </c>
      <c r="V12" s="2">
        <v>8384</v>
      </c>
      <c r="W12" s="2">
        <v>129</v>
      </c>
      <c r="X12" s="2">
        <v>7497</v>
      </c>
      <c r="Y12" s="2">
        <v>129</v>
      </c>
    </row>
    <row r="13" spans="1:25" x14ac:dyDescent="0.35">
      <c r="A13" s="2" t="s">
        <v>10</v>
      </c>
      <c r="B13" s="2">
        <v>12363</v>
      </c>
      <c r="C13" s="2">
        <v>111</v>
      </c>
      <c r="D13" s="2">
        <v>10343</v>
      </c>
      <c r="E13" s="2">
        <v>118</v>
      </c>
      <c r="F13" s="2">
        <v>10319</v>
      </c>
      <c r="G13" s="2">
        <v>121</v>
      </c>
      <c r="H13" s="2">
        <v>9618</v>
      </c>
      <c r="I13" s="2">
        <v>120</v>
      </c>
      <c r="J13" s="2">
        <v>9493</v>
      </c>
      <c r="K13" s="2">
        <v>120</v>
      </c>
      <c r="L13" s="2">
        <v>9377</v>
      </c>
      <c r="M13" s="2">
        <v>120</v>
      </c>
      <c r="N13" s="2">
        <v>9312</v>
      </c>
      <c r="O13" s="2">
        <v>121</v>
      </c>
      <c r="P13" s="2">
        <v>9095</v>
      </c>
      <c r="Q13" s="2">
        <v>120</v>
      </c>
      <c r="R13" s="2">
        <v>8513</v>
      </c>
      <c r="S13" s="2">
        <v>120</v>
      </c>
      <c r="T13" s="2">
        <v>8297</v>
      </c>
      <c r="U13" s="2">
        <v>122</v>
      </c>
      <c r="V13" s="2">
        <v>8159</v>
      </c>
      <c r="W13" s="2">
        <v>121</v>
      </c>
      <c r="X13" s="2">
        <v>6932</v>
      </c>
      <c r="Y13" s="2">
        <v>120</v>
      </c>
    </row>
    <row r="14" spans="1:25" x14ac:dyDescent="0.35">
      <c r="A14" s="2" t="s">
        <v>11</v>
      </c>
      <c r="B14" s="2">
        <v>4317</v>
      </c>
      <c r="C14" s="2">
        <v>111</v>
      </c>
      <c r="D14" s="2">
        <v>3603</v>
      </c>
      <c r="E14" s="2">
        <v>119</v>
      </c>
      <c r="F14" s="2">
        <v>3631</v>
      </c>
      <c r="G14" s="2">
        <v>122</v>
      </c>
      <c r="H14" s="2">
        <v>3373</v>
      </c>
      <c r="I14" s="2">
        <v>122</v>
      </c>
      <c r="J14" s="2">
        <v>3329</v>
      </c>
      <c r="K14" s="2">
        <v>122</v>
      </c>
      <c r="L14" s="2">
        <v>3346</v>
      </c>
      <c r="M14" s="2">
        <v>122</v>
      </c>
      <c r="N14" s="2">
        <v>3344</v>
      </c>
      <c r="O14" s="2">
        <v>122</v>
      </c>
      <c r="P14" s="2">
        <v>3245</v>
      </c>
      <c r="Q14" s="2">
        <v>122</v>
      </c>
      <c r="R14" s="2">
        <v>3078</v>
      </c>
      <c r="S14" s="2">
        <v>123</v>
      </c>
      <c r="T14" s="2">
        <v>3009</v>
      </c>
      <c r="U14" s="2">
        <v>124</v>
      </c>
      <c r="V14" s="2">
        <v>2921</v>
      </c>
      <c r="W14" s="2">
        <v>122</v>
      </c>
      <c r="X14" s="2">
        <v>2444</v>
      </c>
      <c r="Y14" s="2">
        <v>124</v>
      </c>
    </row>
    <row r="15" spans="1:25" x14ac:dyDescent="0.35">
      <c r="A15" s="2" t="s">
        <v>12</v>
      </c>
      <c r="B15" s="2">
        <v>5383</v>
      </c>
      <c r="C15" s="2">
        <v>120</v>
      </c>
      <c r="D15" s="2">
        <v>4523</v>
      </c>
      <c r="E15" s="2">
        <v>130</v>
      </c>
      <c r="F15" s="2">
        <v>4576</v>
      </c>
      <c r="G15" s="2">
        <v>132</v>
      </c>
      <c r="H15" s="2">
        <v>4243</v>
      </c>
      <c r="I15" s="2">
        <v>130</v>
      </c>
      <c r="J15" s="2">
        <v>4134</v>
      </c>
      <c r="K15" s="2">
        <v>129</v>
      </c>
      <c r="L15" s="2">
        <v>4126</v>
      </c>
      <c r="M15" s="2">
        <v>129</v>
      </c>
      <c r="N15" s="2">
        <v>4075</v>
      </c>
      <c r="O15" s="2">
        <v>129</v>
      </c>
      <c r="P15" s="2">
        <v>3981</v>
      </c>
      <c r="Q15" s="2">
        <v>130</v>
      </c>
      <c r="R15" s="2">
        <v>3797</v>
      </c>
      <c r="S15" s="2">
        <v>132</v>
      </c>
      <c r="T15" s="2">
        <v>3632</v>
      </c>
      <c r="U15" s="2">
        <v>133</v>
      </c>
      <c r="V15" s="2">
        <v>3537</v>
      </c>
      <c r="W15" s="2">
        <v>131</v>
      </c>
      <c r="X15" s="2">
        <v>2966</v>
      </c>
      <c r="Y15" s="2">
        <v>132</v>
      </c>
    </row>
    <row r="16" spans="1:25" x14ac:dyDescent="0.35">
      <c r="A16" s="2" t="s">
        <v>13</v>
      </c>
      <c r="B16" s="2">
        <v>49532</v>
      </c>
      <c r="C16" s="2">
        <v>106</v>
      </c>
      <c r="D16" s="2">
        <v>43276</v>
      </c>
      <c r="E16" s="2">
        <v>114</v>
      </c>
      <c r="F16" s="2">
        <v>43721</v>
      </c>
      <c r="G16" s="2">
        <v>116</v>
      </c>
      <c r="H16" s="2">
        <v>40664</v>
      </c>
      <c r="I16" s="2">
        <v>115</v>
      </c>
      <c r="J16" s="2">
        <v>40042</v>
      </c>
      <c r="K16" s="2">
        <v>114</v>
      </c>
      <c r="L16" s="2">
        <v>40154</v>
      </c>
      <c r="M16" s="2">
        <v>115</v>
      </c>
      <c r="N16" s="2">
        <v>40181</v>
      </c>
      <c r="O16" s="2">
        <v>115</v>
      </c>
      <c r="P16" s="2">
        <v>38699</v>
      </c>
      <c r="Q16" s="2">
        <v>115</v>
      </c>
      <c r="R16" s="2">
        <v>36900</v>
      </c>
      <c r="S16" s="2">
        <v>115</v>
      </c>
      <c r="T16" s="2">
        <v>35979</v>
      </c>
      <c r="U16" s="2">
        <v>116</v>
      </c>
      <c r="V16" s="2">
        <v>35312</v>
      </c>
      <c r="W16" s="2">
        <v>115</v>
      </c>
      <c r="X16" s="2">
        <v>29804</v>
      </c>
      <c r="Y16" s="2">
        <v>115</v>
      </c>
    </row>
    <row r="17" spans="1:25" x14ac:dyDescent="0.35">
      <c r="A17" s="2" t="s">
        <v>14</v>
      </c>
      <c r="B17" s="2">
        <v>9318</v>
      </c>
      <c r="C17" s="2">
        <v>107</v>
      </c>
      <c r="D17" s="2">
        <v>8233</v>
      </c>
      <c r="E17" s="2">
        <v>116</v>
      </c>
      <c r="F17" s="2">
        <v>8365</v>
      </c>
      <c r="G17" s="2">
        <v>119</v>
      </c>
      <c r="H17" s="2">
        <v>7945</v>
      </c>
      <c r="I17" s="2">
        <v>118</v>
      </c>
      <c r="J17" s="2">
        <v>7806</v>
      </c>
      <c r="K17" s="2">
        <v>117</v>
      </c>
      <c r="L17" s="2">
        <v>7793</v>
      </c>
      <c r="M17" s="2">
        <v>118</v>
      </c>
      <c r="N17" s="2">
        <v>7816</v>
      </c>
      <c r="O17" s="2">
        <v>117</v>
      </c>
      <c r="P17" s="2">
        <v>7597</v>
      </c>
      <c r="Q17" s="2">
        <v>118</v>
      </c>
      <c r="R17" s="2">
        <v>7281</v>
      </c>
      <c r="S17" s="2">
        <v>119</v>
      </c>
      <c r="T17" s="2">
        <v>7045</v>
      </c>
      <c r="U17" s="2">
        <v>119</v>
      </c>
      <c r="V17" s="2">
        <v>6885</v>
      </c>
      <c r="W17" s="2">
        <v>119</v>
      </c>
      <c r="X17" s="2">
        <v>5583</v>
      </c>
      <c r="Y17" s="2">
        <v>118</v>
      </c>
    </row>
    <row r="18" spans="1:25" x14ac:dyDescent="0.35">
      <c r="A18" s="2" t="s">
        <v>15</v>
      </c>
      <c r="B18" s="2">
        <v>2545</v>
      </c>
      <c r="C18" s="2">
        <v>100</v>
      </c>
      <c r="D18" s="2">
        <v>2326</v>
      </c>
      <c r="E18" s="2">
        <v>108</v>
      </c>
      <c r="F18" s="2">
        <v>2327</v>
      </c>
      <c r="G18" s="2">
        <v>111</v>
      </c>
      <c r="H18" s="2">
        <v>2173</v>
      </c>
      <c r="I18" s="2">
        <v>108</v>
      </c>
      <c r="J18" s="2">
        <v>2188</v>
      </c>
      <c r="K18" s="2">
        <v>110</v>
      </c>
      <c r="L18" s="2">
        <v>2192</v>
      </c>
      <c r="M18" s="2">
        <v>109</v>
      </c>
      <c r="N18" s="2">
        <v>2159</v>
      </c>
      <c r="O18" s="2">
        <v>111</v>
      </c>
      <c r="P18" s="2">
        <v>2116</v>
      </c>
      <c r="Q18" s="2">
        <v>111</v>
      </c>
      <c r="R18" s="2">
        <v>2068</v>
      </c>
      <c r="S18" s="2">
        <v>111</v>
      </c>
      <c r="T18" s="2">
        <v>2006</v>
      </c>
      <c r="U18" s="2">
        <v>112</v>
      </c>
      <c r="V18" s="2">
        <v>1960</v>
      </c>
      <c r="W18" s="2">
        <v>112</v>
      </c>
      <c r="X18" s="2">
        <v>1505</v>
      </c>
      <c r="Y18" s="2">
        <v>112</v>
      </c>
    </row>
    <row r="19" spans="1:25" x14ac:dyDescent="0.35">
      <c r="A19" s="2" t="s">
        <v>16</v>
      </c>
      <c r="B19" s="2">
        <v>169049</v>
      </c>
      <c r="C19" s="2">
        <v>101</v>
      </c>
      <c r="D19" s="2">
        <v>155668</v>
      </c>
      <c r="E19" s="2">
        <v>111</v>
      </c>
      <c r="F19" s="2">
        <v>156192</v>
      </c>
      <c r="G19" s="2">
        <v>112</v>
      </c>
      <c r="H19" s="2">
        <v>148093</v>
      </c>
      <c r="I19" s="2">
        <v>111</v>
      </c>
      <c r="J19" s="2">
        <v>147695</v>
      </c>
      <c r="K19" s="2">
        <v>111</v>
      </c>
      <c r="L19" s="2">
        <v>148140</v>
      </c>
      <c r="M19" s="2">
        <v>111</v>
      </c>
      <c r="N19" s="2">
        <v>148403</v>
      </c>
      <c r="O19" s="2">
        <v>111</v>
      </c>
      <c r="P19" s="2">
        <v>144178</v>
      </c>
      <c r="Q19" s="2">
        <v>112</v>
      </c>
      <c r="R19" s="2">
        <v>141321</v>
      </c>
      <c r="S19" s="2">
        <v>113</v>
      </c>
      <c r="T19" s="2">
        <v>140371</v>
      </c>
      <c r="U19" s="2">
        <v>113</v>
      </c>
      <c r="V19" s="2">
        <v>139188</v>
      </c>
      <c r="W19" s="2">
        <v>112</v>
      </c>
      <c r="X19" s="2">
        <v>111814</v>
      </c>
      <c r="Y19" s="2">
        <v>112</v>
      </c>
    </row>
    <row r="20" spans="1:25" x14ac:dyDescent="0.35">
      <c r="A20" s="2" t="s">
        <v>17</v>
      </c>
      <c r="B20" s="2">
        <v>61400</v>
      </c>
      <c r="C20" s="2">
        <v>103</v>
      </c>
      <c r="D20" s="2">
        <v>55006</v>
      </c>
      <c r="E20" s="2">
        <v>112</v>
      </c>
      <c r="F20" s="2">
        <v>55592</v>
      </c>
      <c r="G20" s="2">
        <v>113</v>
      </c>
      <c r="H20" s="2">
        <v>51783</v>
      </c>
      <c r="I20" s="2">
        <v>112</v>
      </c>
      <c r="J20" s="2">
        <v>51599</v>
      </c>
      <c r="K20" s="2">
        <v>112</v>
      </c>
      <c r="L20" s="2">
        <v>51815</v>
      </c>
      <c r="M20" s="2">
        <v>112</v>
      </c>
      <c r="N20" s="2">
        <v>52058</v>
      </c>
      <c r="O20" s="2">
        <v>112</v>
      </c>
      <c r="P20" s="2">
        <v>50569</v>
      </c>
      <c r="Q20" s="2">
        <v>112</v>
      </c>
      <c r="R20" s="2">
        <v>48424</v>
      </c>
      <c r="S20" s="2">
        <v>113</v>
      </c>
      <c r="T20" s="2">
        <v>47658</v>
      </c>
      <c r="U20" s="2">
        <v>113</v>
      </c>
      <c r="V20" s="2">
        <v>47243</v>
      </c>
      <c r="W20" s="2">
        <v>112</v>
      </c>
      <c r="X20" s="2">
        <v>38093</v>
      </c>
      <c r="Y20" s="2">
        <v>111</v>
      </c>
    </row>
    <row r="21" spans="1:25" x14ac:dyDescent="0.35">
      <c r="A21" s="2" t="s">
        <v>18</v>
      </c>
      <c r="B21" s="2">
        <v>4383</v>
      </c>
      <c r="C21" s="2">
        <v>100</v>
      </c>
      <c r="D21" s="2">
        <v>3958</v>
      </c>
      <c r="E21" s="2">
        <v>111</v>
      </c>
      <c r="F21" s="2">
        <v>4038</v>
      </c>
      <c r="G21" s="2">
        <v>113</v>
      </c>
      <c r="H21" s="2">
        <v>3855</v>
      </c>
      <c r="I21" s="2">
        <v>111</v>
      </c>
      <c r="J21" s="2">
        <v>3762</v>
      </c>
      <c r="K21" s="2">
        <v>111</v>
      </c>
      <c r="L21" s="2">
        <v>3730</v>
      </c>
      <c r="M21" s="2">
        <v>110</v>
      </c>
      <c r="N21" s="2">
        <v>3743</v>
      </c>
      <c r="O21" s="2">
        <v>111</v>
      </c>
      <c r="P21" s="2">
        <v>3631</v>
      </c>
      <c r="Q21" s="2">
        <v>111</v>
      </c>
      <c r="R21" s="2">
        <v>3456</v>
      </c>
      <c r="S21" s="2">
        <v>111</v>
      </c>
      <c r="T21" s="2">
        <v>3341</v>
      </c>
      <c r="U21" s="2">
        <v>111</v>
      </c>
      <c r="V21" s="2">
        <v>3332</v>
      </c>
      <c r="W21" s="2">
        <v>109</v>
      </c>
      <c r="X21" s="2">
        <v>2697</v>
      </c>
      <c r="Y21" s="2">
        <v>109</v>
      </c>
    </row>
    <row r="22" spans="1:25" x14ac:dyDescent="0.35">
      <c r="A22" s="2" t="s">
        <v>19</v>
      </c>
      <c r="B22" s="2">
        <v>44619</v>
      </c>
      <c r="C22" s="2">
        <v>108</v>
      </c>
      <c r="D22" s="2">
        <v>40957</v>
      </c>
      <c r="E22" s="2">
        <v>117</v>
      </c>
      <c r="F22" s="2">
        <v>41228</v>
      </c>
      <c r="G22" s="2">
        <v>119</v>
      </c>
      <c r="H22" s="2">
        <v>39305</v>
      </c>
      <c r="I22" s="2">
        <v>119</v>
      </c>
      <c r="J22" s="2">
        <v>39203</v>
      </c>
      <c r="K22" s="2">
        <v>118</v>
      </c>
      <c r="L22" s="2">
        <v>39241</v>
      </c>
      <c r="M22" s="2">
        <v>119</v>
      </c>
      <c r="N22" s="2">
        <v>39378</v>
      </c>
      <c r="O22" s="2">
        <v>119</v>
      </c>
      <c r="P22" s="2">
        <v>38248</v>
      </c>
      <c r="Q22" s="2">
        <v>120</v>
      </c>
      <c r="R22" s="2">
        <v>37120</v>
      </c>
      <c r="S22" s="2">
        <v>121</v>
      </c>
      <c r="T22" s="2">
        <v>36842</v>
      </c>
      <c r="U22" s="2">
        <v>122</v>
      </c>
      <c r="V22" s="2">
        <v>36537</v>
      </c>
      <c r="W22" s="2">
        <v>121</v>
      </c>
      <c r="X22" s="2">
        <v>27585</v>
      </c>
      <c r="Y22" s="2">
        <v>121</v>
      </c>
    </row>
    <row r="23" spans="1:25" x14ac:dyDescent="0.35">
      <c r="A23" s="2" t="s">
        <v>20</v>
      </c>
      <c r="B23" s="2">
        <v>144443</v>
      </c>
      <c r="C23" s="2">
        <v>103</v>
      </c>
      <c r="D23" s="2">
        <v>135256</v>
      </c>
      <c r="E23" s="2">
        <v>113</v>
      </c>
      <c r="F23" s="2">
        <v>135642</v>
      </c>
      <c r="G23" s="2">
        <v>114</v>
      </c>
      <c r="H23" s="2">
        <v>130079</v>
      </c>
      <c r="I23" s="2">
        <v>113</v>
      </c>
      <c r="J23" s="2">
        <v>128635</v>
      </c>
      <c r="K23" s="2">
        <v>113</v>
      </c>
      <c r="L23" s="2">
        <v>128897</v>
      </c>
      <c r="M23" s="2">
        <v>113</v>
      </c>
      <c r="N23" s="2">
        <v>129898</v>
      </c>
      <c r="O23" s="2">
        <v>113</v>
      </c>
      <c r="P23" s="2">
        <v>126324</v>
      </c>
      <c r="Q23" s="2">
        <v>114</v>
      </c>
      <c r="R23" s="2">
        <v>124116</v>
      </c>
      <c r="S23" s="2">
        <v>114</v>
      </c>
      <c r="T23" s="2">
        <v>123124</v>
      </c>
      <c r="U23" s="2">
        <v>115</v>
      </c>
      <c r="V23" s="2">
        <v>121700</v>
      </c>
      <c r="W23" s="2">
        <v>115</v>
      </c>
      <c r="X23" s="2">
        <v>96686</v>
      </c>
      <c r="Y23" s="2">
        <v>114</v>
      </c>
    </row>
    <row r="24" spans="1:25" x14ac:dyDescent="0.35">
      <c r="A24" s="2" t="s">
        <v>21</v>
      </c>
      <c r="B24" s="2">
        <v>16376</v>
      </c>
      <c r="C24" s="2">
        <v>101</v>
      </c>
      <c r="D24" s="2">
        <v>14620</v>
      </c>
      <c r="E24" s="2">
        <v>110</v>
      </c>
      <c r="F24" s="2">
        <v>14800</v>
      </c>
      <c r="G24" s="2">
        <v>113</v>
      </c>
      <c r="H24" s="2">
        <v>13940</v>
      </c>
      <c r="I24" s="2">
        <v>112</v>
      </c>
      <c r="J24" s="2">
        <v>13663</v>
      </c>
      <c r="K24" s="2">
        <v>112</v>
      </c>
      <c r="L24" s="2">
        <v>13572</v>
      </c>
      <c r="M24" s="2">
        <v>112</v>
      </c>
      <c r="N24" s="2">
        <v>13567</v>
      </c>
      <c r="O24" s="2">
        <v>112</v>
      </c>
      <c r="P24" s="2">
        <v>13213</v>
      </c>
      <c r="Q24" s="2">
        <v>113</v>
      </c>
      <c r="R24" s="2">
        <v>12418</v>
      </c>
      <c r="S24" s="2">
        <v>114</v>
      </c>
      <c r="T24" s="2">
        <v>12199</v>
      </c>
      <c r="U24" s="2">
        <v>114</v>
      </c>
      <c r="V24" s="2">
        <v>11887</v>
      </c>
      <c r="W24" s="2">
        <v>113</v>
      </c>
      <c r="X24" s="2">
        <v>9441</v>
      </c>
      <c r="Y24" s="2">
        <v>113</v>
      </c>
    </row>
    <row r="25" spans="1:25" ht="25.4" customHeight="1" thickBot="1" x14ac:dyDescent="0.4">
      <c r="A25" s="17" t="s">
        <v>32</v>
      </c>
      <c r="B25" s="17">
        <v>617158</v>
      </c>
      <c r="C25" s="17">
        <v>106</v>
      </c>
      <c r="D25" s="17">
        <v>556049</v>
      </c>
      <c r="E25" s="17">
        <v>114</v>
      </c>
      <c r="F25" s="17">
        <v>559393</v>
      </c>
      <c r="G25" s="17">
        <v>116</v>
      </c>
      <c r="H25" s="17">
        <v>528477</v>
      </c>
      <c r="I25" s="17">
        <v>115</v>
      </c>
      <c r="J25" s="17">
        <v>523961</v>
      </c>
      <c r="K25" s="17">
        <v>115</v>
      </c>
      <c r="L25" s="17">
        <v>524773</v>
      </c>
      <c r="M25" s="17">
        <v>115</v>
      </c>
      <c r="N25" s="17">
        <v>526118</v>
      </c>
      <c r="O25" s="17">
        <v>115</v>
      </c>
      <c r="P25" s="17">
        <v>511248</v>
      </c>
      <c r="Q25" s="17">
        <v>115</v>
      </c>
      <c r="R25" s="17">
        <v>495599</v>
      </c>
      <c r="S25" s="17">
        <v>116</v>
      </c>
      <c r="T25" s="17">
        <v>488275</v>
      </c>
      <c r="U25" s="17">
        <v>116</v>
      </c>
      <c r="V25" s="17">
        <v>482070</v>
      </c>
      <c r="W25" s="17">
        <v>116</v>
      </c>
      <c r="X25" s="17">
        <v>390744</v>
      </c>
      <c r="Y25" s="17">
        <v>115</v>
      </c>
    </row>
    <row r="26" spans="1:25" ht="25.4" customHeight="1" thickTop="1" x14ac:dyDescent="0.35">
      <c r="A26" s="13" t="s">
        <v>0</v>
      </c>
      <c r="B26" s="229">
        <v>93430</v>
      </c>
      <c r="C26" s="229">
        <v>116</v>
      </c>
      <c r="D26" s="229">
        <v>78280</v>
      </c>
      <c r="E26" s="229">
        <v>123</v>
      </c>
      <c r="F26" s="229">
        <v>78962</v>
      </c>
      <c r="G26" s="229">
        <v>127</v>
      </c>
      <c r="H26" s="229">
        <v>73406</v>
      </c>
      <c r="I26" s="229">
        <v>125</v>
      </c>
      <c r="J26" s="229">
        <v>72412</v>
      </c>
      <c r="K26" s="229">
        <v>125</v>
      </c>
      <c r="L26" s="229">
        <v>72390</v>
      </c>
      <c r="M26" s="229">
        <v>125</v>
      </c>
      <c r="N26" s="229">
        <v>72184</v>
      </c>
      <c r="O26" s="229">
        <v>125</v>
      </c>
      <c r="P26" s="229">
        <v>70352</v>
      </c>
      <c r="Q26" s="229">
        <v>125</v>
      </c>
      <c r="R26" s="229">
        <v>67107</v>
      </c>
      <c r="S26" s="229">
        <v>125</v>
      </c>
      <c r="T26" s="229">
        <v>64772</v>
      </c>
      <c r="U26" s="229">
        <v>125</v>
      </c>
      <c r="V26" s="229">
        <v>63409</v>
      </c>
      <c r="W26" s="229">
        <v>124</v>
      </c>
      <c r="X26" s="229">
        <v>55194</v>
      </c>
      <c r="Y26" s="229">
        <v>124</v>
      </c>
    </row>
    <row r="27" spans="1:25" ht="25.4" customHeight="1" x14ac:dyDescent="0.35">
      <c r="A27" s="13" t="s">
        <v>1</v>
      </c>
      <c r="B27" s="229">
        <v>71595</v>
      </c>
      <c r="C27" s="229">
        <v>108</v>
      </c>
      <c r="D27" s="229">
        <v>61745</v>
      </c>
      <c r="E27" s="229">
        <v>116</v>
      </c>
      <c r="F27" s="229">
        <v>62247</v>
      </c>
      <c r="G27" s="229">
        <v>119</v>
      </c>
      <c r="H27" s="229">
        <v>57898</v>
      </c>
      <c r="I27" s="229">
        <v>117</v>
      </c>
      <c r="J27" s="229">
        <v>56998</v>
      </c>
      <c r="K27" s="229">
        <v>117</v>
      </c>
      <c r="L27" s="229">
        <v>57003</v>
      </c>
      <c r="M27" s="229">
        <v>117</v>
      </c>
      <c r="N27" s="229">
        <v>56912</v>
      </c>
      <c r="O27" s="229">
        <v>117</v>
      </c>
      <c r="P27" s="229">
        <v>55020</v>
      </c>
      <c r="Q27" s="229">
        <v>117</v>
      </c>
      <c r="R27" s="229">
        <v>52288</v>
      </c>
      <c r="S27" s="229">
        <v>118</v>
      </c>
      <c r="T27" s="229">
        <v>50917</v>
      </c>
      <c r="U27" s="229">
        <v>119</v>
      </c>
      <c r="V27" s="229">
        <v>49929</v>
      </c>
      <c r="W27" s="229">
        <v>118</v>
      </c>
      <c r="X27" s="229">
        <v>42146</v>
      </c>
      <c r="Y27" s="229">
        <v>117</v>
      </c>
    </row>
    <row r="28" spans="1:25" ht="25.4" customHeight="1" thickBot="1" x14ac:dyDescent="0.4">
      <c r="A28" s="15" t="s">
        <v>2</v>
      </c>
      <c r="B28" s="230">
        <v>452133</v>
      </c>
      <c r="C28" s="230">
        <v>103</v>
      </c>
      <c r="D28" s="230">
        <v>416024</v>
      </c>
      <c r="E28" s="230">
        <v>113</v>
      </c>
      <c r="F28" s="230">
        <v>418184</v>
      </c>
      <c r="G28" s="230">
        <v>114</v>
      </c>
      <c r="H28" s="230">
        <v>397173</v>
      </c>
      <c r="I28" s="230">
        <v>113</v>
      </c>
      <c r="J28" s="230">
        <v>394551</v>
      </c>
      <c r="K28" s="230">
        <v>113</v>
      </c>
      <c r="L28" s="230">
        <v>395380</v>
      </c>
      <c r="M28" s="230">
        <v>113</v>
      </c>
      <c r="N28" s="230">
        <v>397022</v>
      </c>
      <c r="O28" s="230">
        <v>113</v>
      </c>
      <c r="P28" s="230">
        <v>385876</v>
      </c>
      <c r="Q28" s="230">
        <v>113</v>
      </c>
      <c r="R28" s="230">
        <v>376204</v>
      </c>
      <c r="S28" s="230">
        <v>114</v>
      </c>
      <c r="T28" s="230">
        <v>372586</v>
      </c>
      <c r="U28" s="230">
        <v>115</v>
      </c>
      <c r="V28" s="230">
        <v>368732</v>
      </c>
      <c r="W28" s="230">
        <v>114</v>
      </c>
      <c r="X28" s="230">
        <v>293404</v>
      </c>
      <c r="Y28" s="230">
        <v>113</v>
      </c>
    </row>
    <row r="29" spans="1:25" ht="5.15" customHeight="1" thickTop="1" x14ac:dyDescent="0.35">
      <c r="A29" s="54"/>
      <c r="J29" s="24"/>
    </row>
    <row r="30" spans="1:25" ht="79" customHeight="1" x14ac:dyDescent="0.35">
      <c r="A30" s="430" t="s">
        <v>107</v>
      </c>
      <c r="B30" s="430"/>
      <c r="C30" s="430"/>
      <c r="D30" s="430"/>
      <c r="E30" s="430"/>
      <c r="F30" s="430"/>
      <c r="G30" s="430"/>
      <c r="H30" s="430"/>
      <c r="I30" s="430"/>
      <c r="J30" s="430"/>
      <c r="K30" s="430"/>
      <c r="L30" s="430"/>
      <c r="M30" s="430"/>
      <c r="N30" s="430"/>
      <c r="O30" s="430"/>
      <c r="P30" s="430"/>
      <c r="Q30" s="430"/>
      <c r="R30" s="430"/>
      <c r="S30" s="430"/>
      <c r="T30" s="164"/>
      <c r="U30" s="164"/>
    </row>
    <row r="31" spans="1:25" x14ac:dyDescent="0.35">
      <c r="A31" s="54" t="str">
        <f>+INDICE!B30</f>
        <v xml:space="preserve"> Lettura dati 5 febbraio 2024</v>
      </c>
      <c r="B31" s="100"/>
      <c r="C31" s="100"/>
      <c r="D31" s="100"/>
      <c r="E31" s="100"/>
      <c r="F31" s="100"/>
      <c r="G31" s="100"/>
      <c r="H31" s="100"/>
      <c r="I31" s="68"/>
      <c r="J31" s="3"/>
      <c r="K31" s="3"/>
      <c r="L31" s="3"/>
      <c r="M31" s="3"/>
    </row>
    <row r="32" spans="1:25"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5">
    <mergeCell ref="X2:Y2"/>
    <mergeCell ref="V2:W2"/>
    <mergeCell ref="A1:L1"/>
    <mergeCell ref="T2:U2"/>
    <mergeCell ref="R2:S2"/>
    <mergeCell ref="A30:S30"/>
    <mergeCell ref="A2:A3"/>
    <mergeCell ref="B2:C2"/>
    <mergeCell ref="D2:E2"/>
    <mergeCell ref="P2:Q2"/>
    <mergeCell ref="L2:M2"/>
    <mergeCell ref="J2:K2"/>
    <mergeCell ref="H2:I2"/>
    <mergeCell ref="F2:G2"/>
    <mergeCell ref="N2:O2"/>
  </mergeCells>
  <phoneticPr fontId="10" type="noConversion"/>
  <pageMargins left="0.25" right="0.25" top="0.75" bottom="0.75" header="0.3" footer="0.3"/>
  <pageSetup paperSize="9" scale="3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DC06-F00D-42C6-A4D2-877180F7F4CC}">
  <sheetPr>
    <pageSetUpPr fitToPage="1"/>
  </sheetPr>
  <dimension ref="A1:L56"/>
  <sheetViews>
    <sheetView showGridLines="0" zoomScale="75" zoomScaleNormal="75" workbookViewId="0">
      <selection activeCell="J28" sqref="J28"/>
    </sheetView>
  </sheetViews>
  <sheetFormatPr defaultColWidth="13.453125" defaultRowHeight="10" x14ac:dyDescent="0.35"/>
  <cols>
    <col min="1" max="1" width="29" style="1" customWidth="1"/>
    <col min="2" max="2" width="16.54296875" style="1" customWidth="1"/>
    <col min="3" max="3" width="13.26953125" style="1" customWidth="1"/>
    <col min="4" max="4" width="18.54296875" style="66" customWidth="1"/>
    <col min="5" max="5" width="18" style="1" customWidth="1"/>
    <col min="6" max="6" width="13.453125" style="1"/>
    <col min="7" max="7" width="13.453125" style="257"/>
    <col min="8" max="8" width="14.1796875" style="257" customWidth="1"/>
    <col min="9" max="9" width="18.453125" style="257" customWidth="1"/>
    <col min="10" max="10" width="19.1796875" style="257" customWidth="1"/>
    <col min="11" max="12" width="13.453125" style="257"/>
    <col min="13" max="16384" width="13.453125" style="1"/>
  </cols>
  <sheetData>
    <row r="1" spans="1:11" ht="57" customHeight="1" thickBot="1" x14ac:dyDescent="0.4">
      <c r="A1" s="433" t="s">
        <v>134</v>
      </c>
      <c r="B1" s="433"/>
      <c r="C1" s="433"/>
      <c r="D1" s="433"/>
      <c r="E1" s="433"/>
      <c r="F1" s="433"/>
      <c r="G1" s="433"/>
      <c r="H1" s="433"/>
      <c r="I1" s="433"/>
      <c r="J1" s="433"/>
      <c r="K1" s="433"/>
    </row>
    <row r="2" spans="1:11" ht="44.15" customHeight="1" thickTop="1" x14ac:dyDescent="0.35">
      <c r="A2" s="434" t="s">
        <v>69</v>
      </c>
      <c r="B2" s="436" t="s">
        <v>197</v>
      </c>
      <c r="C2" s="436"/>
      <c r="D2" s="436"/>
      <c r="E2" s="436"/>
      <c r="F2" s="436"/>
      <c r="G2" s="437" t="s">
        <v>240</v>
      </c>
      <c r="H2" s="438"/>
      <c r="I2" s="438"/>
      <c r="J2" s="438"/>
      <c r="K2" s="438"/>
    </row>
    <row r="3" spans="1:11" ht="82.5" customHeight="1" thickBot="1" x14ac:dyDescent="0.4">
      <c r="A3" s="435"/>
      <c r="B3" s="59" t="s">
        <v>83</v>
      </c>
      <c r="C3" s="59" t="s">
        <v>84</v>
      </c>
      <c r="D3" s="59" t="s">
        <v>99</v>
      </c>
      <c r="E3" s="59" t="s">
        <v>100</v>
      </c>
      <c r="F3" s="59" t="s">
        <v>80</v>
      </c>
      <c r="G3" s="287" t="s">
        <v>83</v>
      </c>
      <c r="H3" s="288" t="s">
        <v>84</v>
      </c>
      <c r="I3" s="288" t="s">
        <v>99</v>
      </c>
      <c r="J3" s="288" t="s">
        <v>100</v>
      </c>
      <c r="K3" s="288" t="s">
        <v>80</v>
      </c>
    </row>
    <row r="4" spans="1:11" ht="25.4" customHeight="1" thickTop="1" x14ac:dyDescent="0.35">
      <c r="A4" s="60" t="s">
        <v>4</v>
      </c>
      <c r="B4" s="60">
        <v>20680</v>
      </c>
      <c r="C4" s="60">
        <v>36083</v>
      </c>
      <c r="D4" s="60">
        <v>191</v>
      </c>
      <c r="E4" s="60">
        <v>112</v>
      </c>
      <c r="F4" s="289">
        <v>7</v>
      </c>
      <c r="G4" s="290">
        <v>17132</v>
      </c>
      <c r="H4" s="60">
        <v>29237</v>
      </c>
      <c r="I4" s="60">
        <v>202</v>
      </c>
      <c r="J4" s="60">
        <v>119</v>
      </c>
      <c r="K4" s="289">
        <v>8</v>
      </c>
    </row>
    <row r="5" spans="1:11" ht="21.75" customHeight="1" x14ac:dyDescent="0.35">
      <c r="A5" s="60" t="s">
        <v>5</v>
      </c>
      <c r="B5" s="60">
        <v>275</v>
      </c>
      <c r="C5" s="60">
        <v>514</v>
      </c>
      <c r="D5" s="60">
        <v>234</v>
      </c>
      <c r="E5" s="60">
        <v>128</v>
      </c>
      <c r="F5" s="289">
        <v>6.4</v>
      </c>
      <c r="G5" s="290">
        <v>216</v>
      </c>
      <c r="H5" s="60">
        <v>382</v>
      </c>
      <c r="I5" s="60">
        <v>212</v>
      </c>
      <c r="J5" s="60">
        <v>122</v>
      </c>
      <c r="K5" s="289">
        <v>7</v>
      </c>
    </row>
    <row r="6" spans="1:11" ht="21.75" customHeight="1" x14ac:dyDescent="0.35">
      <c r="A6" s="60" t="s">
        <v>6</v>
      </c>
      <c r="B6" s="60">
        <v>32337</v>
      </c>
      <c r="C6" s="60">
        <v>58845</v>
      </c>
      <c r="D6" s="60">
        <v>215</v>
      </c>
      <c r="E6" s="60">
        <v>121</v>
      </c>
      <c r="F6" s="289">
        <v>6.7</v>
      </c>
      <c r="G6" s="290">
        <v>24587</v>
      </c>
      <c r="H6" s="60">
        <v>43361</v>
      </c>
      <c r="I6" s="60">
        <v>219</v>
      </c>
      <c r="J6" s="60">
        <v>125</v>
      </c>
      <c r="K6" s="289">
        <v>7.3</v>
      </c>
    </row>
    <row r="7" spans="1:11" ht="21.75" customHeight="1" x14ac:dyDescent="0.35">
      <c r="A7" s="60" t="s">
        <v>60</v>
      </c>
      <c r="B7" s="60">
        <v>1502</v>
      </c>
      <c r="C7" s="60">
        <v>3064</v>
      </c>
      <c r="D7" s="60">
        <v>291</v>
      </c>
      <c r="E7" s="60">
        <v>143</v>
      </c>
      <c r="F7" s="289">
        <v>7</v>
      </c>
      <c r="G7" s="290">
        <v>1332</v>
      </c>
      <c r="H7" s="60">
        <v>2601</v>
      </c>
      <c r="I7" s="60">
        <v>302</v>
      </c>
      <c r="J7" s="60">
        <v>154</v>
      </c>
      <c r="K7" s="289">
        <v>6.7</v>
      </c>
    </row>
    <row r="8" spans="1:11" ht="21.75" customHeight="1" x14ac:dyDescent="0.35">
      <c r="A8" s="60" t="s">
        <v>61</v>
      </c>
      <c r="B8" s="60">
        <v>167</v>
      </c>
      <c r="C8" s="60">
        <v>375</v>
      </c>
      <c r="D8" s="60">
        <v>296</v>
      </c>
      <c r="E8" s="60">
        <v>132</v>
      </c>
      <c r="F8" s="289">
        <v>5.7</v>
      </c>
      <c r="G8" s="290">
        <v>121</v>
      </c>
      <c r="H8" s="60">
        <v>252</v>
      </c>
      <c r="I8" s="60">
        <v>307</v>
      </c>
      <c r="J8" s="60">
        <v>144</v>
      </c>
      <c r="K8" s="289">
        <v>6.1</v>
      </c>
    </row>
    <row r="9" spans="1:11" ht="21.75" customHeight="1" x14ac:dyDescent="0.35">
      <c r="A9" s="60" t="s">
        <v>7</v>
      </c>
      <c r="B9" s="60">
        <v>9173</v>
      </c>
      <c r="C9" s="60">
        <v>16610</v>
      </c>
      <c r="D9" s="60">
        <v>214</v>
      </c>
      <c r="E9" s="60">
        <v>120</v>
      </c>
      <c r="F9" s="289">
        <v>6.6</v>
      </c>
      <c r="G9" s="290">
        <v>6897</v>
      </c>
      <c r="H9" s="60">
        <v>12182</v>
      </c>
      <c r="I9" s="60">
        <v>220</v>
      </c>
      <c r="J9" s="60">
        <v>126</v>
      </c>
      <c r="K9" s="289">
        <v>7.2</v>
      </c>
    </row>
    <row r="10" spans="1:11" ht="21.75" customHeight="1" x14ac:dyDescent="0.35">
      <c r="A10" s="60" t="s">
        <v>52</v>
      </c>
      <c r="B10" s="60">
        <v>2555</v>
      </c>
      <c r="C10" s="60">
        <v>4408</v>
      </c>
      <c r="D10" s="60">
        <v>200</v>
      </c>
      <c r="E10" s="60">
        <v>119</v>
      </c>
      <c r="F10" s="289">
        <v>6.7</v>
      </c>
      <c r="G10" s="290">
        <v>1933</v>
      </c>
      <c r="H10" s="60">
        <v>3191</v>
      </c>
      <c r="I10" s="60">
        <v>201</v>
      </c>
      <c r="J10" s="60">
        <v>122</v>
      </c>
      <c r="K10" s="289">
        <v>7.1</v>
      </c>
    </row>
    <row r="11" spans="1:11" ht="21.75" customHeight="1" x14ac:dyDescent="0.35">
      <c r="A11" s="60" t="s">
        <v>8</v>
      </c>
      <c r="B11" s="60">
        <v>6925</v>
      </c>
      <c r="C11" s="60">
        <v>11628</v>
      </c>
      <c r="D11" s="60">
        <v>183</v>
      </c>
      <c r="E11" s="60">
        <v>111</v>
      </c>
      <c r="F11" s="289">
        <v>6.9</v>
      </c>
      <c r="G11" s="290">
        <v>5529</v>
      </c>
      <c r="H11" s="60">
        <v>9104</v>
      </c>
      <c r="I11" s="60">
        <v>188</v>
      </c>
      <c r="J11" s="60">
        <v>116</v>
      </c>
      <c r="K11" s="289">
        <v>7.5</v>
      </c>
    </row>
    <row r="12" spans="1:11" ht="21.75" customHeight="1" x14ac:dyDescent="0.35">
      <c r="A12" s="60" t="s">
        <v>9</v>
      </c>
      <c r="B12" s="60">
        <v>12243</v>
      </c>
      <c r="C12" s="60">
        <v>21833</v>
      </c>
      <c r="D12" s="60">
        <v>214</v>
      </c>
      <c r="E12" s="60">
        <v>123</v>
      </c>
      <c r="F12" s="289">
        <v>6.7</v>
      </c>
      <c r="G12" s="290">
        <v>9503</v>
      </c>
      <c r="H12" s="60">
        <v>16340</v>
      </c>
      <c r="I12" s="60">
        <v>218</v>
      </c>
      <c r="J12" s="60">
        <v>128</v>
      </c>
      <c r="K12" s="289">
        <v>7.2</v>
      </c>
    </row>
    <row r="13" spans="1:11" ht="21.75" customHeight="1" x14ac:dyDescent="0.35">
      <c r="A13" s="60" t="s">
        <v>10</v>
      </c>
      <c r="B13" s="60">
        <v>12355</v>
      </c>
      <c r="C13" s="60">
        <v>20985</v>
      </c>
      <c r="D13" s="60">
        <v>190</v>
      </c>
      <c r="E13" s="60">
        <v>114</v>
      </c>
      <c r="F13" s="289">
        <v>6.7</v>
      </c>
      <c r="G13" s="290">
        <v>9370</v>
      </c>
      <c r="H13" s="60">
        <v>15428</v>
      </c>
      <c r="I13" s="60">
        <v>193</v>
      </c>
      <c r="J13" s="60">
        <v>119</v>
      </c>
      <c r="K13" s="289">
        <v>7.4</v>
      </c>
    </row>
    <row r="14" spans="1:11" ht="21.75" customHeight="1" x14ac:dyDescent="0.35">
      <c r="A14" s="60" t="s">
        <v>11</v>
      </c>
      <c r="B14" s="60">
        <v>3891</v>
      </c>
      <c r="C14" s="60">
        <v>6560</v>
      </c>
      <c r="D14" s="60">
        <v>187</v>
      </c>
      <c r="E14" s="60">
        <v>113</v>
      </c>
      <c r="F14" s="289">
        <v>6.9</v>
      </c>
      <c r="G14" s="290">
        <v>3146</v>
      </c>
      <c r="H14" s="60">
        <v>5210</v>
      </c>
      <c r="I14" s="60">
        <v>199</v>
      </c>
      <c r="J14" s="60">
        <v>121</v>
      </c>
      <c r="K14" s="289">
        <v>7.7</v>
      </c>
    </row>
    <row r="15" spans="1:11" ht="21.75" customHeight="1" x14ac:dyDescent="0.35">
      <c r="A15" s="60" t="s">
        <v>12</v>
      </c>
      <c r="B15" s="60">
        <v>4912</v>
      </c>
      <c r="C15" s="60">
        <v>8590</v>
      </c>
      <c r="D15" s="60">
        <v>209</v>
      </c>
      <c r="E15" s="60">
        <v>122</v>
      </c>
      <c r="F15" s="289">
        <v>6.8</v>
      </c>
      <c r="G15" s="290">
        <v>3918</v>
      </c>
      <c r="H15" s="60">
        <v>6671</v>
      </c>
      <c r="I15" s="60">
        <v>217</v>
      </c>
      <c r="J15" s="60">
        <v>129</v>
      </c>
      <c r="K15" s="289">
        <v>7.4</v>
      </c>
    </row>
    <row r="16" spans="1:11" ht="21.75" customHeight="1" x14ac:dyDescent="0.35">
      <c r="A16" s="60" t="s">
        <v>13</v>
      </c>
      <c r="B16" s="60">
        <v>45240</v>
      </c>
      <c r="C16" s="60">
        <v>74574</v>
      </c>
      <c r="D16" s="60">
        <v>170</v>
      </c>
      <c r="E16" s="60">
        <v>105</v>
      </c>
      <c r="F16" s="289">
        <v>7.1</v>
      </c>
      <c r="G16" s="290">
        <v>36926</v>
      </c>
      <c r="H16" s="60">
        <v>60163</v>
      </c>
      <c r="I16" s="60">
        <v>185</v>
      </c>
      <c r="J16" s="60">
        <v>114</v>
      </c>
      <c r="K16" s="289">
        <v>7.9</v>
      </c>
    </row>
    <row r="17" spans="1:12" ht="21.75" customHeight="1" x14ac:dyDescent="0.35">
      <c r="A17" s="60" t="s">
        <v>14</v>
      </c>
      <c r="B17" s="60">
        <v>8058</v>
      </c>
      <c r="C17" s="60">
        <v>13666</v>
      </c>
      <c r="D17" s="60">
        <v>180</v>
      </c>
      <c r="E17" s="60">
        <v>108</v>
      </c>
      <c r="F17" s="289">
        <v>7.2</v>
      </c>
      <c r="G17" s="290">
        <v>6707</v>
      </c>
      <c r="H17" s="60">
        <v>11184</v>
      </c>
      <c r="I17" s="60">
        <v>194</v>
      </c>
      <c r="J17" s="60">
        <v>117</v>
      </c>
      <c r="K17" s="289">
        <v>8.1999999999999993</v>
      </c>
    </row>
    <row r="18" spans="1:12" ht="21.75" customHeight="1" x14ac:dyDescent="0.35">
      <c r="A18" s="60" t="s">
        <v>15</v>
      </c>
      <c r="B18" s="60">
        <v>2179</v>
      </c>
      <c r="C18" s="60">
        <v>3618</v>
      </c>
      <c r="D18" s="60">
        <v>164</v>
      </c>
      <c r="E18" s="60">
        <v>102</v>
      </c>
      <c r="F18" s="289">
        <v>7.3</v>
      </c>
      <c r="G18" s="290">
        <v>1845</v>
      </c>
      <c r="H18" s="60">
        <v>3013</v>
      </c>
      <c r="I18" s="60">
        <v>177</v>
      </c>
      <c r="J18" s="60">
        <v>110</v>
      </c>
      <c r="K18" s="289">
        <v>8.6</v>
      </c>
    </row>
    <row r="19" spans="1:12" ht="21.75" customHeight="1" x14ac:dyDescent="0.35">
      <c r="A19" s="60" t="s">
        <v>16</v>
      </c>
      <c r="B19" s="60">
        <v>129736</v>
      </c>
      <c r="C19" s="60">
        <v>221383</v>
      </c>
      <c r="D19" s="60">
        <v>169</v>
      </c>
      <c r="E19" s="60">
        <v>101</v>
      </c>
      <c r="F19" s="289">
        <v>7.7</v>
      </c>
      <c r="G19" s="290">
        <v>116314</v>
      </c>
      <c r="H19" s="60">
        <v>197597</v>
      </c>
      <c r="I19" s="60">
        <v>187</v>
      </c>
      <c r="J19" s="60">
        <v>111</v>
      </c>
      <c r="K19" s="289">
        <v>8.9</v>
      </c>
    </row>
    <row r="20" spans="1:12" ht="21.75" customHeight="1" x14ac:dyDescent="0.35">
      <c r="A20" s="60" t="s">
        <v>17</v>
      </c>
      <c r="B20" s="60">
        <v>50557</v>
      </c>
      <c r="C20" s="60">
        <v>83347</v>
      </c>
      <c r="D20" s="60">
        <v>167</v>
      </c>
      <c r="E20" s="60">
        <v>103</v>
      </c>
      <c r="F20" s="289">
        <v>7.5</v>
      </c>
      <c r="G20" s="290">
        <v>44364</v>
      </c>
      <c r="H20" s="60">
        <v>72472</v>
      </c>
      <c r="I20" s="60">
        <v>180</v>
      </c>
      <c r="J20" s="60">
        <v>111</v>
      </c>
      <c r="K20" s="289">
        <v>8.5</v>
      </c>
    </row>
    <row r="21" spans="1:12" ht="21.75" customHeight="1" x14ac:dyDescent="0.35">
      <c r="A21" s="60" t="s">
        <v>18</v>
      </c>
      <c r="B21" s="60">
        <v>3631</v>
      </c>
      <c r="C21" s="60">
        <v>5936</v>
      </c>
      <c r="D21" s="60">
        <v>164</v>
      </c>
      <c r="E21" s="60">
        <v>103</v>
      </c>
      <c r="F21" s="289">
        <v>7.4</v>
      </c>
      <c r="G21" s="290">
        <v>3276</v>
      </c>
      <c r="H21" s="60">
        <v>5246</v>
      </c>
      <c r="I21" s="60">
        <v>174</v>
      </c>
      <c r="J21" s="60">
        <v>110</v>
      </c>
      <c r="K21" s="289">
        <v>8.5</v>
      </c>
    </row>
    <row r="22" spans="1:12" ht="21.75" customHeight="1" x14ac:dyDescent="0.35">
      <c r="A22" s="60" t="s">
        <v>19</v>
      </c>
      <c r="B22" s="60">
        <v>34562</v>
      </c>
      <c r="C22" s="60">
        <v>58229</v>
      </c>
      <c r="D22" s="60">
        <v>178</v>
      </c>
      <c r="E22" s="60">
        <v>108</v>
      </c>
      <c r="F22" s="289">
        <v>7.6</v>
      </c>
      <c r="G22" s="290">
        <v>31105</v>
      </c>
      <c r="H22" s="60">
        <v>52122</v>
      </c>
      <c r="I22" s="60">
        <v>197</v>
      </c>
      <c r="J22" s="60">
        <v>118</v>
      </c>
      <c r="K22" s="289">
        <v>8.9</v>
      </c>
    </row>
    <row r="23" spans="1:12" ht="21.75" customHeight="1" x14ac:dyDescent="0.35">
      <c r="A23" s="60" t="s">
        <v>20</v>
      </c>
      <c r="B23" s="60">
        <v>108925</v>
      </c>
      <c r="C23" s="60">
        <v>187120</v>
      </c>
      <c r="D23" s="60">
        <v>171</v>
      </c>
      <c r="E23" s="60">
        <v>102</v>
      </c>
      <c r="F23" s="289">
        <v>7.7</v>
      </c>
      <c r="G23" s="290">
        <v>99156</v>
      </c>
      <c r="H23" s="60">
        <v>169118</v>
      </c>
      <c r="I23" s="60">
        <v>191</v>
      </c>
      <c r="J23" s="60">
        <v>113</v>
      </c>
      <c r="K23" s="289">
        <v>9.1</v>
      </c>
    </row>
    <row r="24" spans="1:12" ht="21.75" customHeight="1" x14ac:dyDescent="0.35">
      <c r="A24" s="60" t="s">
        <v>21</v>
      </c>
      <c r="B24" s="60">
        <v>15028</v>
      </c>
      <c r="C24" s="60">
        <v>23724</v>
      </c>
      <c r="D24" s="60">
        <v>158</v>
      </c>
      <c r="E24" s="60">
        <v>103</v>
      </c>
      <c r="F24" s="289">
        <v>7.2</v>
      </c>
      <c r="G24" s="290">
        <v>12606</v>
      </c>
      <c r="H24" s="60">
        <v>19491</v>
      </c>
      <c r="I24" s="60">
        <v>171</v>
      </c>
      <c r="J24" s="60">
        <v>111</v>
      </c>
      <c r="K24" s="289">
        <v>8.3000000000000007</v>
      </c>
    </row>
    <row r="25" spans="1:12" ht="21.75" customHeight="1" thickBot="1" x14ac:dyDescent="0.4">
      <c r="A25" s="61" t="s">
        <v>32</v>
      </c>
      <c r="B25" s="61">
        <v>504931</v>
      </c>
      <c r="C25" s="61">
        <v>861092</v>
      </c>
      <c r="D25" s="61">
        <v>177</v>
      </c>
      <c r="E25" s="61">
        <v>106</v>
      </c>
      <c r="F25" s="291">
        <v>7.4</v>
      </c>
      <c r="G25" s="292">
        <v>435983</v>
      </c>
      <c r="H25" s="61">
        <v>734365</v>
      </c>
      <c r="I25" s="61">
        <v>191</v>
      </c>
      <c r="J25" s="61">
        <v>114</v>
      </c>
      <c r="K25" s="291">
        <v>8.5</v>
      </c>
    </row>
    <row r="26" spans="1:12" ht="12" customHeight="1" thickTop="1" x14ac:dyDescent="0.35">
      <c r="A26" s="137"/>
      <c r="B26" s="137"/>
      <c r="C26" s="137"/>
      <c r="D26" s="293"/>
      <c r="E26" s="137"/>
      <c r="F26" s="137"/>
      <c r="G26" s="294"/>
      <c r="H26" s="294"/>
      <c r="I26" s="294"/>
      <c r="J26" s="294"/>
      <c r="K26" s="294"/>
    </row>
    <row r="27" spans="1:12" ht="53.9" customHeight="1" x14ac:dyDescent="0.35">
      <c r="A27" s="426" t="s">
        <v>107</v>
      </c>
      <c r="B27" s="426"/>
      <c r="C27" s="426"/>
      <c r="D27" s="426"/>
      <c r="E27" s="426"/>
      <c r="F27" s="426"/>
      <c r="G27" s="426"/>
      <c r="H27" s="426"/>
      <c r="I27" s="426"/>
      <c r="J27" s="426"/>
      <c r="K27" s="426"/>
    </row>
    <row r="28" spans="1:12" s="3" customFormat="1" ht="24" customHeight="1" x14ac:dyDescent="0.3">
      <c r="A28" s="54" t="str">
        <f>+INDICE!B30</f>
        <v xml:space="preserve"> Lettura dati 5 febbraio 2024</v>
      </c>
      <c r="B28" s="100"/>
      <c r="C28" s="100"/>
      <c r="D28" s="100"/>
      <c r="E28" s="100"/>
      <c r="G28" s="258"/>
      <c r="H28" s="258"/>
      <c r="I28" s="258"/>
      <c r="J28" s="258"/>
      <c r="K28" s="258"/>
      <c r="L28" s="258"/>
    </row>
    <row r="29" spans="1:12" ht="15" x14ac:dyDescent="0.35">
      <c r="B29" s="7"/>
      <c r="C29" s="7"/>
      <c r="D29" s="65"/>
    </row>
    <row r="36" spans="2:12" x14ac:dyDescent="0.35">
      <c r="B36" s="4"/>
      <c r="C36" s="4"/>
    </row>
    <row r="37" spans="2:12" x14ac:dyDescent="0.35">
      <c r="B37" s="4"/>
      <c r="C37" s="4"/>
    </row>
    <row r="38" spans="2:12" x14ac:dyDescent="0.35">
      <c r="B38" s="4"/>
      <c r="C38" s="4"/>
    </row>
    <row r="39" spans="2:12" ht="13.5" x14ac:dyDescent="0.35">
      <c r="B39" s="4"/>
      <c r="C39" s="4"/>
      <c r="D39" s="65"/>
    </row>
    <row r="40" spans="2:12" x14ac:dyDescent="0.35">
      <c r="B40" s="4"/>
      <c r="C40" s="4"/>
    </row>
    <row r="41" spans="2:12" x14ac:dyDescent="0.35">
      <c r="B41" s="4"/>
      <c r="C41" s="4"/>
    </row>
    <row r="42" spans="2:12" x14ac:dyDescent="0.35">
      <c r="B42" s="4"/>
      <c r="C42" s="4"/>
    </row>
    <row r="43" spans="2:12" x14ac:dyDescent="0.35">
      <c r="B43" s="4"/>
      <c r="C43" s="4"/>
    </row>
    <row r="44" spans="2:12" x14ac:dyDescent="0.35">
      <c r="B44" s="4"/>
      <c r="C44" s="4"/>
    </row>
    <row r="45" spans="2:12" s="66" customFormat="1" x14ac:dyDescent="0.35">
      <c r="B45" s="4"/>
      <c r="C45" s="4"/>
      <c r="G45" s="259"/>
      <c r="H45" s="259"/>
      <c r="I45" s="259"/>
      <c r="J45" s="259"/>
      <c r="K45" s="259"/>
      <c r="L45" s="259"/>
    </row>
    <row r="46" spans="2:12" s="66" customFormat="1" x14ac:dyDescent="0.35">
      <c r="B46" s="4"/>
      <c r="C46" s="4"/>
      <c r="G46" s="259"/>
      <c r="H46" s="259"/>
      <c r="I46" s="259"/>
      <c r="J46" s="259"/>
      <c r="K46" s="259"/>
      <c r="L46" s="259"/>
    </row>
    <row r="47" spans="2:12" s="66" customFormat="1" x14ac:dyDescent="0.35">
      <c r="B47" s="4"/>
      <c r="C47" s="4"/>
      <c r="G47" s="259"/>
      <c r="H47" s="259"/>
      <c r="I47" s="259"/>
      <c r="J47" s="259"/>
      <c r="K47" s="259"/>
      <c r="L47" s="259"/>
    </row>
    <row r="48" spans="2:12" s="66" customFormat="1" x14ac:dyDescent="0.35">
      <c r="B48" s="4"/>
      <c r="C48" s="4"/>
      <c r="G48" s="259"/>
      <c r="H48" s="259"/>
      <c r="I48" s="259"/>
      <c r="J48" s="259"/>
      <c r="K48" s="259"/>
      <c r="L48" s="259"/>
    </row>
    <row r="49" spans="2:12" s="66" customFormat="1" x14ac:dyDescent="0.35">
      <c r="B49" s="4"/>
      <c r="C49" s="4"/>
      <c r="G49" s="259"/>
      <c r="H49" s="259"/>
      <c r="I49" s="259"/>
      <c r="J49" s="259"/>
      <c r="K49" s="259"/>
      <c r="L49" s="259"/>
    </row>
    <row r="50" spans="2:12" s="66" customFormat="1" x14ac:dyDescent="0.35">
      <c r="B50" s="4"/>
      <c r="C50" s="4"/>
      <c r="G50" s="259"/>
      <c r="H50" s="259"/>
      <c r="I50" s="259"/>
      <c r="J50" s="259"/>
      <c r="K50" s="259"/>
      <c r="L50" s="259"/>
    </row>
    <row r="51" spans="2:12" s="66" customFormat="1" x14ac:dyDescent="0.35">
      <c r="B51" s="4"/>
      <c r="C51" s="4"/>
      <c r="G51" s="259"/>
      <c r="H51" s="259"/>
      <c r="I51" s="259"/>
      <c r="J51" s="259"/>
      <c r="K51" s="259"/>
      <c r="L51" s="259"/>
    </row>
    <row r="52" spans="2:12" s="66" customFormat="1" x14ac:dyDescent="0.35">
      <c r="B52" s="4"/>
      <c r="C52" s="4"/>
      <c r="G52" s="259"/>
      <c r="H52" s="259"/>
      <c r="I52" s="259"/>
      <c r="J52" s="259"/>
      <c r="K52" s="259"/>
      <c r="L52" s="259"/>
    </row>
    <row r="53" spans="2:12" s="66" customFormat="1" x14ac:dyDescent="0.35">
      <c r="B53" s="4"/>
      <c r="C53" s="4"/>
      <c r="G53" s="259"/>
      <c r="H53" s="259"/>
      <c r="I53" s="259"/>
      <c r="J53" s="259"/>
      <c r="K53" s="259"/>
      <c r="L53" s="259"/>
    </row>
    <row r="54" spans="2:12" s="66" customFormat="1" x14ac:dyDescent="0.35">
      <c r="B54" s="4"/>
      <c r="C54" s="4"/>
      <c r="G54" s="259"/>
      <c r="H54" s="259"/>
      <c r="I54" s="259"/>
      <c r="J54" s="259"/>
      <c r="K54" s="259"/>
      <c r="L54" s="259"/>
    </row>
    <row r="55" spans="2:12" s="66" customFormat="1" x14ac:dyDescent="0.35">
      <c r="B55" s="4"/>
      <c r="C55" s="4"/>
      <c r="G55" s="259"/>
      <c r="H55" s="259"/>
      <c r="I55" s="259"/>
      <c r="J55" s="259"/>
      <c r="K55" s="259"/>
      <c r="L55" s="259"/>
    </row>
    <row r="56" spans="2:12" s="66" customFormat="1" x14ac:dyDescent="0.35">
      <c r="B56" s="4"/>
      <c r="C56" s="4"/>
      <c r="G56" s="259"/>
      <c r="H56" s="259"/>
      <c r="I56" s="259"/>
      <c r="J56" s="259"/>
      <c r="K56" s="259"/>
      <c r="L56" s="259"/>
    </row>
  </sheetData>
  <mergeCells count="5">
    <mergeCell ref="A2:A3"/>
    <mergeCell ref="B2:F2"/>
    <mergeCell ref="G2:K2"/>
    <mergeCell ref="A1:K1"/>
    <mergeCell ref="A27:K27"/>
  </mergeCells>
  <pageMargins left="0.70866141732283472" right="0.70866141732283472" top="0.74803149606299213" bottom="0.74803149606299213" header="0.31496062992125984" footer="0.31496062992125984"/>
  <pageSetup paperSize="9"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CA47-3367-4ECF-B6DE-11CC11D047D0}">
  <sheetPr>
    <pageSetUpPr fitToPage="1"/>
  </sheetPr>
  <dimension ref="B1:I19"/>
  <sheetViews>
    <sheetView topLeftCell="A6" workbookViewId="0">
      <selection activeCell="J28" sqref="J28"/>
    </sheetView>
  </sheetViews>
  <sheetFormatPr defaultRowHeight="14.5" x14ac:dyDescent="0.35"/>
  <cols>
    <col min="1" max="1" width="4" customWidth="1"/>
    <col min="4" max="4" width="10.1796875" customWidth="1"/>
    <col min="9" max="9" width="9.81640625" customWidth="1"/>
  </cols>
  <sheetData>
    <row r="1" spans="2:9" x14ac:dyDescent="0.35">
      <c r="B1" t="s">
        <v>74</v>
      </c>
    </row>
    <row r="12" spans="2:9" ht="18.5" x14ac:dyDescent="0.35">
      <c r="B12" s="123" t="s">
        <v>167</v>
      </c>
    </row>
    <row r="15" spans="2:9" ht="14.5" customHeight="1" x14ac:dyDescent="0.35">
      <c r="B15" s="421" t="s">
        <v>169</v>
      </c>
      <c r="C15" s="421"/>
      <c r="D15" s="421"/>
      <c r="E15" s="421"/>
      <c r="F15" s="421"/>
      <c r="G15" s="421"/>
      <c r="H15" s="421"/>
      <c r="I15" s="421"/>
    </row>
    <row r="16" spans="2:9" x14ac:dyDescent="0.35">
      <c r="B16" s="421"/>
      <c r="C16" s="421"/>
      <c r="D16" s="421"/>
      <c r="E16" s="421"/>
      <c r="F16" s="421"/>
      <c r="G16" s="421"/>
      <c r="H16" s="421"/>
      <c r="I16" s="421"/>
    </row>
    <row r="17" spans="2:9" ht="25.5" customHeight="1" x14ac:dyDescent="0.35">
      <c r="B17" s="421"/>
      <c r="C17" s="421"/>
      <c r="D17" s="421"/>
      <c r="E17" s="421"/>
      <c r="F17" s="421"/>
      <c r="G17" s="421"/>
      <c r="H17" s="421"/>
      <c r="I17" s="421"/>
    </row>
    <row r="18" spans="2:9" ht="28" customHeight="1" x14ac:dyDescent="0.35">
      <c r="B18" s="421"/>
      <c r="C18" s="421"/>
      <c r="D18" s="421"/>
      <c r="E18" s="421"/>
      <c r="F18" s="421"/>
      <c r="G18" s="421"/>
      <c r="H18" s="421"/>
      <c r="I18" s="421"/>
    </row>
    <row r="19" spans="2:9" x14ac:dyDescent="0.35">
      <c r="B19" s="421"/>
      <c r="C19" s="421"/>
      <c r="D19" s="421"/>
      <c r="E19" s="421"/>
      <c r="F19" s="421"/>
      <c r="G19" s="421"/>
      <c r="H19" s="421"/>
      <c r="I19" s="421"/>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F302-697D-4700-A15A-34A000508012}">
  <sheetPr>
    <pageSetUpPr fitToPage="1"/>
  </sheetPr>
  <dimension ref="A1:M48"/>
  <sheetViews>
    <sheetView showGridLines="0" tabSelected="1" topLeftCell="A18" zoomScale="56" zoomScaleNormal="56" zoomScaleSheetLayoutView="62" workbookViewId="0">
      <selection activeCell="B31" sqref="B31"/>
    </sheetView>
  </sheetViews>
  <sheetFormatPr defaultColWidth="13.26953125" defaultRowHeight="10" x14ac:dyDescent="0.35"/>
  <cols>
    <col min="1" max="1" width="42" style="1" customWidth="1"/>
    <col min="2" max="2" width="24.453125" style="1" customWidth="1"/>
    <col min="3" max="3" width="46.7265625" style="1" customWidth="1"/>
    <col min="4" max="4" width="25.7265625" style="1" customWidth="1"/>
    <col min="5" max="5" width="15.7265625" style="1" customWidth="1"/>
    <col min="6" max="7" width="11.453125" style="1" customWidth="1"/>
    <col min="8" max="16384" width="13.26953125" style="1"/>
  </cols>
  <sheetData>
    <row r="1" spans="1:13" ht="57.65" customHeight="1" thickBot="1" x14ac:dyDescent="0.4">
      <c r="A1" s="86" t="s">
        <v>170</v>
      </c>
      <c r="B1" s="86"/>
      <c r="C1" s="86"/>
    </row>
    <row r="2" spans="1:13" ht="75" customHeight="1" thickTop="1" thickBot="1" x14ac:dyDescent="0.4">
      <c r="A2" s="55" t="s">
        <v>35</v>
      </c>
      <c r="B2" s="56" t="s">
        <v>206</v>
      </c>
      <c r="C2" s="56" t="s">
        <v>38</v>
      </c>
      <c r="D2" s="57"/>
    </row>
    <row r="3" spans="1:13" ht="35.15" customHeight="1" thickTop="1" x14ac:dyDescent="0.3">
      <c r="A3" s="213"/>
      <c r="B3" s="371" t="s">
        <v>148</v>
      </c>
      <c r="C3" s="371"/>
      <c r="D3" s="57"/>
    </row>
    <row r="4" spans="1:13" ht="32.5" customHeight="1" x14ac:dyDescent="0.35">
      <c r="A4" s="90" t="s">
        <v>150</v>
      </c>
      <c r="B4" s="58">
        <f>+'Tavola 2.1'!B4+'Tavola 1.3'!B4</f>
        <v>5674952</v>
      </c>
      <c r="C4" s="96">
        <f>+'Tavola 2.1'!D4+'Tavola 1.3'!D4</f>
        <v>1300.7</v>
      </c>
      <c r="D4" s="168"/>
      <c r="E4" s="24"/>
      <c r="F4" s="24"/>
      <c r="G4" s="8"/>
      <c r="K4" s="24"/>
      <c r="L4" s="24"/>
      <c r="M4" s="24"/>
    </row>
    <row r="5" spans="1:13" ht="30.65" customHeight="1" x14ac:dyDescent="0.35">
      <c r="A5" s="90" t="s">
        <v>151</v>
      </c>
      <c r="B5" s="58">
        <f>+'Tavola 2.1'!B5+'Tavola 1.3'!B5</f>
        <v>5687118</v>
      </c>
      <c r="C5" s="96">
        <f>+'Tavola 2.1'!D5+'Tavola 1.3'!D5</f>
        <v>1305.5999999999999</v>
      </c>
      <c r="D5" s="168"/>
      <c r="E5" s="24"/>
      <c r="F5" s="24"/>
      <c r="G5" s="8"/>
      <c r="K5" s="24"/>
      <c r="L5" s="24"/>
      <c r="M5" s="24"/>
    </row>
    <row r="6" spans="1:13" ht="25.5" customHeight="1" x14ac:dyDescent="0.35">
      <c r="A6" s="90" t="s">
        <v>152</v>
      </c>
      <c r="B6" s="58">
        <f>+'Tavola 2.1'!B6+'Tavola 1.3'!B6</f>
        <v>5637846</v>
      </c>
      <c r="C6" s="96">
        <f>+'Tavola 2.1'!D6+'Tavola 1.3'!D6</f>
        <v>1311.4</v>
      </c>
      <c r="D6" s="168"/>
      <c r="E6" s="24"/>
      <c r="F6" s="24"/>
      <c r="G6" s="8"/>
      <c r="K6" s="24"/>
      <c r="L6" s="24"/>
      <c r="M6" s="24"/>
    </row>
    <row r="7" spans="1:13" ht="32.5" customHeight="1" x14ac:dyDescent="0.35">
      <c r="A7" s="90" t="s">
        <v>153</v>
      </c>
      <c r="B7" s="58">
        <f>+'Tavola 2.1'!B7+'Tavola 1.3'!B7</f>
        <v>5655313</v>
      </c>
      <c r="C7" s="96">
        <f>+'Tavola 2.1'!D7+'Tavola 1.3'!D7</f>
        <v>1313.1</v>
      </c>
      <c r="D7" s="168"/>
      <c r="E7" s="24"/>
      <c r="F7" s="24"/>
      <c r="G7" s="8"/>
    </row>
    <row r="8" spans="1:13" ht="32.5" customHeight="1" x14ac:dyDescent="0.35">
      <c r="A8" s="90" t="s">
        <v>154</v>
      </c>
      <c r="B8" s="58">
        <f>+'Tavola 2.1'!B8+'Tavola 1.3'!B8</f>
        <v>5649422</v>
      </c>
      <c r="C8" s="96">
        <f>+'Tavola 2.1'!D8+'Tavola 1.3'!D8</f>
        <v>1311.1</v>
      </c>
      <c r="D8" s="168"/>
      <c r="E8" s="24"/>
      <c r="F8" s="24"/>
      <c r="G8" s="8"/>
    </row>
    <row r="9" spans="1:13" ht="32.5" customHeight="1" x14ac:dyDescent="0.35">
      <c r="A9" s="90" t="s">
        <v>155</v>
      </c>
      <c r="B9" s="58">
        <f>+'Tavola 2.1'!B9+'Tavola 1.3'!B9</f>
        <v>5704610</v>
      </c>
      <c r="C9" s="96">
        <f>+'Tavola 2.1'!D9+'Tavola 1.3'!D9</f>
        <v>1322.3000000000002</v>
      </c>
      <c r="D9" s="168"/>
      <c r="E9" s="24"/>
      <c r="F9" s="24"/>
      <c r="G9" s="8"/>
    </row>
    <row r="10" spans="1:13" ht="32.5" customHeight="1" x14ac:dyDescent="0.35">
      <c r="A10" s="90" t="s">
        <v>156</v>
      </c>
      <c r="B10" s="58">
        <f>+'Tavola 2.1'!B10+'Tavola 1.3'!B10</f>
        <v>5723924</v>
      </c>
      <c r="C10" s="96">
        <f>+'Tavola 2.1'!D10+'Tavola 1.3'!D10</f>
        <v>1325</v>
      </c>
      <c r="D10" s="168"/>
      <c r="E10" s="24"/>
      <c r="F10" s="24"/>
      <c r="G10" s="8"/>
    </row>
    <row r="11" spans="1:13" ht="32.5" customHeight="1" x14ac:dyDescent="0.35">
      <c r="A11" s="90" t="s">
        <v>157</v>
      </c>
      <c r="B11" s="58">
        <f>+'Tavola 2.1'!B11+'Tavola 1.3'!B11</f>
        <v>5773360</v>
      </c>
      <c r="C11" s="96">
        <f>+'Tavola 2.1'!D11+'Tavola 1.3'!D11</f>
        <v>1335.3</v>
      </c>
      <c r="D11" s="168"/>
      <c r="E11" s="24"/>
      <c r="F11" s="24"/>
      <c r="G11" s="8"/>
    </row>
    <row r="12" spans="1:13" ht="32.5" customHeight="1" x14ac:dyDescent="0.35">
      <c r="A12" s="90" t="s">
        <v>158</v>
      </c>
      <c r="B12" s="58">
        <f>+'Tavola 2.1'!B12+'Tavola 1.3'!B12</f>
        <v>5810869</v>
      </c>
      <c r="C12" s="96">
        <f>+'Tavola 2.1'!D12+'Tavola 1.3'!D12</f>
        <v>1342.2</v>
      </c>
      <c r="D12" s="168"/>
      <c r="E12" s="24"/>
      <c r="F12" s="24"/>
      <c r="G12" s="8"/>
    </row>
    <row r="13" spans="1:13" ht="32.5" customHeight="1" thickBot="1" x14ac:dyDescent="0.4">
      <c r="A13" s="169" t="s">
        <v>159</v>
      </c>
      <c r="B13" s="170">
        <f>+'Tavola 2.1'!B13+'Tavola 1.3'!B13</f>
        <v>5841900</v>
      </c>
      <c r="C13" s="171">
        <f>+'Tavola 2.1'!D13+'Tavola 1.3'!D13</f>
        <v>1348.6000000000001</v>
      </c>
      <c r="D13" s="168"/>
      <c r="E13" s="24"/>
      <c r="F13" s="24"/>
      <c r="G13" s="8"/>
    </row>
    <row r="14" spans="1:13" ht="26.5" customHeight="1" thickTop="1" x14ac:dyDescent="0.35">
      <c r="A14" s="276" t="s">
        <v>171</v>
      </c>
      <c r="B14" s="277"/>
      <c r="C14" s="278">
        <f>SUM(C4:C13)</f>
        <v>13215.300000000001</v>
      </c>
      <c r="D14" s="168"/>
      <c r="E14" s="260"/>
      <c r="F14" s="24"/>
      <c r="G14" s="8"/>
    </row>
    <row r="15" spans="1:13" s="149" customFormat="1" ht="26.5" customHeight="1" x14ac:dyDescent="0.3">
      <c r="A15" s="279" t="s">
        <v>176</v>
      </c>
      <c r="B15" s="280">
        <f>AVERAGE(B4:B13)</f>
        <v>5715931.4000000004</v>
      </c>
      <c r="C15" s="281"/>
      <c r="D15" s="172"/>
      <c r="E15" s="262"/>
      <c r="F15" s="173"/>
      <c r="G15" s="174"/>
    </row>
    <row r="16" spans="1:13" ht="9" customHeight="1" thickBot="1" x14ac:dyDescent="0.4">
      <c r="A16" s="282"/>
      <c r="B16" s="283"/>
      <c r="C16" s="284"/>
      <c r="D16" s="168"/>
      <c r="E16" s="261"/>
      <c r="F16" s="24"/>
      <c r="G16" s="8"/>
    </row>
    <row r="17" spans="1:7" ht="38.15" customHeight="1" thickTop="1" x14ac:dyDescent="0.3">
      <c r="A17" s="285"/>
      <c r="B17" s="439" t="s">
        <v>149</v>
      </c>
      <c r="C17" s="439"/>
      <c r="D17" s="168"/>
      <c r="E17" s="261"/>
      <c r="F17" s="24"/>
      <c r="G17" s="8"/>
    </row>
    <row r="18" spans="1:7" ht="38.15" customHeight="1" x14ac:dyDescent="0.35">
      <c r="A18" s="90" t="s">
        <v>160</v>
      </c>
      <c r="B18" s="58">
        <f>+'Tavola 2.1'!B18+'Tavola 1.3'!B18</f>
        <v>5859189</v>
      </c>
      <c r="C18" s="96">
        <f>+'Tavola 2.1'!D18+'Tavola 1.3'!D18</f>
        <v>1516.3</v>
      </c>
      <c r="D18" s="272"/>
      <c r="E18" s="261"/>
      <c r="F18" s="24"/>
      <c r="G18" s="8"/>
    </row>
    <row r="19" spans="1:7" s="149" customFormat="1" ht="32.5" customHeight="1" x14ac:dyDescent="0.3">
      <c r="A19" s="90" t="s">
        <v>162</v>
      </c>
      <c r="B19" s="58">
        <f>+'Tavola 2.1'!B19+'Tavola 1.3'!B19</f>
        <v>5833277</v>
      </c>
      <c r="C19" s="96">
        <f>+'Tavola 2.1'!D19+'Tavola 1.3'!D19</f>
        <v>1511.5</v>
      </c>
      <c r="D19" s="172"/>
      <c r="E19" s="262"/>
      <c r="F19" s="173"/>
      <c r="G19" s="174"/>
    </row>
    <row r="20" spans="1:7" s="149" customFormat="1" ht="32.5" customHeight="1" x14ac:dyDescent="0.3">
      <c r="A20" s="90" t="s">
        <v>150</v>
      </c>
      <c r="B20" s="58">
        <f>+'Tavola 2.1'!B20+'Tavola 1.3'!B20</f>
        <v>6000819</v>
      </c>
      <c r="C20" s="96">
        <f>+'Tavola 2.1'!D20+'Tavola 1.3'!D20</f>
        <v>1500</v>
      </c>
      <c r="D20" s="172"/>
      <c r="E20" s="262"/>
      <c r="F20" s="173"/>
      <c r="G20" s="174"/>
    </row>
    <row r="21" spans="1:7" s="149" customFormat="1" ht="32.5" customHeight="1" x14ac:dyDescent="0.3">
      <c r="A21" s="90" t="s">
        <v>151</v>
      </c>
      <c r="B21" s="58">
        <f>+'Tavola 2.1'!B21+'Tavola 1.3'!B21</f>
        <v>5980933</v>
      </c>
      <c r="C21" s="96">
        <f>+'Tavola 2.1'!D21+'Tavola 1.3'!D21</f>
        <v>1496.8</v>
      </c>
      <c r="D21" s="172"/>
      <c r="E21" s="262"/>
      <c r="F21" s="173"/>
      <c r="G21" s="174"/>
    </row>
    <row r="22" spans="1:7" s="149" customFormat="1" ht="32.5" customHeight="1" x14ac:dyDescent="0.3">
      <c r="A22" s="90" t="s">
        <v>152</v>
      </c>
      <c r="B22" s="58">
        <f>+'Tavola 2.1'!B22+'Tavola 1.3'!B22</f>
        <v>5970265</v>
      </c>
      <c r="C22" s="96">
        <f>+'Tavola 2.1'!D22+'Tavola 1.3'!D22</f>
        <v>1495.5</v>
      </c>
      <c r="D22" s="172"/>
      <c r="E22" s="262"/>
      <c r="F22" s="173"/>
      <c r="G22" s="174"/>
    </row>
    <row r="23" spans="1:7" s="149" customFormat="1" ht="32.5" customHeight="1" x14ac:dyDescent="0.3">
      <c r="A23" s="90" t="s">
        <v>153</v>
      </c>
      <c r="B23" s="58">
        <f>+'Tavola 2.1'!B23+'Tavola 1.3'!B23</f>
        <v>5958945</v>
      </c>
      <c r="C23" s="96">
        <f>+'Tavola 2.1'!D23+'Tavola 1.3'!D23</f>
        <v>1493.2</v>
      </c>
      <c r="D23" s="172"/>
      <c r="E23" s="262"/>
      <c r="F23" s="173"/>
      <c r="G23" s="174"/>
    </row>
    <row r="24" spans="1:7" s="149" customFormat="1" ht="32.5" customHeight="1" x14ac:dyDescent="0.3">
      <c r="A24" s="90" t="s">
        <v>154</v>
      </c>
      <c r="B24" s="58">
        <f>+'Tavola 2.1'!B24+'Tavola 1.3'!B24</f>
        <v>5948357</v>
      </c>
      <c r="C24" s="96">
        <f>+'Tavola 2.1'!D24+'Tavola 1.3'!D24</f>
        <v>1490.7</v>
      </c>
      <c r="D24" s="172"/>
      <c r="E24" s="262"/>
      <c r="F24" s="173"/>
      <c r="G24" s="174"/>
    </row>
    <row r="25" spans="1:7" s="149" customFormat="1" ht="32.5" customHeight="1" x14ac:dyDescent="0.3">
      <c r="A25" s="90" t="s">
        <v>155</v>
      </c>
      <c r="B25" s="58">
        <f>+'Tavola 2.1'!B25+'Tavola 1.3'!B25</f>
        <v>5948396</v>
      </c>
      <c r="C25" s="96">
        <f>+'Tavola 2.1'!D25+'Tavola 1.3'!D25</f>
        <v>1495.4</v>
      </c>
      <c r="D25" s="172"/>
      <c r="E25" s="262"/>
      <c r="F25" s="173"/>
      <c r="G25" s="174"/>
    </row>
    <row r="26" spans="1:7" s="149" customFormat="1" ht="32.5" customHeight="1" x14ac:dyDescent="0.3">
      <c r="A26" s="90" t="s">
        <v>156</v>
      </c>
      <c r="B26" s="58">
        <f>+'Tavola 2.1'!B26+'Tavola 1.3'!B26</f>
        <v>5940338</v>
      </c>
      <c r="C26" s="96">
        <f>+'Tavola 2.1'!D26+'Tavola 1.3'!D26</f>
        <v>1496.7</v>
      </c>
      <c r="D26" s="172"/>
      <c r="E26" s="262"/>
      <c r="F26" s="173"/>
      <c r="G26" s="174"/>
    </row>
    <row r="27" spans="1:7" s="149" customFormat="1" ht="32.5" customHeight="1" x14ac:dyDescent="0.3">
      <c r="A27" s="90" t="s">
        <v>157</v>
      </c>
      <c r="B27" s="58">
        <f>+'Tavola 2.1'!B27+'Tavola 1.3'!B27</f>
        <v>5946274</v>
      </c>
      <c r="C27" s="96">
        <f>+'Tavola 2.1'!D27+'Tavola 1.3'!D27</f>
        <v>1502.2</v>
      </c>
      <c r="D27" s="172"/>
      <c r="E27" s="262"/>
      <c r="F27" s="173"/>
      <c r="G27" s="174"/>
    </row>
    <row r="28" spans="1:7" s="149" customFormat="1" ht="32.5" customHeight="1" x14ac:dyDescent="0.3">
      <c r="A28" s="90" t="s">
        <v>158</v>
      </c>
      <c r="B28" s="58">
        <f>+'Tavola 2.1'!B28+'Tavola 1.3'!B28</f>
        <v>5935767</v>
      </c>
      <c r="C28" s="96">
        <f>+'Tavola 2.1'!D28+'Tavola 1.3'!D28</f>
        <v>1500.5</v>
      </c>
      <c r="D28" s="172"/>
      <c r="E28" s="262"/>
      <c r="F28" s="173"/>
      <c r="G28" s="174"/>
    </row>
    <row r="29" spans="1:7" s="149" customFormat="1" ht="32.5" customHeight="1" thickBot="1" x14ac:dyDescent="0.35">
      <c r="A29" s="169" t="s">
        <v>159</v>
      </c>
      <c r="B29" s="170">
        <f>+'Tavola 2.1'!B29+'Tavola 1.3'!B29</f>
        <v>5871654</v>
      </c>
      <c r="C29" s="171">
        <f>+'Tavola 2.1'!D29+'Tavola 1.3'!D29</f>
        <v>1487.5</v>
      </c>
      <c r="D29" s="172"/>
      <c r="E29" s="262"/>
      <c r="F29" s="173"/>
      <c r="G29" s="174"/>
    </row>
    <row r="30" spans="1:7" ht="26.5" customHeight="1" thickTop="1" x14ac:dyDescent="0.35">
      <c r="A30" s="276" t="s">
        <v>172</v>
      </c>
      <c r="B30" s="277"/>
      <c r="C30" s="278">
        <f>SUM(C18:C29)</f>
        <v>17986.300000000003</v>
      </c>
      <c r="D30" s="273"/>
      <c r="E30" s="260"/>
      <c r="F30" s="24"/>
      <c r="G30" s="8"/>
    </row>
    <row r="31" spans="1:7" ht="26.5" customHeight="1" x14ac:dyDescent="0.35">
      <c r="A31" s="276" t="s">
        <v>177</v>
      </c>
      <c r="B31" s="277">
        <f>AVERAGE(B18:B29)</f>
        <v>5932851.166666667</v>
      </c>
      <c r="C31" s="278"/>
      <c r="D31" s="168"/>
      <c r="E31" s="261"/>
      <c r="F31" s="24"/>
      <c r="G31" s="8"/>
    </row>
    <row r="32" spans="1:7" ht="51" customHeight="1" x14ac:dyDescent="0.35">
      <c r="A32" s="440" t="s">
        <v>208</v>
      </c>
      <c r="B32" s="440"/>
      <c r="C32" s="440"/>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row r="44" spans="2:2" x14ac:dyDescent="0.35">
      <c r="B44" s="4"/>
    </row>
    <row r="45" spans="2:2" x14ac:dyDescent="0.35">
      <c r="B45" s="4"/>
    </row>
    <row r="46" spans="2:2" x14ac:dyDescent="0.35">
      <c r="B46" s="4"/>
    </row>
    <row r="47" spans="2:2" x14ac:dyDescent="0.35">
      <c r="B47" s="4"/>
    </row>
    <row r="48" spans="2:2" x14ac:dyDescent="0.35">
      <c r="B48" s="4"/>
    </row>
  </sheetData>
  <mergeCells count="3">
    <mergeCell ref="B3:C3"/>
    <mergeCell ref="B17:C17"/>
    <mergeCell ref="A32:C32"/>
  </mergeCells>
  <phoneticPr fontId="10" type="noConversion"/>
  <pageMargins left="0.70866141732283472" right="0.70866141732283472" top="0.94488188976377963" bottom="0.74803149606299213" header="0.31496062992125984" footer="0.31496062992125984"/>
  <pageSetup paperSize="9" scale="62" orientation="portrait" r:id="rId1"/>
  <headerFooter>
    <oddHeader>&amp;COSSERVATORIO ASSEGNO UNICO UNIVERSALE</oddHeader>
    <oddFooter>&amp;CINPS - COORDINAMENTO GENERALE STATISTICO ATTUARIALE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C77-AA8C-4D60-AED1-3ABD59298563}">
  <sheetPr>
    <pageSetUpPr fitToPage="1"/>
  </sheetPr>
  <dimension ref="A1:K53"/>
  <sheetViews>
    <sheetView showGridLines="0" topLeftCell="F16" zoomScale="75" zoomScaleNormal="75" workbookViewId="0">
      <selection activeCell="A27" sqref="A27:H30"/>
    </sheetView>
  </sheetViews>
  <sheetFormatPr defaultColWidth="13.453125" defaultRowHeight="14.5" x14ac:dyDescent="0.35"/>
  <cols>
    <col min="1" max="1" width="31.54296875" style="1" customWidth="1"/>
    <col min="2" max="2" width="21.54296875" style="1" customWidth="1"/>
    <col min="3" max="3" width="24.81640625" style="1" customWidth="1"/>
    <col min="4" max="4" width="23.54296875" style="66" customWidth="1"/>
    <col min="5" max="5" width="20.453125" style="1" customWidth="1"/>
    <col min="6" max="6" width="22.81640625" style="1" customWidth="1"/>
    <col min="7" max="7" width="19.26953125" style="1" customWidth="1"/>
    <col min="8" max="8" width="13.453125" style="1"/>
    <col min="12" max="16384" width="13.453125" style="1"/>
  </cols>
  <sheetData>
    <row r="1" spans="1:7" ht="57" customHeight="1" thickBot="1" x14ac:dyDescent="0.4">
      <c r="A1" s="433" t="s">
        <v>184</v>
      </c>
      <c r="B1" s="433"/>
      <c r="C1" s="433"/>
      <c r="D1" s="433"/>
      <c r="E1" s="433"/>
      <c r="F1" s="433"/>
      <c r="G1" s="433"/>
    </row>
    <row r="2" spans="1:7" ht="44.15" customHeight="1" thickTop="1" x14ac:dyDescent="0.35">
      <c r="A2" s="417" t="s">
        <v>69</v>
      </c>
      <c r="B2" s="441" t="s">
        <v>114</v>
      </c>
      <c r="C2" s="441"/>
      <c r="D2" s="442"/>
      <c r="E2" s="441" t="s">
        <v>239</v>
      </c>
      <c r="F2" s="441"/>
      <c r="G2" s="441"/>
    </row>
    <row r="3" spans="1:7" ht="71.5" customHeight="1" thickBot="1" x14ac:dyDescent="0.4">
      <c r="A3" s="418"/>
      <c r="B3" s="122" t="s">
        <v>204</v>
      </c>
      <c r="C3" s="122" t="s">
        <v>205</v>
      </c>
      <c r="D3" s="295" t="s">
        <v>168</v>
      </c>
      <c r="E3" s="122" t="s">
        <v>204</v>
      </c>
      <c r="F3" s="122" t="s">
        <v>205</v>
      </c>
      <c r="G3" s="275" t="s">
        <v>168</v>
      </c>
    </row>
    <row r="4" spans="1:7" ht="25.4" customHeight="1" thickTop="1" x14ac:dyDescent="0.35">
      <c r="A4" s="58" t="s">
        <v>4</v>
      </c>
      <c r="B4" s="58">
        <f>+'Tavola 2.3'!B4+'Tavola 1.11'!B4</f>
        <v>408076</v>
      </c>
      <c r="C4" s="58">
        <v>637011</v>
      </c>
      <c r="D4" s="296">
        <f>+C4/B4</f>
        <v>1.5610106940863957</v>
      </c>
      <c r="E4" s="58">
        <f>+'Tavola 2.3'!G4+'Tavola 1.11'!G4</f>
        <v>425666</v>
      </c>
      <c r="F4" s="58">
        <v>663331</v>
      </c>
      <c r="G4" s="311">
        <f>+F4/E4</f>
        <v>1.5583368180686266</v>
      </c>
    </row>
    <row r="5" spans="1:7" ht="21.75" customHeight="1" x14ac:dyDescent="0.35">
      <c r="A5" s="58" t="s">
        <v>5</v>
      </c>
      <c r="B5" s="58">
        <f>+'Tavola 2.3'!B5+'Tavola 1.11'!B5</f>
        <v>11815</v>
      </c>
      <c r="C5" s="58">
        <v>19117</v>
      </c>
      <c r="D5" s="296">
        <f t="shared" ref="D5:D24" si="0">+C5/B5</f>
        <v>1.6180279305966991</v>
      </c>
      <c r="E5" s="58">
        <f>+'Tavola 2.3'!G5+'Tavola 1.11'!G5</f>
        <v>12342</v>
      </c>
      <c r="F5" s="58">
        <v>19862</v>
      </c>
      <c r="G5" s="96">
        <f t="shared" ref="G5:G24" si="1">+F5/E5</f>
        <v>1.6093015718684167</v>
      </c>
    </row>
    <row r="6" spans="1:7" ht="21.75" customHeight="1" x14ac:dyDescent="0.35">
      <c r="A6" s="58" t="s">
        <v>6</v>
      </c>
      <c r="B6" s="58">
        <f>+'Tavola 2.3'!B6+'Tavola 1.11'!B6</f>
        <v>1006317</v>
      </c>
      <c r="C6" s="58">
        <v>1616375</v>
      </c>
      <c r="D6" s="296">
        <f t="shared" si="0"/>
        <v>1.606228454850708</v>
      </c>
      <c r="E6" s="58">
        <f>+'Tavola 2.3'!G6+'Tavola 1.11'!G6</f>
        <v>1051226</v>
      </c>
      <c r="F6" s="58">
        <v>1681921</v>
      </c>
      <c r="G6" s="96">
        <f t="shared" si="1"/>
        <v>1.5999613784286157</v>
      </c>
    </row>
    <row r="7" spans="1:7" ht="21.75" customHeight="1" x14ac:dyDescent="0.35">
      <c r="A7" s="58" t="s">
        <v>60</v>
      </c>
      <c r="B7" s="58">
        <f>+'Tavola 2.3'!B7+'Tavola 1.11'!B7</f>
        <v>56958</v>
      </c>
      <c r="C7" s="58">
        <v>96568</v>
      </c>
      <c r="D7" s="296">
        <f t="shared" si="0"/>
        <v>1.6954246989009445</v>
      </c>
      <c r="E7" s="58">
        <f>+'Tavola 2.3'!G7+'Tavola 1.11'!G7</f>
        <v>59069</v>
      </c>
      <c r="F7" s="58">
        <v>99488</v>
      </c>
      <c r="G7" s="96">
        <f t="shared" si="1"/>
        <v>1.6842675515075589</v>
      </c>
    </row>
    <row r="8" spans="1:7" ht="21.75" customHeight="1" x14ac:dyDescent="0.35">
      <c r="A8" s="58" t="s">
        <v>61</v>
      </c>
      <c r="B8" s="58">
        <f>+'Tavola 2.3'!B8+'Tavola 1.11'!B8</f>
        <v>55297</v>
      </c>
      <c r="C8" s="58">
        <v>99291</v>
      </c>
      <c r="D8" s="296">
        <f t="shared" si="0"/>
        <v>1.7955946977232038</v>
      </c>
      <c r="E8" s="58">
        <f>+'Tavola 2.3'!G8+'Tavola 1.11'!G8</f>
        <v>58349</v>
      </c>
      <c r="F8" s="58">
        <v>104021</v>
      </c>
      <c r="G8" s="96">
        <f t="shared" si="1"/>
        <v>1.7827383502716414</v>
      </c>
    </row>
    <row r="9" spans="1:7" ht="21.75" customHeight="1" x14ac:dyDescent="0.35">
      <c r="A9" s="58" t="s">
        <v>7</v>
      </c>
      <c r="B9" s="58">
        <f>+'Tavola 2.3'!B9+'Tavola 1.11'!B9</f>
        <v>478598</v>
      </c>
      <c r="C9" s="58">
        <v>769426</v>
      </c>
      <c r="D9" s="296">
        <f t="shared" si="0"/>
        <v>1.6076665594089403</v>
      </c>
      <c r="E9" s="58">
        <f>+'Tavola 2.3'!G9+'Tavola 1.11'!G9</f>
        <v>500653</v>
      </c>
      <c r="F9" s="58">
        <v>801348</v>
      </c>
      <c r="G9" s="96">
        <f t="shared" si="1"/>
        <v>1.6006056090745486</v>
      </c>
    </row>
    <row r="10" spans="1:7" ht="21.75" customHeight="1" x14ac:dyDescent="0.35">
      <c r="A10" s="58" t="s">
        <v>52</v>
      </c>
      <c r="B10" s="58">
        <f>+'Tavola 2.3'!B10+'Tavola 1.11'!B10</f>
        <v>112173</v>
      </c>
      <c r="C10" s="58">
        <v>176448</v>
      </c>
      <c r="D10" s="296">
        <f t="shared" si="0"/>
        <v>1.5729988499906395</v>
      </c>
      <c r="E10" s="58">
        <f>+'Tavola 2.3'!G10+'Tavola 1.11'!G10</f>
        <v>116971</v>
      </c>
      <c r="F10" s="58">
        <v>183451</v>
      </c>
      <c r="G10" s="96">
        <f t="shared" si="1"/>
        <v>1.5683460002906704</v>
      </c>
    </row>
    <row r="11" spans="1:7" ht="21.75" customHeight="1" x14ac:dyDescent="0.35">
      <c r="A11" s="58" t="s">
        <v>8</v>
      </c>
      <c r="B11" s="58">
        <f>+'Tavola 2.3'!B11+'Tavola 1.11'!B11</f>
        <v>133924</v>
      </c>
      <c r="C11" s="58">
        <v>201536</v>
      </c>
      <c r="D11" s="296">
        <f t="shared" si="0"/>
        <v>1.5048534989994324</v>
      </c>
      <c r="E11" s="58">
        <f>+'Tavola 2.3'!G11+'Tavola 1.11'!G11</f>
        <v>141088</v>
      </c>
      <c r="F11" s="58">
        <v>212012</v>
      </c>
      <c r="G11" s="96">
        <f t="shared" si="1"/>
        <v>1.5026933545021546</v>
      </c>
    </row>
    <row r="12" spans="1:7" ht="21.75" customHeight="1" x14ac:dyDescent="0.35">
      <c r="A12" s="58" t="s">
        <v>9</v>
      </c>
      <c r="B12" s="58">
        <f>+'Tavola 2.3'!B12+'Tavola 1.11'!B12</f>
        <v>447299</v>
      </c>
      <c r="C12" s="58">
        <v>703852</v>
      </c>
      <c r="D12" s="296">
        <f t="shared" si="0"/>
        <v>1.5735604148455506</v>
      </c>
      <c r="E12" s="58">
        <f>+'Tavola 2.3'!G12+'Tavola 1.11'!G12</f>
        <v>467182</v>
      </c>
      <c r="F12" s="58">
        <v>732983</v>
      </c>
      <c r="G12" s="96">
        <f t="shared" si="1"/>
        <v>1.5689452932690044</v>
      </c>
    </row>
    <row r="13" spans="1:7" ht="21.75" customHeight="1" x14ac:dyDescent="0.35">
      <c r="A13" s="58" t="s">
        <v>10</v>
      </c>
      <c r="B13" s="58">
        <f>+'Tavola 2.3'!B13+'Tavola 1.11'!B13</f>
        <v>356204</v>
      </c>
      <c r="C13" s="58">
        <v>539355</v>
      </c>
      <c r="D13" s="296">
        <f t="shared" si="0"/>
        <v>1.5141744618252462</v>
      </c>
      <c r="E13" s="58">
        <f>+'Tavola 2.3'!G13+'Tavola 1.11'!G13</f>
        <v>371257</v>
      </c>
      <c r="F13" s="58">
        <v>561004</v>
      </c>
      <c r="G13" s="96">
        <f t="shared" si="1"/>
        <v>1.51109339352524</v>
      </c>
    </row>
    <row r="14" spans="1:7" ht="21.75" customHeight="1" x14ac:dyDescent="0.35">
      <c r="A14" s="58" t="s">
        <v>11</v>
      </c>
      <c r="B14" s="58">
        <f>+'Tavola 2.3'!B14+'Tavola 1.11'!B14</f>
        <v>87419</v>
      </c>
      <c r="C14" s="58">
        <v>133708</v>
      </c>
      <c r="D14" s="296">
        <f t="shared" si="0"/>
        <v>1.5295073153433465</v>
      </c>
      <c r="E14" s="58">
        <f>+'Tavola 2.3'!G14+'Tavola 1.11'!G14</f>
        <v>90542</v>
      </c>
      <c r="F14" s="58">
        <v>138085</v>
      </c>
      <c r="G14" s="96">
        <f t="shared" si="1"/>
        <v>1.5250933268538358</v>
      </c>
    </row>
    <row r="15" spans="1:7" ht="21.75" customHeight="1" x14ac:dyDescent="0.35">
      <c r="A15" s="58" t="s">
        <v>12</v>
      </c>
      <c r="B15" s="58">
        <f>+'Tavola 2.3'!B15+'Tavola 1.11'!B15</f>
        <v>151426</v>
      </c>
      <c r="C15" s="58">
        <v>235853</v>
      </c>
      <c r="D15" s="296">
        <f t="shared" si="0"/>
        <v>1.5575462602195131</v>
      </c>
      <c r="E15" s="58">
        <f>+'Tavola 2.3'!G15+'Tavola 1.11'!G15</f>
        <v>157189</v>
      </c>
      <c r="F15" s="58">
        <v>244419</v>
      </c>
      <c r="G15" s="96">
        <f t="shared" si="1"/>
        <v>1.5549370503025022</v>
      </c>
    </row>
    <row r="16" spans="1:7" ht="21.75" customHeight="1" x14ac:dyDescent="0.35">
      <c r="A16" s="58" t="s">
        <v>13</v>
      </c>
      <c r="B16" s="58">
        <f>+'Tavola 2.3'!B16+'Tavola 1.11'!B16</f>
        <v>604803</v>
      </c>
      <c r="C16" s="58">
        <v>917291</v>
      </c>
      <c r="D16" s="296">
        <f t="shared" si="0"/>
        <v>1.5166773312963064</v>
      </c>
      <c r="E16" s="58">
        <f>+'Tavola 2.3'!G16+'Tavola 1.11'!G16</f>
        <v>627813</v>
      </c>
      <c r="F16" s="58">
        <v>948280</v>
      </c>
      <c r="G16" s="96">
        <f t="shared" si="1"/>
        <v>1.5104497676856006</v>
      </c>
    </row>
    <row r="17" spans="1:7" ht="21.75" customHeight="1" x14ac:dyDescent="0.35">
      <c r="A17" s="58" t="s">
        <v>14</v>
      </c>
      <c r="B17" s="58">
        <f>+'Tavola 2.3'!B17+'Tavola 1.11'!B17</f>
        <v>131197</v>
      </c>
      <c r="C17" s="58">
        <v>204097</v>
      </c>
      <c r="D17" s="296">
        <f t="shared" si="0"/>
        <v>1.5556529493814646</v>
      </c>
      <c r="E17" s="58">
        <f>+'Tavola 2.3'!G17+'Tavola 1.11'!G17</f>
        <v>135572</v>
      </c>
      <c r="F17" s="58">
        <v>210672</v>
      </c>
      <c r="G17" s="96">
        <f t="shared" si="1"/>
        <v>1.5539491930487122</v>
      </c>
    </row>
    <row r="18" spans="1:7" ht="21.75" customHeight="1" x14ac:dyDescent="0.35">
      <c r="A18" s="58" t="s">
        <v>15</v>
      </c>
      <c r="B18" s="58">
        <f>+'Tavola 2.3'!B18+'Tavola 1.11'!B18</f>
        <v>28424</v>
      </c>
      <c r="C18" s="58">
        <v>44044</v>
      </c>
      <c r="D18" s="296">
        <f t="shared" si="0"/>
        <v>1.5495356037151702</v>
      </c>
      <c r="E18" s="58">
        <f>+'Tavola 2.3'!G18+'Tavola 1.11'!G18</f>
        <v>29283</v>
      </c>
      <c r="F18" s="58">
        <v>45255</v>
      </c>
      <c r="G18" s="96">
        <f t="shared" si="1"/>
        <v>1.5454359184509783</v>
      </c>
    </row>
    <row r="19" spans="1:7" ht="21.75" customHeight="1" x14ac:dyDescent="0.35">
      <c r="A19" s="58" t="s">
        <v>16</v>
      </c>
      <c r="B19" s="58">
        <f>+'Tavola 2.3'!B19+'Tavola 1.11'!B19</f>
        <v>703903</v>
      </c>
      <c r="C19" s="58">
        <v>1070423</v>
      </c>
      <c r="D19" s="296">
        <f t="shared" si="0"/>
        <v>1.5206967437274739</v>
      </c>
      <c r="E19" s="58">
        <f>+'Tavola 2.3'!G19+'Tavola 1.11'!G19</f>
        <v>724203</v>
      </c>
      <c r="F19" s="58">
        <v>1097468</v>
      </c>
      <c r="G19" s="96">
        <f t="shared" si="1"/>
        <v>1.515414876767978</v>
      </c>
    </row>
    <row r="20" spans="1:7" ht="21.75" customHeight="1" x14ac:dyDescent="0.35">
      <c r="A20" s="58" t="s">
        <v>17</v>
      </c>
      <c r="B20" s="58">
        <f>+'Tavola 2.3'!B20+'Tavola 1.11'!B20</f>
        <v>450825</v>
      </c>
      <c r="C20" s="58">
        <v>684294</v>
      </c>
      <c r="D20" s="296">
        <f t="shared" si="0"/>
        <v>1.5178705706205291</v>
      </c>
      <c r="E20" s="58">
        <f>+'Tavola 2.3'!G20+'Tavola 1.11'!G20</f>
        <v>461984</v>
      </c>
      <c r="F20" s="58">
        <v>699109</v>
      </c>
      <c r="G20" s="96">
        <f t="shared" si="1"/>
        <v>1.5132753515273256</v>
      </c>
    </row>
    <row r="21" spans="1:7" ht="21.75" customHeight="1" x14ac:dyDescent="0.35">
      <c r="A21" s="58" t="s">
        <v>18</v>
      </c>
      <c r="B21" s="58">
        <f>+'Tavola 2.3'!B21+'Tavola 1.11'!B21</f>
        <v>55676</v>
      </c>
      <c r="C21" s="58">
        <v>87918</v>
      </c>
      <c r="D21" s="296">
        <f t="shared" si="0"/>
        <v>1.579100510094116</v>
      </c>
      <c r="E21" s="58">
        <f>+'Tavola 2.3'!G21+'Tavola 1.11'!G21</f>
        <v>56999</v>
      </c>
      <c r="F21" s="58">
        <v>89556</v>
      </c>
      <c r="G21" s="96">
        <f t="shared" si="1"/>
        <v>1.5711854593940244</v>
      </c>
    </row>
    <row r="22" spans="1:7" ht="21.75" customHeight="1" x14ac:dyDescent="0.35">
      <c r="A22" s="58" t="s">
        <v>19</v>
      </c>
      <c r="B22" s="58">
        <f>+'Tavola 2.3'!B22+'Tavola 1.11'!B22</f>
        <v>216486</v>
      </c>
      <c r="C22" s="58">
        <v>332738</v>
      </c>
      <c r="D22" s="296">
        <f t="shared" si="0"/>
        <v>1.5369954639099064</v>
      </c>
      <c r="E22" s="58">
        <f>+'Tavola 2.3'!G22+'Tavola 1.11'!G22</f>
        <v>221614</v>
      </c>
      <c r="F22" s="58">
        <v>341055</v>
      </c>
      <c r="G22" s="96">
        <f t="shared" si="1"/>
        <v>1.5389596325141914</v>
      </c>
    </row>
    <row r="23" spans="1:7" ht="21.75" customHeight="1" x14ac:dyDescent="0.35">
      <c r="A23" s="58" t="s">
        <v>20</v>
      </c>
      <c r="B23" s="58">
        <f>+'Tavola 2.3'!B23+'Tavola 1.11'!B23</f>
        <v>594214</v>
      </c>
      <c r="C23" s="58">
        <v>893197</v>
      </c>
      <c r="D23" s="296">
        <f t="shared" si="0"/>
        <v>1.5031571117476195</v>
      </c>
      <c r="E23" s="58">
        <f>+'Tavola 2.3'!G23+'Tavola 1.11'!G23</f>
        <v>609081</v>
      </c>
      <c r="F23" s="58">
        <v>915553</v>
      </c>
      <c r="G23" s="96">
        <f t="shared" si="1"/>
        <v>1.5031711709936773</v>
      </c>
    </row>
    <row r="24" spans="1:7" ht="21.75" customHeight="1" x14ac:dyDescent="0.35">
      <c r="A24" s="58" t="s">
        <v>21</v>
      </c>
      <c r="B24" s="58">
        <f>+'Tavola 2.3'!B24+'Tavola 1.11'!B24</f>
        <v>157350</v>
      </c>
      <c r="C24" s="58">
        <v>227821</v>
      </c>
      <c r="D24" s="296">
        <f t="shared" si="0"/>
        <v>1.4478614553543057</v>
      </c>
      <c r="E24" s="58">
        <f>+'Tavola 2.3'!G24+'Tavola 1.11'!G24</f>
        <v>161090</v>
      </c>
      <c r="F24" s="58">
        <v>233053</v>
      </c>
      <c r="G24" s="96">
        <f t="shared" si="1"/>
        <v>1.4467254329877708</v>
      </c>
    </row>
    <row r="25" spans="1:7" ht="21.75" customHeight="1" thickBot="1" x14ac:dyDescent="0.4">
      <c r="A25" s="113" t="s">
        <v>32</v>
      </c>
      <c r="B25" s="113">
        <f>SUM(B4:B24)</f>
        <v>6248384</v>
      </c>
      <c r="C25" s="113">
        <f>SUM(C4:C24)</f>
        <v>9690363</v>
      </c>
      <c r="D25" s="312">
        <f>+C25/B25</f>
        <v>1.5508590701211706</v>
      </c>
      <c r="E25" s="113">
        <f>SUM(E4:E24)</f>
        <v>6479173</v>
      </c>
      <c r="F25" s="113">
        <f>SUM(F4:F24)</f>
        <v>10021926</v>
      </c>
      <c r="G25" s="247">
        <f>+F25/E25</f>
        <v>1.5467909253233398</v>
      </c>
    </row>
    <row r="26" spans="1:7" ht="34.5" customHeight="1" thickTop="1" x14ac:dyDescent="0.35">
      <c r="A26" s="444" t="s">
        <v>207</v>
      </c>
      <c r="B26" s="444"/>
      <c r="C26" s="444"/>
      <c r="D26" s="444"/>
      <c r="E26" s="444"/>
      <c r="F26" s="444"/>
      <c r="G26" s="444"/>
    </row>
    <row r="27" spans="1:7" ht="39.65" customHeight="1" x14ac:dyDescent="0.35">
      <c r="A27" s="443" t="s">
        <v>203</v>
      </c>
      <c r="B27" s="443"/>
      <c r="C27" s="443"/>
      <c r="D27" s="443"/>
      <c r="E27" s="443"/>
      <c r="F27" s="443"/>
      <c r="G27" s="443"/>
    </row>
    <row r="28" spans="1:7" s="3" customFormat="1" ht="24" customHeight="1" x14ac:dyDescent="0.35">
      <c r="A28" s="443"/>
      <c r="B28" s="443"/>
      <c r="C28" s="443"/>
      <c r="D28" s="443"/>
      <c r="E28" s="443"/>
      <c r="F28" s="443"/>
      <c r="G28" s="443"/>
    </row>
    <row r="29" spans="1:7" ht="15" customHeight="1" x14ac:dyDescent="0.35">
      <c r="A29" s="443"/>
      <c r="B29" s="443"/>
      <c r="C29" s="443"/>
      <c r="D29" s="443"/>
      <c r="E29" s="443"/>
      <c r="F29" s="443"/>
      <c r="G29" s="443"/>
    </row>
    <row r="30" spans="1:7" ht="10" customHeight="1" x14ac:dyDescent="0.35">
      <c r="A30" s="443"/>
      <c r="B30" s="443"/>
      <c r="C30" s="443"/>
      <c r="D30" s="443"/>
      <c r="E30" s="443"/>
      <c r="F30" s="443"/>
      <c r="G30" s="443"/>
    </row>
    <row r="33" spans="2:4" x14ac:dyDescent="0.35">
      <c r="B33" s="4"/>
      <c r="C33" s="4"/>
    </row>
    <row r="34" spans="2:4" x14ac:dyDescent="0.35">
      <c r="B34" s="4"/>
      <c r="C34" s="4"/>
    </row>
    <row r="35" spans="2:4" x14ac:dyDescent="0.35">
      <c r="B35" s="4"/>
      <c r="C35" s="4"/>
    </row>
    <row r="36" spans="2:4" x14ac:dyDescent="0.35">
      <c r="B36" s="4"/>
      <c r="C36" s="4"/>
      <c r="D36" s="65"/>
    </row>
    <row r="37" spans="2:4" x14ac:dyDescent="0.35">
      <c r="B37" s="4"/>
      <c r="C37" s="4"/>
    </row>
    <row r="38" spans="2:4" x14ac:dyDescent="0.35">
      <c r="B38" s="4"/>
      <c r="C38" s="4"/>
    </row>
    <row r="39" spans="2:4" x14ac:dyDescent="0.35">
      <c r="B39" s="4"/>
      <c r="C39" s="4"/>
    </row>
    <row r="40" spans="2:4" x14ac:dyDescent="0.35">
      <c r="B40" s="4"/>
      <c r="C40" s="4"/>
    </row>
    <row r="41" spans="2:4" x14ac:dyDescent="0.35">
      <c r="B41" s="4"/>
      <c r="C41" s="4"/>
    </row>
    <row r="42" spans="2:4" s="66" customFormat="1" ht="10" x14ac:dyDescent="0.35">
      <c r="B42" s="4"/>
      <c r="C42" s="4"/>
    </row>
    <row r="43" spans="2:4" s="66" customFormat="1" ht="10" x14ac:dyDescent="0.35">
      <c r="B43" s="4"/>
      <c r="C43" s="4"/>
    </row>
    <row r="44" spans="2:4" s="66" customFormat="1" ht="10" x14ac:dyDescent="0.35">
      <c r="B44" s="4"/>
      <c r="C44" s="4"/>
    </row>
    <row r="45" spans="2:4" s="66" customFormat="1" ht="10" x14ac:dyDescent="0.35">
      <c r="B45" s="4"/>
      <c r="C45" s="4"/>
    </row>
    <row r="46" spans="2:4" s="66" customFormat="1" ht="10" x14ac:dyDescent="0.35">
      <c r="B46" s="4"/>
      <c r="C46" s="4"/>
    </row>
    <row r="47" spans="2:4" s="66" customFormat="1" ht="10" x14ac:dyDescent="0.35">
      <c r="B47" s="4"/>
      <c r="C47" s="4"/>
    </row>
    <row r="48" spans="2:4" s="66" customFormat="1" ht="10" x14ac:dyDescent="0.35">
      <c r="B48" s="4"/>
      <c r="C48" s="4"/>
    </row>
    <row r="49" spans="2:3" s="66" customFormat="1" ht="10" x14ac:dyDescent="0.35">
      <c r="B49" s="4"/>
      <c r="C49" s="4"/>
    </row>
    <row r="50" spans="2:3" s="66" customFormat="1" ht="10" x14ac:dyDescent="0.35">
      <c r="B50" s="4"/>
      <c r="C50" s="4"/>
    </row>
    <row r="51" spans="2:3" s="66" customFormat="1" ht="10" x14ac:dyDescent="0.35">
      <c r="B51" s="4"/>
      <c r="C51" s="4"/>
    </row>
    <row r="52" spans="2:3" s="66" customFormat="1" ht="10" x14ac:dyDescent="0.35">
      <c r="B52" s="4"/>
      <c r="C52" s="4"/>
    </row>
    <row r="53" spans="2:3" s="66" customFormat="1" ht="10" x14ac:dyDescent="0.35">
      <c r="B53" s="4"/>
      <c r="C53" s="4"/>
    </row>
  </sheetData>
  <mergeCells count="6">
    <mergeCell ref="A2:A3"/>
    <mergeCell ref="B2:D2"/>
    <mergeCell ref="E2:G2"/>
    <mergeCell ref="A1:G1"/>
    <mergeCell ref="A27:G30"/>
    <mergeCell ref="A26:G26"/>
  </mergeCells>
  <pageMargins left="0.70866141732283472" right="0.70866141732283472" top="0.74803149606299213" bottom="0.74803149606299213" header="0.31496062992125984" footer="0.31496062992125984"/>
  <pageSetup paperSize="9" scale="53" orientation="portrait" r:id="rId1"/>
  <ignoredErrors>
    <ignoredError sqref="D25:E25 G25"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pageSetUpPr fitToPage="1"/>
  </sheetPr>
  <dimension ref="A1"/>
  <sheetViews>
    <sheetView showGridLines="0" workbookViewId="0">
      <selection activeCell="J28" sqref="J28"/>
    </sheetView>
  </sheetViews>
  <sheetFormatPr defaultColWidth="8.81640625" defaultRowHeight="15" x14ac:dyDescent="0.3"/>
  <cols>
    <col min="1" max="16384" width="8.81640625" style="125"/>
  </cols>
  <sheetData>
    <row r="1" spans="1:1" x14ac:dyDescent="0.3">
      <c r="A1" s="124" t="s">
        <v>64</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pageSetUpPr fitToPage="1"/>
  </sheetPr>
  <dimension ref="B1:I25"/>
  <sheetViews>
    <sheetView topLeftCell="A7" workbookViewId="0">
      <selection activeCell="J28" sqref="J28"/>
    </sheetView>
  </sheetViews>
  <sheetFormatPr defaultRowHeight="14.5" x14ac:dyDescent="0.35"/>
  <sheetData>
    <row r="1" spans="2:9" x14ac:dyDescent="0.35">
      <c r="B1" t="s">
        <v>74</v>
      </c>
    </row>
    <row r="12" spans="2:9" ht="18.5" x14ac:dyDescent="0.35">
      <c r="B12" s="95" t="s">
        <v>79</v>
      </c>
    </row>
    <row r="13" spans="2:9" x14ac:dyDescent="0.35">
      <c r="B13" s="110"/>
    </row>
    <row r="15" spans="2:9" ht="14.5" customHeight="1" x14ac:dyDescent="0.35">
      <c r="B15" s="356" t="s">
        <v>89</v>
      </c>
      <c r="C15" s="356"/>
      <c r="D15" s="356"/>
      <c r="E15" s="356"/>
      <c r="F15" s="356"/>
      <c r="G15" s="356"/>
      <c r="H15" s="356"/>
      <c r="I15" s="356"/>
    </row>
    <row r="16" spans="2:9" x14ac:dyDescent="0.35">
      <c r="B16" s="356"/>
      <c r="C16" s="356"/>
      <c r="D16" s="356"/>
      <c r="E16" s="356"/>
      <c r="F16" s="356"/>
      <c r="G16" s="356"/>
      <c r="H16" s="356"/>
      <c r="I16" s="356"/>
    </row>
    <row r="17" spans="2:9" x14ac:dyDescent="0.35">
      <c r="B17" s="356"/>
      <c r="C17" s="356"/>
      <c r="D17" s="356"/>
      <c r="E17" s="356"/>
      <c r="F17" s="356"/>
      <c r="G17" s="356"/>
      <c r="H17" s="356"/>
      <c r="I17" s="356"/>
    </row>
    <row r="18" spans="2:9" x14ac:dyDescent="0.35">
      <c r="B18" s="356"/>
      <c r="C18" s="356"/>
      <c r="D18" s="356"/>
      <c r="E18" s="356"/>
      <c r="F18" s="356"/>
      <c r="G18" s="356"/>
      <c r="H18" s="356"/>
      <c r="I18" s="356"/>
    </row>
    <row r="19" spans="2:9" x14ac:dyDescent="0.35">
      <c r="B19" s="356"/>
      <c r="C19" s="356"/>
      <c r="D19" s="356"/>
      <c r="E19" s="356"/>
      <c r="F19" s="356"/>
      <c r="G19" s="356"/>
      <c r="H19" s="356"/>
      <c r="I19" s="356"/>
    </row>
    <row r="20" spans="2:9" x14ac:dyDescent="0.35">
      <c r="B20" s="356"/>
      <c r="C20" s="356"/>
      <c r="D20" s="356"/>
      <c r="E20" s="356"/>
      <c r="F20" s="356"/>
      <c r="G20" s="356"/>
      <c r="H20" s="356"/>
      <c r="I20" s="356"/>
    </row>
    <row r="21" spans="2:9" x14ac:dyDescent="0.35">
      <c r="B21" s="356"/>
      <c r="C21" s="356"/>
      <c r="D21" s="356"/>
      <c r="E21" s="356"/>
      <c r="F21" s="356"/>
      <c r="G21" s="356"/>
      <c r="H21" s="356"/>
      <c r="I21" s="356"/>
    </row>
    <row r="22" spans="2:9" x14ac:dyDescent="0.35">
      <c r="B22" s="356"/>
      <c r="C22" s="356"/>
      <c r="D22" s="356"/>
      <c r="E22" s="356"/>
      <c r="F22" s="356"/>
      <c r="G22" s="356"/>
      <c r="H22" s="356"/>
      <c r="I22" s="356"/>
    </row>
    <row r="23" spans="2:9" x14ac:dyDescent="0.35">
      <c r="B23" s="356"/>
      <c r="C23" s="356"/>
      <c r="D23" s="356"/>
      <c r="E23" s="356"/>
      <c r="F23" s="356"/>
      <c r="G23" s="356"/>
      <c r="H23" s="356"/>
      <c r="I23" s="356"/>
    </row>
    <row r="24" spans="2:9" x14ac:dyDescent="0.35">
      <c r="B24" s="356"/>
      <c r="C24" s="356"/>
      <c r="D24" s="356"/>
      <c r="E24" s="356"/>
      <c r="F24" s="356"/>
      <c r="G24" s="356"/>
      <c r="H24" s="356"/>
      <c r="I24" s="356"/>
    </row>
    <row r="25" spans="2:9" x14ac:dyDescent="0.35">
      <c r="B25" s="356"/>
      <c r="C25" s="356"/>
      <c r="D25" s="356"/>
      <c r="E25" s="356"/>
      <c r="F25" s="356"/>
      <c r="G25" s="356"/>
      <c r="H25" s="356"/>
      <c r="I25" s="356"/>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pageSetUpPr fitToPage="1"/>
  </sheetPr>
  <dimension ref="B1:G34"/>
  <sheetViews>
    <sheetView showGridLines="0" zoomScale="60" zoomScaleNormal="60" workbookViewId="0">
      <selection activeCell="J28" sqref="J28"/>
    </sheetView>
  </sheetViews>
  <sheetFormatPr defaultRowHeight="14.5" x14ac:dyDescent="0.35"/>
  <cols>
    <col min="1" max="1" width="2.7265625" customWidth="1"/>
    <col min="2" max="2" width="19.54296875" customWidth="1"/>
    <col min="3" max="4" width="19.453125" customWidth="1"/>
    <col min="5" max="5" width="23.81640625" customWidth="1"/>
    <col min="6" max="7" width="19.453125" customWidth="1"/>
  </cols>
  <sheetData>
    <row r="1" spans="2:7" ht="67" customHeight="1" thickBot="1" x14ac:dyDescent="0.4">
      <c r="B1" s="36" t="s">
        <v>166</v>
      </c>
      <c r="C1" s="9"/>
      <c r="D1" s="18"/>
      <c r="E1" s="18"/>
      <c r="F1" s="18"/>
      <c r="G1" s="9"/>
    </row>
    <row r="2" spans="2:7" ht="45" customHeight="1" thickTop="1" x14ac:dyDescent="0.35">
      <c r="B2" s="82"/>
      <c r="C2" s="357" t="s">
        <v>34</v>
      </c>
      <c r="D2" s="357"/>
      <c r="E2" s="357"/>
      <c r="F2" s="357"/>
      <c r="G2" s="357"/>
    </row>
    <row r="3" spans="2:7" ht="52" customHeight="1" thickBot="1" x14ac:dyDescent="0.4">
      <c r="B3" s="83" t="s">
        <v>33</v>
      </c>
      <c r="C3" s="26" t="s">
        <v>46</v>
      </c>
      <c r="D3" s="26" t="s">
        <v>47</v>
      </c>
      <c r="E3" s="26" t="s">
        <v>48</v>
      </c>
      <c r="F3" s="26" t="s">
        <v>49</v>
      </c>
      <c r="G3" s="27" t="s">
        <v>32</v>
      </c>
    </row>
    <row r="4" spans="2:7" ht="31" customHeight="1" thickTop="1" x14ac:dyDescent="0.35">
      <c r="B4" s="231"/>
      <c r="C4" s="359" t="s">
        <v>148</v>
      </c>
      <c r="D4" s="359"/>
      <c r="E4" s="359"/>
      <c r="F4" s="359"/>
      <c r="G4" s="359"/>
    </row>
    <row r="5" spans="2:7" s="337" customFormat="1" ht="24" customHeight="1" x14ac:dyDescent="0.35">
      <c r="B5" s="334" t="s">
        <v>160</v>
      </c>
      <c r="C5" s="335">
        <v>860932</v>
      </c>
      <c r="D5" s="335">
        <v>294549</v>
      </c>
      <c r="E5" s="335">
        <v>40606</v>
      </c>
      <c r="F5" s="335">
        <v>978</v>
      </c>
      <c r="G5" s="336">
        <v>1197065</v>
      </c>
    </row>
    <row r="6" spans="2:7" s="337" customFormat="1" ht="24" customHeight="1" x14ac:dyDescent="0.35">
      <c r="B6" s="334" t="s">
        <v>162</v>
      </c>
      <c r="C6" s="335">
        <v>787801</v>
      </c>
      <c r="D6" s="335">
        <v>864185</v>
      </c>
      <c r="E6" s="335">
        <v>202807</v>
      </c>
      <c r="F6" s="335">
        <v>1319</v>
      </c>
      <c r="G6" s="336">
        <v>1856112</v>
      </c>
    </row>
    <row r="7" spans="2:7" s="337" customFormat="1" ht="24" customHeight="1" x14ac:dyDescent="0.35">
      <c r="B7" s="334" t="s">
        <v>150</v>
      </c>
      <c r="C7" s="335">
        <v>459999</v>
      </c>
      <c r="D7" s="335">
        <v>563067</v>
      </c>
      <c r="E7" s="335">
        <v>183209</v>
      </c>
      <c r="F7" s="335">
        <v>685</v>
      </c>
      <c r="G7" s="336">
        <v>1206960</v>
      </c>
    </row>
    <row r="8" spans="2:7" s="337" customFormat="1" ht="24" customHeight="1" x14ac:dyDescent="0.35">
      <c r="B8" s="334" t="s">
        <v>151</v>
      </c>
      <c r="C8" s="335">
        <v>193194</v>
      </c>
      <c r="D8" s="335">
        <v>240709</v>
      </c>
      <c r="E8" s="335">
        <v>65489</v>
      </c>
      <c r="F8" s="335">
        <v>417</v>
      </c>
      <c r="G8" s="336">
        <v>499809</v>
      </c>
    </row>
    <row r="9" spans="2:7" s="337" customFormat="1" ht="24" customHeight="1" x14ac:dyDescent="0.35">
      <c r="B9" s="334" t="s">
        <v>152</v>
      </c>
      <c r="C9" s="335">
        <v>174859</v>
      </c>
      <c r="D9" s="335">
        <v>212280</v>
      </c>
      <c r="E9" s="335">
        <v>48613</v>
      </c>
      <c r="F9" s="335">
        <v>553</v>
      </c>
      <c r="G9" s="336">
        <v>436305</v>
      </c>
    </row>
    <row r="10" spans="2:7" s="337" customFormat="1" ht="24" customHeight="1" x14ac:dyDescent="0.35">
      <c r="B10" s="334" t="s">
        <v>153</v>
      </c>
      <c r="C10" s="335">
        <v>230657</v>
      </c>
      <c r="D10" s="335">
        <v>246245</v>
      </c>
      <c r="E10" s="335">
        <v>54124</v>
      </c>
      <c r="F10" s="335">
        <v>779</v>
      </c>
      <c r="G10" s="336">
        <v>531805</v>
      </c>
    </row>
    <row r="11" spans="2:7" s="337" customFormat="1" ht="24" customHeight="1" x14ac:dyDescent="0.35">
      <c r="B11" s="334" t="s">
        <v>154</v>
      </c>
      <c r="C11" s="335">
        <v>41217</v>
      </c>
      <c r="D11" s="335">
        <v>44898</v>
      </c>
      <c r="E11" s="335">
        <v>6673</v>
      </c>
      <c r="F11" s="335">
        <v>197</v>
      </c>
      <c r="G11" s="336">
        <v>92985</v>
      </c>
    </row>
    <row r="12" spans="2:7" s="337" customFormat="1" ht="24" customHeight="1" x14ac:dyDescent="0.35">
      <c r="B12" s="334" t="s">
        <v>155</v>
      </c>
      <c r="C12" s="335">
        <v>29952</v>
      </c>
      <c r="D12" s="335">
        <v>29229</v>
      </c>
      <c r="E12" s="335">
        <v>4143</v>
      </c>
      <c r="F12" s="335">
        <v>232</v>
      </c>
      <c r="G12" s="336">
        <v>63556</v>
      </c>
    </row>
    <row r="13" spans="2:7" s="337" customFormat="1" ht="24" customHeight="1" x14ac:dyDescent="0.35">
      <c r="B13" s="334" t="s">
        <v>156</v>
      </c>
      <c r="C13" s="335">
        <v>38729</v>
      </c>
      <c r="D13" s="335">
        <v>51351</v>
      </c>
      <c r="E13" s="335">
        <v>6502</v>
      </c>
      <c r="F13" s="335">
        <v>169</v>
      </c>
      <c r="G13" s="336">
        <v>96751</v>
      </c>
    </row>
    <row r="14" spans="2:7" s="337" customFormat="1" ht="24" customHeight="1" x14ac:dyDescent="0.35">
      <c r="B14" s="334" t="s">
        <v>157</v>
      </c>
      <c r="C14" s="335">
        <v>32577</v>
      </c>
      <c r="D14" s="335">
        <v>41599</v>
      </c>
      <c r="E14" s="335">
        <v>5118</v>
      </c>
      <c r="F14" s="335">
        <v>143</v>
      </c>
      <c r="G14" s="336">
        <v>79437</v>
      </c>
    </row>
    <row r="15" spans="2:7" s="337" customFormat="1" ht="24" customHeight="1" x14ac:dyDescent="0.35">
      <c r="B15" s="334" t="s">
        <v>158</v>
      </c>
      <c r="C15" s="335">
        <v>30586</v>
      </c>
      <c r="D15" s="335">
        <v>38177</v>
      </c>
      <c r="E15" s="335">
        <v>4609</v>
      </c>
      <c r="F15" s="335">
        <v>91</v>
      </c>
      <c r="G15" s="336">
        <v>73463</v>
      </c>
    </row>
    <row r="16" spans="2:7" s="337" customFormat="1" ht="24" customHeight="1" x14ac:dyDescent="0.35">
      <c r="B16" s="334" t="s">
        <v>159</v>
      </c>
      <c r="C16" s="335">
        <v>22394</v>
      </c>
      <c r="D16" s="335">
        <v>26643</v>
      </c>
      <c r="E16" s="335">
        <v>2953</v>
      </c>
      <c r="F16" s="335">
        <v>167</v>
      </c>
      <c r="G16" s="336">
        <v>52157</v>
      </c>
    </row>
    <row r="17" spans="2:7" ht="24" customHeight="1" thickBot="1" x14ac:dyDescent="0.4">
      <c r="B17" s="166" t="s">
        <v>136</v>
      </c>
      <c r="C17" s="167">
        <v>2902897</v>
      </c>
      <c r="D17" s="167">
        <v>2652932</v>
      </c>
      <c r="E17" s="167">
        <v>624846</v>
      </c>
      <c r="F17" s="167">
        <v>5730</v>
      </c>
      <c r="G17" s="167">
        <v>6186405</v>
      </c>
    </row>
    <row r="18" spans="2:7" ht="52" customHeight="1" thickTop="1" x14ac:dyDescent="0.35">
      <c r="B18" s="231"/>
      <c r="C18" s="359" t="s">
        <v>149</v>
      </c>
      <c r="D18" s="359"/>
      <c r="E18" s="359"/>
      <c r="F18" s="359"/>
      <c r="G18" s="359"/>
    </row>
    <row r="19" spans="2:7" s="337" customFormat="1" ht="26.5" customHeight="1" x14ac:dyDescent="0.35">
      <c r="B19" s="334" t="s">
        <v>160</v>
      </c>
      <c r="C19" s="335">
        <v>26353</v>
      </c>
      <c r="D19" s="335">
        <v>23610</v>
      </c>
      <c r="E19" s="335">
        <v>2252</v>
      </c>
      <c r="F19" s="335">
        <v>161</v>
      </c>
      <c r="G19" s="336">
        <f>SUM(C19:F19)</f>
        <v>52376</v>
      </c>
    </row>
    <row r="20" spans="2:7" s="337" customFormat="1" ht="26.5" customHeight="1" x14ac:dyDescent="0.35">
      <c r="B20" s="334" t="s">
        <v>162</v>
      </c>
      <c r="C20" s="335">
        <v>34780</v>
      </c>
      <c r="D20" s="335">
        <v>45767</v>
      </c>
      <c r="E20" s="335">
        <v>4942</v>
      </c>
      <c r="F20" s="335">
        <v>177</v>
      </c>
      <c r="G20" s="336">
        <f>SUM(C20:F20)</f>
        <v>85666</v>
      </c>
    </row>
    <row r="21" spans="2:7" s="337" customFormat="1" ht="26.5" customHeight="1" x14ac:dyDescent="0.35">
      <c r="B21" s="334" t="s">
        <v>150</v>
      </c>
      <c r="C21" s="335">
        <v>32350</v>
      </c>
      <c r="D21" s="335">
        <v>48931</v>
      </c>
      <c r="E21" s="335">
        <v>5465</v>
      </c>
      <c r="F21" s="335">
        <v>208</v>
      </c>
      <c r="G21" s="336">
        <f t="shared" ref="G21:G30" si="0">SUM(C21:F21)</f>
        <v>86954</v>
      </c>
    </row>
    <row r="22" spans="2:7" s="337" customFormat="1" ht="26.5" customHeight="1" x14ac:dyDescent="0.35">
      <c r="B22" s="334" t="s">
        <v>151</v>
      </c>
      <c r="C22" s="335">
        <v>21924</v>
      </c>
      <c r="D22" s="335">
        <v>29119</v>
      </c>
      <c r="E22" s="335">
        <v>2994</v>
      </c>
      <c r="F22" s="335">
        <v>153</v>
      </c>
      <c r="G22" s="336">
        <f t="shared" si="0"/>
        <v>54190</v>
      </c>
    </row>
    <row r="23" spans="2:7" s="337" customFormat="1" ht="26.5" customHeight="1" x14ac:dyDescent="0.35">
      <c r="B23" s="334" t="s">
        <v>152</v>
      </c>
      <c r="C23" s="335">
        <v>26322</v>
      </c>
      <c r="D23" s="335">
        <v>34866</v>
      </c>
      <c r="E23" s="335">
        <v>3390</v>
      </c>
      <c r="F23" s="335">
        <v>134</v>
      </c>
      <c r="G23" s="336">
        <f t="shared" si="0"/>
        <v>64712</v>
      </c>
    </row>
    <row r="24" spans="2:7" s="337" customFormat="1" ht="26.5" customHeight="1" x14ac:dyDescent="0.35">
      <c r="B24" s="334" t="s">
        <v>153</v>
      </c>
      <c r="C24" s="335">
        <v>30105</v>
      </c>
      <c r="D24" s="335">
        <v>37536</v>
      </c>
      <c r="E24" s="335">
        <v>3985</v>
      </c>
      <c r="F24" s="335">
        <v>239</v>
      </c>
      <c r="G24" s="336">
        <f t="shared" si="0"/>
        <v>71865</v>
      </c>
    </row>
    <row r="25" spans="2:7" s="337" customFormat="1" ht="26.5" customHeight="1" x14ac:dyDescent="0.35">
      <c r="B25" s="334" t="s">
        <v>154</v>
      </c>
      <c r="C25" s="335">
        <v>21295</v>
      </c>
      <c r="D25" s="335">
        <v>30065</v>
      </c>
      <c r="E25" s="335">
        <v>2812</v>
      </c>
      <c r="F25" s="335">
        <v>109</v>
      </c>
      <c r="G25" s="336">
        <f t="shared" si="0"/>
        <v>54281</v>
      </c>
    </row>
    <row r="26" spans="2:7" s="337" customFormat="1" ht="26.5" customHeight="1" x14ac:dyDescent="0.35">
      <c r="B26" s="334" t="s">
        <v>155</v>
      </c>
      <c r="C26" s="335">
        <v>17391</v>
      </c>
      <c r="D26" s="335">
        <v>19494</v>
      </c>
      <c r="E26" s="335">
        <v>1819</v>
      </c>
      <c r="F26" s="335">
        <v>189</v>
      </c>
      <c r="G26" s="336">
        <f t="shared" si="0"/>
        <v>38893</v>
      </c>
    </row>
    <row r="27" spans="2:7" s="337" customFormat="1" ht="26.5" customHeight="1" x14ac:dyDescent="0.35">
      <c r="B27" s="334" t="s">
        <v>156</v>
      </c>
      <c r="C27" s="335">
        <v>23827</v>
      </c>
      <c r="D27" s="335">
        <v>34468</v>
      </c>
      <c r="E27" s="335">
        <v>3091</v>
      </c>
      <c r="F27" s="335">
        <v>165</v>
      </c>
      <c r="G27" s="336">
        <f t="shared" si="0"/>
        <v>61551</v>
      </c>
    </row>
    <row r="28" spans="2:7" s="337" customFormat="1" ht="26.5" customHeight="1" x14ac:dyDescent="0.35">
      <c r="B28" s="334" t="s">
        <v>157</v>
      </c>
      <c r="C28" s="335">
        <v>24586</v>
      </c>
      <c r="D28" s="335">
        <v>33279</v>
      </c>
      <c r="E28" s="335">
        <v>2907</v>
      </c>
      <c r="F28" s="335">
        <v>195</v>
      </c>
      <c r="G28" s="336">
        <f t="shared" si="0"/>
        <v>60967</v>
      </c>
    </row>
    <row r="29" spans="2:7" s="337" customFormat="1" ht="26.5" customHeight="1" x14ac:dyDescent="0.35">
      <c r="B29" s="338" t="s">
        <v>158</v>
      </c>
      <c r="C29" s="335">
        <v>26139</v>
      </c>
      <c r="D29" s="335">
        <v>45693</v>
      </c>
      <c r="E29" s="335">
        <v>2848</v>
      </c>
      <c r="F29" s="335">
        <v>227</v>
      </c>
      <c r="G29" s="336">
        <f t="shared" si="0"/>
        <v>74907</v>
      </c>
    </row>
    <row r="30" spans="2:7" s="337" customFormat="1" ht="26.5" customHeight="1" x14ac:dyDescent="0.35">
      <c r="B30" s="334" t="s">
        <v>159</v>
      </c>
      <c r="C30" s="335">
        <v>34355</v>
      </c>
      <c r="D30" s="335">
        <v>61856</v>
      </c>
      <c r="E30" s="335">
        <v>2188</v>
      </c>
      <c r="F30" s="335">
        <v>155</v>
      </c>
      <c r="G30" s="336">
        <f t="shared" si="0"/>
        <v>98554</v>
      </c>
    </row>
    <row r="31" spans="2:7" ht="30" customHeight="1" thickBot="1" x14ac:dyDescent="0.4">
      <c r="B31" s="166" t="s">
        <v>137</v>
      </c>
      <c r="C31" s="167">
        <f>SUM(C19:C30)</f>
        <v>319427</v>
      </c>
      <c r="D31" s="167">
        <f t="shared" ref="D31:E31" si="1">SUM(D19:D30)</f>
        <v>444684</v>
      </c>
      <c r="E31" s="167">
        <f t="shared" si="1"/>
        <v>38693</v>
      </c>
      <c r="F31" s="167">
        <f>SUM(F19:F30)</f>
        <v>2112</v>
      </c>
      <c r="G31" s="167">
        <f>SUM(G19:G30)</f>
        <v>804916</v>
      </c>
    </row>
    <row r="32" spans="2:7" ht="141" customHeight="1" thickTop="1" x14ac:dyDescent="0.35">
      <c r="B32" s="358" t="s">
        <v>138</v>
      </c>
      <c r="C32" s="358"/>
      <c r="D32" s="358"/>
      <c r="E32" s="358"/>
      <c r="F32" s="358"/>
      <c r="G32" s="358"/>
    </row>
    <row r="33" spans="2:6" ht="23.15" customHeight="1" x14ac:dyDescent="0.35">
      <c r="B33" s="134"/>
    </row>
    <row r="34" spans="2:6" x14ac:dyDescent="0.35">
      <c r="C34" s="331"/>
      <c r="D34" s="331"/>
      <c r="E34" s="331"/>
      <c r="F34" s="331"/>
    </row>
  </sheetData>
  <mergeCells count="4">
    <mergeCell ref="C2:G2"/>
    <mergeCell ref="B32:G32"/>
    <mergeCell ref="C4:G4"/>
    <mergeCell ref="C18:G18"/>
  </mergeCells>
  <phoneticPr fontId="10" type="noConversion"/>
  <pageMargins left="0.70866141732283472" right="0.70866141732283472" top="0.94488188976377963" bottom="0.74803149606299213" header="0.31496062992125984" footer="0.31496062992125984"/>
  <pageSetup paperSize="9" scale="66"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pageSetUpPr fitToPage="1"/>
  </sheetPr>
  <dimension ref="A1:L187"/>
  <sheetViews>
    <sheetView showGridLines="0" topLeftCell="A17" zoomScale="60" zoomScaleNormal="60" workbookViewId="0">
      <selection activeCell="J28" sqref="J28"/>
    </sheetView>
  </sheetViews>
  <sheetFormatPr defaultColWidth="32.54296875" defaultRowHeight="15" x14ac:dyDescent="0.3"/>
  <cols>
    <col min="1" max="1" width="30.81640625" style="9" customWidth="1"/>
    <col min="2" max="9" width="19.453125" style="9" customWidth="1"/>
    <col min="10" max="10" width="9.1796875" style="9" customWidth="1"/>
    <col min="11" max="16384" width="32.54296875" style="9"/>
  </cols>
  <sheetData>
    <row r="1" spans="1:11" ht="63.65" customHeight="1" thickBot="1" x14ac:dyDescent="0.35">
      <c r="A1" s="86" t="s">
        <v>115</v>
      </c>
      <c r="B1" s="161"/>
      <c r="C1" s="161"/>
      <c r="D1" s="161"/>
      <c r="E1" s="161"/>
      <c r="F1" s="161"/>
      <c r="G1" s="161"/>
      <c r="H1" s="161"/>
      <c r="I1" s="161"/>
    </row>
    <row r="2" spans="1:11" ht="52.5" customHeight="1" thickTop="1" x14ac:dyDescent="0.3">
      <c r="A2" s="51"/>
      <c r="B2" s="357" t="s">
        <v>116</v>
      </c>
      <c r="C2" s="357"/>
      <c r="D2" s="365" t="s">
        <v>118</v>
      </c>
      <c r="E2" s="366"/>
      <c r="F2" s="357" t="s">
        <v>117</v>
      </c>
      <c r="G2" s="357"/>
      <c r="H2" s="357" t="s">
        <v>119</v>
      </c>
      <c r="I2" s="357"/>
    </row>
    <row r="3" spans="1:11" ht="9" customHeight="1" x14ac:dyDescent="0.3">
      <c r="A3" s="367" t="s">
        <v>66</v>
      </c>
      <c r="B3" s="360" t="s">
        <v>37</v>
      </c>
      <c r="C3" s="362" t="s">
        <v>36</v>
      </c>
      <c r="D3" s="360" t="s">
        <v>37</v>
      </c>
      <c r="E3" s="369" t="s">
        <v>36</v>
      </c>
      <c r="F3" s="360" t="s">
        <v>37</v>
      </c>
      <c r="G3" s="362" t="s">
        <v>36</v>
      </c>
      <c r="H3" s="360" t="s">
        <v>37</v>
      </c>
      <c r="I3" s="362" t="s">
        <v>36</v>
      </c>
    </row>
    <row r="4" spans="1:11" ht="35.15" customHeight="1" thickBot="1" x14ac:dyDescent="0.35">
      <c r="A4" s="368"/>
      <c r="B4" s="361"/>
      <c r="C4" s="363"/>
      <c r="D4" s="361"/>
      <c r="E4" s="370"/>
      <c r="F4" s="361"/>
      <c r="G4" s="363"/>
      <c r="H4" s="361"/>
      <c r="I4" s="363"/>
    </row>
    <row r="5" spans="1:11" ht="30" customHeight="1" thickTop="1" x14ac:dyDescent="0.3">
      <c r="A5" s="232" t="s">
        <v>4</v>
      </c>
      <c r="B5" s="12">
        <v>402231</v>
      </c>
      <c r="C5" s="19">
        <v>6.5018536613752245E-2</v>
      </c>
      <c r="D5" s="12">
        <v>626577</v>
      </c>
      <c r="E5" s="20">
        <v>6.6452270861168616E-2</v>
      </c>
      <c r="F5" s="12">
        <v>42621</v>
      </c>
      <c r="G5" s="19">
        <f>+(F5/F$27)</f>
        <v>5.2950866922759639E-2</v>
      </c>
      <c r="H5" s="12">
        <v>58264</v>
      </c>
      <c r="I5" s="19">
        <f>+(H5/H$27)</f>
        <v>5.5252778807756101E-2</v>
      </c>
      <c r="J5" s="300"/>
      <c r="K5" s="299"/>
    </row>
    <row r="6" spans="1:11" ht="30" customHeight="1" x14ac:dyDescent="0.3">
      <c r="A6" s="232" t="s">
        <v>5</v>
      </c>
      <c r="B6" s="12">
        <v>11900</v>
      </c>
      <c r="C6" s="19">
        <v>1.9235727373167453E-3</v>
      </c>
      <c r="D6" s="12">
        <v>19060</v>
      </c>
      <c r="E6" s="20">
        <v>2.0214279850902187E-3</v>
      </c>
      <c r="F6" s="12">
        <v>1054</v>
      </c>
      <c r="G6" s="19">
        <f t="shared" ref="G6:G26" si="0">+(F6/F$27)</f>
        <v>1.3094534088029062E-3</v>
      </c>
      <c r="H6" s="12">
        <v>1428</v>
      </c>
      <c r="I6" s="19">
        <f t="shared" ref="I6:I29" si="1">+(H6/H$27)</f>
        <v>1.3541975857729596E-3</v>
      </c>
      <c r="J6" s="300"/>
      <c r="K6" s="299"/>
    </row>
    <row r="7" spans="1:11" ht="30" customHeight="1" x14ac:dyDescent="0.3">
      <c r="A7" s="232" t="s">
        <v>6</v>
      </c>
      <c r="B7" s="12">
        <v>1012400</v>
      </c>
      <c r="C7" s="19">
        <v>0.16364916296298093</v>
      </c>
      <c r="D7" s="12">
        <v>1611578</v>
      </c>
      <c r="E7" s="20">
        <v>0.17091756922118176</v>
      </c>
      <c r="F7" s="12">
        <v>99842</v>
      </c>
      <c r="G7" s="19">
        <f t="shared" si="0"/>
        <v>0.12404027252533184</v>
      </c>
      <c r="H7" s="12">
        <v>135654</v>
      </c>
      <c r="I7" s="19">
        <f t="shared" si="1"/>
        <v>0.12864308074260858</v>
      </c>
      <c r="J7" s="300"/>
      <c r="K7" s="299"/>
    </row>
    <row r="8" spans="1:11" ht="30" customHeight="1" x14ac:dyDescent="0.3">
      <c r="A8" s="232" t="s">
        <v>60</v>
      </c>
      <c r="B8" s="12">
        <v>56589</v>
      </c>
      <c r="C8" s="19">
        <v>9.1473157673964117E-3</v>
      </c>
      <c r="D8" s="12">
        <v>95733</v>
      </c>
      <c r="E8" s="20">
        <v>1.0153062187651727E-2</v>
      </c>
      <c r="F8" s="12">
        <v>4603</v>
      </c>
      <c r="G8" s="19">
        <f t="shared" si="0"/>
        <v>5.7186091467929575E-3</v>
      </c>
      <c r="H8" s="12">
        <v>6509</v>
      </c>
      <c r="I8" s="19">
        <f t="shared" si="1"/>
        <v>6.1725994998572779E-3</v>
      </c>
      <c r="J8" s="300"/>
      <c r="K8" s="299"/>
    </row>
    <row r="9" spans="1:11" ht="30" customHeight="1" x14ac:dyDescent="0.3">
      <c r="A9" s="232" t="s">
        <v>61</v>
      </c>
      <c r="B9" s="12">
        <v>56324</v>
      </c>
      <c r="C9" s="19">
        <v>9.1044799039183503E-3</v>
      </c>
      <c r="D9" s="12">
        <v>99600</v>
      </c>
      <c r="E9" s="20">
        <v>1.0563180866473546E-2</v>
      </c>
      <c r="F9" s="12">
        <v>4314</v>
      </c>
      <c r="G9" s="19">
        <f t="shared" si="0"/>
        <v>5.3595654701857091E-3</v>
      </c>
      <c r="H9" s="12">
        <v>5654</v>
      </c>
      <c r="I9" s="19">
        <f t="shared" si="1"/>
        <v>5.3617879201402754E-3</v>
      </c>
      <c r="J9" s="300"/>
      <c r="K9" s="299"/>
    </row>
    <row r="10" spans="1:11" ht="30" customHeight="1" x14ac:dyDescent="0.3">
      <c r="A10" s="232" t="s">
        <v>7</v>
      </c>
      <c r="B10" s="12">
        <v>481986</v>
      </c>
      <c r="C10" s="19">
        <v>7.791051507297049E-2</v>
      </c>
      <c r="D10" s="12">
        <v>767163</v>
      </c>
      <c r="E10" s="20">
        <v>8.1362264287815705E-2</v>
      </c>
      <c r="F10" s="12">
        <v>42205</v>
      </c>
      <c r="G10" s="19">
        <f t="shared" si="0"/>
        <v>5.2434042806951284E-2</v>
      </c>
      <c r="H10" s="12">
        <v>55760</v>
      </c>
      <c r="I10" s="19">
        <f t="shared" si="1"/>
        <v>5.287819144446794E-2</v>
      </c>
      <c r="J10" s="300"/>
      <c r="K10" s="299"/>
    </row>
    <row r="11" spans="1:11" ht="30" customHeight="1" x14ac:dyDescent="0.3">
      <c r="A11" s="232" t="s">
        <v>52</v>
      </c>
      <c r="B11" s="12">
        <v>113067</v>
      </c>
      <c r="C11" s="19">
        <v>1.827668896556239E-2</v>
      </c>
      <c r="D11" s="12">
        <v>175799</v>
      </c>
      <c r="E11" s="20">
        <v>1.8644544509489786E-2</v>
      </c>
      <c r="F11" s="12">
        <v>10208</v>
      </c>
      <c r="G11" s="19">
        <f t="shared" si="0"/>
        <v>1.2682068687912777E-2</v>
      </c>
      <c r="H11" s="12">
        <v>13248</v>
      </c>
      <c r="I11" s="19">
        <f t="shared" si="1"/>
        <v>1.2563312056246615E-2</v>
      </c>
      <c r="J11" s="300"/>
      <c r="K11" s="299"/>
    </row>
    <row r="12" spans="1:11" ht="30" customHeight="1" x14ac:dyDescent="0.3">
      <c r="A12" s="232" t="s">
        <v>8</v>
      </c>
      <c r="B12" s="12">
        <v>132099</v>
      </c>
      <c r="C12" s="19">
        <v>2.135311218712645E-2</v>
      </c>
      <c r="D12" s="12">
        <v>198497</v>
      </c>
      <c r="E12" s="20">
        <v>2.1051804341891561E-2</v>
      </c>
      <c r="F12" s="12">
        <v>15891</v>
      </c>
      <c r="G12" s="19">
        <f t="shared" si="0"/>
        <v>1.9742432750746663E-2</v>
      </c>
      <c r="H12" s="12">
        <v>21641</v>
      </c>
      <c r="I12" s="19">
        <f t="shared" si="1"/>
        <v>2.052254198439259E-2</v>
      </c>
      <c r="J12" s="300"/>
      <c r="K12" s="299"/>
    </row>
    <row r="13" spans="1:11" ht="30" customHeight="1" x14ac:dyDescent="0.3">
      <c r="A13" s="232" t="s">
        <v>9</v>
      </c>
      <c r="B13" s="12">
        <v>449604</v>
      </c>
      <c r="C13" s="19">
        <v>7.2676134200719153E-2</v>
      </c>
      <c r="D13" s="12">
        <v>701234</v>
      </c>
      <c r="E13" s="20">
        <v>7.4370096101613561E-2</v>
      </c>
      <c r="F13" s="12">
        <v>42144</v>
      </c>
      <c r="G13" s="19">
        <f t="shared" si="0"/>
        <v>5.2358258501508229E-2</v>
      </c>
      <c r="H13" s="12">
        <v>55851</v>
      </c>
      <c r="I13" s="19">
        <f t="shared" si="1"/>
        <v>5.2964488349443672E-2</v>
      </c>
      <c r="J13" s="300"/>
      <c r="K13" s="299"/>
    </row>
    <row r="14" spans="1:11" ht="30" customHeight="1" x14ac:dyDescent="0.3">
      <c r="A14" s="232" t="s">
        <v>10</v>
      </c>
      <c r="B14" s="12">
        <v>356226</v>
      </c>
      <c r="C14" s="19">
        <v>5.7582069069192852E-2</v>
      </c>
      <c r="D14" s="12">
        <v>537163</v>
      </c>
      <c r="E14" s="20">
        <v>5.6969376744754309E-2</v>
      </c>
      <c r="F14" s="12">
        <v>35331</v>
      </c>
      <c r="G14" s="19">
        <f t="shared" si="0"/>
        <v>4.3894021239483376E-2</v>
      </c>
      <c r="H14" s="12">
        <v>47039</v>
      </c>
      <c r="I14" s="19">
        <f t="shared" si="1"/>
        <v>4.4607913331354512E-2</v>
      </c>
      <c r="J14" s="300"/>
      <c r="K14" s="299"/>
    </row>
    <row r="15" spans="1:11" ht="30" customHeight="1" x14ac:dyDescent="0.3">
      <c r="A15" s="232" t="s">
        <v>11</v>
      </c>
      <c r="B15" s="12">
        <v>86350</v>
      </c>
      <c r="C15" s="19">
        <v>1.3958025703134534E-2</v>
      </c>
      <c r="D15" s="12">
        <v>131838</v>
      </c>
      <c r="E15" s="20">
        <v>1.3982215251748387E-2</v>
      </c>
      <c r="F15" s="12">
        <v>8269</v>
      </c>
      <c r="G15" s="19">
        <f t="shared" si="0"/>
        <v>1.0273121667354109E-2</v>
      </c>
      <c r="H15" s="12">
        <v>10989</v>
      </c>
      <c r="I15" s="19">
        <f t="shared" si="1"/>
        <v>1.0421062514046954E-2</v>
      </c>
      <c r="J15" s="300"/>
      <c r="K15" s="299"/>
    </row>
    <row r="16" spans="1:11" ht="30" customHeight="1" x14ac:dyDescent="0.3">
      <c r="A16" s="232" t="s">
        <v>12</v>
      </c>
      <c r="B16" s="12">
        <v>150904</v>
      </c>
      <c r="C16" s="19">
        <v>2.4392842046390431E-2</v>
      </c>
      <c r="D16" s="12">
        <v>234123</v>
      </c>
      <c r="E16" s="20">
        <v>2.4830156566278974E-2</v>
      </c>
      <c r="F16" s="12">
        <v>13654</v>
      </c>
      <c r="G16" s="19">
        <f t="shared" si="0"/>
        <v>1.6963260762613737E-2</v>
      </c>
      <c r="H16" s="12">
        <v>18381</v>
      </c>
      <c r="I16" s="19">
        <f t="shared" si="1"/>
        <v>1.7431026487459922E-2</v>
      </c>
      <c r="J16" s="300"/>
      <c r="K16" s="299"/>
    </row>
    <row r="17" spans="1:11" ht="30" customHeight="1" x14ac:dyDescent="0.3">
      <c r="A17" s="232" t="s">
        <v>13</v>
      </c>
      <c r="B17" s="12">
        <v>585839</v>
      </c>
      <c r="C17" s="19">
        <v>9.4697809147639062E-2</v>
      </c>
      <c r="D17" s="12">
        <v>889587</v>
      </c>
      <c r="E17" s="20">
        <v>9.4346068046823314E-2</v>
      </c>
      <c r="F17" s="12">
        <v>69639</v>
      </c>
      <c r="G17" s="19">
        <f t="shared" si="0"/>
        <v>8.6517102405716875E-2</v>
      </c>
      <c r="H17" s="12">
        <v>95015</v>
      </c>
      <c r="I17" s="19">
        <f t="shared" si="1"/>
        <v>9.0104400288667882E-2</v>
      </c>
      <c r="J17" s="300"/>
      <c r="K17" s="299"/>
    </row>
    <row r="18" spans="1:11" ht="30" customHeight="1" x14ac:dyDescent="0.3">
      <c r="A18" s="232" t="s">
        <v>14</v>
      </c>
      <c r="B18" s="12">
        <v>127517</v>
      </c>
      <c r="C18" s="19">
        <v>2.0612455860875581E-2</v>
      </c>
      <c r="D18" s="12">
        <v>199351</v>
      </c>
      <c r="E18" s="20">
        <v>2.1142376193899276E-2</v>
      </c>
      <c r="F18" s="12">
        <v>13535</v>
      </c>
      <c r="G18" s="19">
        <f t="shared" si="0"/>
        <v>1.6815419248716636E-2</v>
      </c>
      <c r="H18" s="12">
        <v>18655</v>
      </c>
      <c r="I18" s="19">
        <f t="shared" si="1"/>
        <v>1.7690865520024201E-2</v>
      </c>
      <c r="J18" s="300"/>
      <c r="K18" s="299"/>
    </row>
    <row r="19" spans="1:11" ht="30" customHeight="1" x14ac:dyDescent="0.3">
      <c r="A19" s="232" t="s">
        <v>15</v>
      </c>
      <c r="B19" s="12">
        <v>27309</v>
      </c>
      <c r="C19" s="19">
        <v>4.414356964990168E-3</v>
      </c>
      <c r="D19" s="12">
        <v>42735</v>
      </c>
      <c r="E19" s="20">
        <v>4.5323045615336044E-3</v>
      </c>
      <c r="F19" s="12">
        <v>3122</v>
      </c>
      <c r="G19" s="19">
        <f t="shared" si="0"/>
        <v>3.8786655998886842E-3</v>
      </c>
      <c r="H19" s="12">
        <v>4279</v>
      </c>
      <c r="I19" s="19">
        <f t="shared" si="1"/>
        <v>4.0578511691333986E-3</v>
      </c>
      <c r="J19" s="300"/>
      <c r="K19" s="299"/>
    </row>
    <row r="20" spans="1:11" ht="30" customHeight="1" x14ac:dyDescent="0.3">
      <c r="A20" s="232" t="s">
        <v>16</v>
      </c>
      <c r="B20" s="12">
        <v>616121</v>
      </c>
      <c r="C20" s="19">
        <v>9.959273600742273E-2</v>
      </c>
      <c r="D20" s="12">
        <v>981112</v>
      </c>
      <c r="E20" s="20">
        <v>0.10405284644846981</v>
      </c>
      <c r="F20" s="12">
        <v>128286</v>
      </c>
      <c r="G20" s="19">
        <f t="shared" si="0"/>
        <v>0.15937812144372829</v>
      </c>
      <c r="H20" s="12">
        <v>192886</v>
      </c>
      <c r="I20" s="19">
        <f t="shared" si="1"/>
        <v>0.18291719574888168</v>
      </c>
      <c r="J20" s="300"/>
      <c r="K20" s="299"/>
    </row>
    <row r="21" spans="1:11" ht="30" customHeight="1" x14ac:dyDescent="0.3">
      <c r="A21" s="232" t="s">
        <v>17</v>
      </c>
      <c r="B21" s="12">
        <v>419927</v>
      </c>
      <c r="C21" s="19">
        <v>6.7879002425479742E-2</v>
      </c>
      <c r="D21" s="12">
        <v>651875</v>
      </c>
      <c r="E21" s="20">
        <v>6.9135276378839788E-2</v>
      </c>
      <c r="F21" s="12">
        <v>57109</v>
      </c>
      <c r="G21" s="19">
        <f t="shared" si="0"/>
        <v>7.0950260648316096E-2</v>
      </c>
      <c r="H21" s="12">
        <v>80509</v>
      </c>
      <c r="I21" s="19">
        <f t="shared" si="1"/>
        <v>7.6348104644954617E-2</v>
      </c>
      <c r="J21" s="300"/>
      <c r="K21" s="299"/>
    </row>
    <row r="22" spans="1:11" ht="30" customHeight="1" x14ac:dyDescent="0.3">
      <c r="A22" s="232" t="s">
        <v>18</v>
      </c>
      <c r="B22" s="12">
        <v>53990</v>
      </c>
      <c r="C22" s="19">
        <v>8.7272010157757214E-3</v>
      </c>
      <c r="D22" s="12">
        <v>85737</v>
      </c>
      <c r="E22" s="20">
        <v>9.0929260838237182E-3</v>
      </c>
      <c r="F22" s="12">
        <v>5476</v>
      </c>
      <c r="G22" s="19">
        <f t="shared" si="0"/>
        <v>6.8031943705927078E-3</v>
      </c>
      <c r="H22" s="12">
        <v>7477</v>
      </c>
      <c r="I22" s="19">
        <f t="shared" si="1"/>
        <v>7.0905709725661188E-3</v>
      </c>
      <c r="J22" s="300"/>
      <c r="K22" s="299"/>
    </row>
    <row r="23" spans="1:11" ht="30" customHeight="1" x14ac:dyDescent="0.3">
      <c r="A23" s="232" t="s">
        <v>19</v>
      </c>
      <c r="B23" s="12">
        <v>193243</v>
      </c>
      <c r="C23" s="19">
        <v>3.1236719872042001E-2</v>
      </c>
      <c r="D23" s="12">
        <v>310229</v>
      </c>
      <c r="E23" s="20">
        <v>3.2901656998245196E-2</v>
      </c>
      <c r="F23" s="12">
        <v>33883</v>
      </c>
      <c r="G23" s="19">
        <f t="shared" si="0"/>
        <v>4.2095075759458131E-2</v>
      </c>
      <c r="H23" s="12">
        <v>50071</v>
      </c>
      <c r="I23" s="19">
        <f>+(H23/H$27)</f>
        <v>4.748321240702931E-2</v>
      </c>
      <c r="J23" s="300"/>
      <c r="K23" s="299"/>
    </row>
    <row r="24" spans="1:11" ht="30" customHeight="1" x14ac:dyDescent="0.3">
      <c r="A24" s="232" t="s">
        <v>20</v>
      </c>
      <c r="B24" s="12">
        <v>517442</v>
      </c>
      <c r="C24" s="19">
        <v>8.3641791961567347E-2</v>
      </c>
      <c r="D24" s="12">
        <v>816378</v>
      </c>
      <c r="E24" s="20">
        <v>8.6581811941866871E-2</v>
      </c>
      <c r="F24" s="12">
        <v>99423</v>
      </c>
      <c r="G24" s="19">
        <f t="shared" si="0"/>
        <v>0.12351972131253447</v>
      </c>
      <c r="H24" s="12">
        <v>151429</v>
      </c>
      <c r="I24" s="19">
        <f t="shared" si="1"/>
        <v>0.14360279146779656</v>
      </c>
      <c r="J24" s="300"/>
      <c r="K24" s="299"/>
    </row>
    <row r="25" spans="1:11" ht="30" customHeight="1" x14ac:dyDescent="0.3">
      <c r="A25" s="232" t="s">
        <v>21</v>
      </c>
      <c r="B25" s="12">
        <v>149793</v>
      </c>
      <c r="C25" s="19">
        <v>2.4213254709318253E-2</v>
      </c>
      <c r="D25" s="12">
        <v>218416</v>
      </c>
      <c r="E25" s="20">
        <v>2.3164334459153474E-2</v>
      </c>
      <c r="F25" s="12">
        <v>17551</v>
      </c>
      <c r="G25" s="19">
        <f>+(F25/F$27)</f>
        <v>2.180475975132809E-2</v>
      </c>
      <c r="H25" s="12">
        <v>23235</v>
      </c>
      <c r="I25" s="19">
        <f t="shared" si="1"/>
        <v>2.2034160297923468E-2</v>
      </c>
      <c r="J25" s="300"/>
      <c r="K25" s="299"/>
    </row>
    <row r="26" spans="1:11" ht="30" customHeight="1" x14ac:dyDescent="0.3">
      <c r="A26" s="233" t="s">
        <v>50</v>
      </c>
      <c r="B26" s="241">
        <v>185544</v>
      </c>
      <c r="C26" s="19">
        <v>2.9992216804428418E-2</v>
      </c>
      <c r="D26" s="89">
        <v>35193</v>
      </c>
      <c r="E26" s="20">
        <v>3.7324299621867819E-3</v>
      </c>
      <c r="F26" s="241">
        <v>56756</v>
      </c>
      <c r="G26" s="19">
        <f t="shared" si="0"/>
        <v>7.05117055692768E-2</v>
      </c>
      <c r="H26" s="241">
        <v>525</v>
      </c>
      <c r="I26" s="19">
        <f t="shared" si="1"/>
        <v>4.9786675947535274E-4</v>
      </c>
      <c r="J26" s="300"/>
      <c r="K26" s="299"/>
    </row>
    <row r="27" spans="1:11" ht="30" customHeight="1" x14ac:dyDescent="0.3">
      <c r="A27" s="21" t="s">
        <v>32</v>
      </c>
      <c r="B27" s="22">
        <v>6186405</v>
      </c>
      <c r="C27" s="157">
        <v>1</v>
      </c>
      <c r="D27" s="22">
        <v>9428978</v>
      </c>
      <c r="E27" s="160">
        <v>1</v>
      </c>
      <c r="F27" s="22">
        <f>SUM(F5:F26)</f>
        <v>804916</v>
      </c>
      <c r="G27" s="157">
        <v>1</v>
      </c>
      <c r="H27" s="22">
        <f>SUM(H5:H26)</f>
        <v>1054499</v>
      </c>
      <c r="I27" s="318">
        <f t="shared" si="1"/>
        <v>1</v>
      </c>
      <c r="J27" s="317"/>
      <c r="K27" s="299"/>
    </row>
    <row r="28" spans="1:11" s="57" customFormat="1" ht="30" customHeight="1" x14ac:dyDescent="0.3">
      <c r="A28" s="244" t="s">
        <v>0</v>
      </c>
      <c r="B28" s="89">
        <f>SUM(B5:B13)</f>
        <v>2716200</v>
      </c>
      <c r="C28" s="158">
        <f>+B28/B$27</f>
        <v>0.43905951841174318</v>
      </c>
      <c r="D28" s="89">
        <f>SUM(D5:D13)</f>
        <v>4295241</v>
      </c>
      <c r="E28" s="302">
        <f>+D28/D$27</f>
        <v>0.45553622036237651</v>
      </c>
      <c r="F28" s="89">
        <f>SUM(F5:F13)</f>
        <v>262882</v>
      </c>
      <c r="G28" s="158">
        <f>+F28/F$27</f>
        <v>0.326595570220992</v>
      </c>
      <c r="H28" s="89">
        <f>SUM(H5:H13)</f>
        <v>354009</v>
      </c>
      <c r="I28" s="158">
        <f t="shared" si="1"/>
        <v>0.33571297839068598</v>
      </c>
      <c r="J28" s="317"/>
      <c r="K28" s="299"/>
    </row>
    <row r="29" spans="1:11" s="57" customFormat="1" ht="30" customHeight="1" x14ac:dyDescent="0.3">
      <c r="A29" s="244" t="s">
        <v>1</v>
      </c>
      <c r="B29" s="89">
        <f>SUM(B14:B17)</f>
        <v>1179319</v>
      </c>
      <c r="C29" s="19">
        <f>+B29/B$27</f>
        <v>0.19063074596635687</v>
      </c>
      <c r="D29" s="89">
        <f>SUM(D14:D17)</f>
        <v>1792711</v>
      </c>
      <c r="E29" s="20">
        <f>+D29/D$27</f>
        <v>0.19012781660960498</v>
      </c>
      <c r="F29" s="89">
        <f>SUM(F14:F17)</f>
        <v>126893</v>
      </c>
      <c r="G29" s="19">
        <f>+F29/F$27</f>
        <v>0.15764750607516809</v>
      </c>
      <c r="H29" s="89">
        <f>SUM(H14:H17)</f>
        <v>171424</v>
      </c>
      <c r="I29" s="19">
        <f t="shared" si="1"/>
        <v>0.16256440262152927</v>
      </c>
      <c r="J29" s="300"/>
      <c r="K29" s="299"/>
    </row>
    <row r="30" spans="1:11" s="57" customFormat="1" ht="30" customHeight="1" x14ac:dyDescent="0.3">
      <c r="A30" s="233" t="s">
        <v>2</v>
      </c>
      <c r="B30" s="241">
        <f>SUM(B18:B25)</f>
        <v>2105342</v>
      </c>
      <c r="C30" s="242">
        <f>+B30/B$27</f>
        <v>0.34031751881747152</v>
      </c>
      <c r="D30" s="241">
        <f>SUM(D18:D25)</f>
        <v>3305833</v>
      </c>
      <c r="E30" s="243">
        <f>+D30/D$27</f>
        <v>0.35060353306583175</v>
      </c>
      <c r="F30" s="241">
        <f>SUM(F18:F25)</f>
        <v>358385</v>
      </c>
      <c r="G30" s="242">
        <f>+F30/F$27</f>
        <v>0.44524521813456314</v>
      </c>
      <c r="H30" s="241">
        <f>SUM(H18:H25)</f>
        <v>528541</v>
      </c>
      <c r="I30" s="242">
        <f>+(H30/H$27)</f>
        <v>0.50122475222830942</v>
      </c>
      <c r="J30" s="317"/>
      <c r="K30" s="299"/>
    </row>
    <row r="31" spans="1:11" ht="18.75" customHeight="1" x14ac:dyDescent="0.3">
      <c r="A31" s="52"/>
      <c r="B31" s="11"/>
      <c r="C31" s="23"/>
      <c r="D31" s="11"/>
      <c r="E31" s="19"/>
      <c r="H31" s="159"/>
      <c r="I31" s="159"/>
    </row>
    <row r="32" spans="1:11" ht="68.5" customHeight="1" x14ac:dyDescent="0.3">
      <c r="A32" s="364" t="s">
        <v>41</v>
      </c>
      <c r="B32" s="364"/>
      <c r="C32" s="364"/>
      <c r="D32" s="364"/>
      <c r="E32" s="364"/>
      <c r="F32" s="364"/>
      <c r="G32" s="364"/>
      <c r="H32" s="364"/>
      <c r="I32" s="364"/>
    </row>
    <row r="33" spans="1:12" ht="18" customHeight="1" x14ac:dyDescent="0.3">
      <c r="A33" s="134"/>
      <c r="B33" s="48"/>
      <c r="C33" s="48"/>
      <c r="D33" s="48"/>
      <c r="E33" s="48"/>
      <c r="F33" s="48"/>
      <c r="G33" s="48"/>
      <c r="H33" s="48"/>
      <c r="I33" s="48"/>
      <c r="J33" s="48"/>
      <c r="K33" s="48"/>
      <c r="L33" s="48"/>
    </row>
    <row r="34" spans="1:12" ht="44.5" customHeight="1" x14ac:dyDescent="0.3">
      <c r="C34" s="301"/>
      <c r="H34" s="159"/>
      <c r="I34" s="159"/>
    </row>
    <row r="35" spans="1:12" ht="44.5" customHeight="1" x14ac:dyDescent="0.3">
      <c r="C35" s="301"/>
      <c r="H35" s="159"/>
      <c r="I35" s="159"/>
    </row>
    <row r="36" spans="1:12" ht="44.5" customHeight="1" x14ac:dyDescent="0.3">
      <c r="H36" s="159"/>
      <c r="I36" s="159"/>
    </row>
    <row r="37" spans="1:12" x14ac:dyDescent="0.3">
      <c r="H37" s="159"/>
      <c r="I37" s="159"/>
    </row>
    <row r="38" spans="1:12" x14ac:dyDescent="0.3">
      <c r="H38" s="159"/>
      <c r="I38" s="159"/>
    </row>
    <row r="39" spans="1:12" x14ac:dyDescent="0.3">
      <c r="H39" s="159"/>
      <c r="I39" s="159"/>
    </row>
    <row r="40" spans="1:12" x14ac:dyDescent="0.3">
      <c r="H40" s="159"/>
      <c r="I40" s="159"/>
    </row>
    <row r="41" spans="1:12" x14ac:dyDescent="0.3">
      <c r="H41" s="159"/>
      <c r="I41" s="159"/>
    </row>
    <row r="42" spans="1:12" x14ac:dyDescent="0.3">
      <c r="H42" s="159"/>
      <c r="I42" s="159"/>
    </row>
    <row r="43" spans="1:12" x14ac:dyDescent="0.3">
      <c r="H43" s="159"/>
      <c r="I43" s="159"/>
    </row>
    <row r="44" spans="1:12" x14ac:dyDescent="0.3">
      <c r="H44" s="159"/>
      <c r="I44" s="159"/>
    </row>
    <row r="45" spans="1:12" x14ac:dyDescent="0.3">
      <c r="H45" s="159"/>
      <c r="I45" s="159"/>
    </row>
    <row r="46" spans="1:12" x14ac:dyDescent="0.3">
      <c r="H46" s="159"/>
      <c r="I46" s="159"/>
    </row>
    <row r="47" spans="1:12" x14ac:dyDescent="0.3">
      <c r="H47" s="159"/>
      <c r="I47" s="159"/>
    </row>
    <row r="48" spans="1:12" x14ac:dyDescent="0.3">
      <c r="H48" s="159"/>
      <c r="I48" s="159"/>
    </row>
    <row r="49" spans="8:9" x14ac:dyDescent="0.3">
      <c r="H49" s="159"/>
      <c r="I49" s="159"/>
    </row>
    <row r="50" spans="8:9" x14ac:dyDescent="0.3">
      <c r="H50" s="159"/>
      <c r="I50" s="159"/>
    </row>
    <row r="51" spans="8:9" x14ac:dyDescent="0.3">
      <c r="H51" s="159"/>
      <c r="I51" s="159"/>
    </row>
    <row r="52" spans="8:9" x14ac:dyDescent="0.3">
      <c r="H52" s="159"/>
      <c r="I52" s="159"/>
    </row>
    <row r="53" spans="8:9" x14ac:dyDescent="0.3">
      <c r="H53" s="159"/>
      <c r="I53" s="159"/>
    </row>
    <row r="54" spans="8:9" x14ac:dyDescent="0.3">
      <c r="H54" s="159"/>
      <c r="I54" s="159"/>
    </row>
    <row r="55" spans="8:9" x14ac:dyDescent="0.3">
      <c r="H55" s="159"/>
      <c r="I55" s="159"/>
    </row>
    <row r="56" spans="8:9" x14ac:dyDescent="0.3">
      <c r="H56" s="159"/>
      <c r="I56" s="159"/>
    </row>
    <row r="57" spans="8:9" x14ac:dyDescent="0.3">
      <c r="H57" s="159"/>
      <c r="I57" s="159"/>
    </row>
    <row r="58" spans="8:9" x14ac:dyDescent="0.3">
      <c r="H58" s="159"/>
      <c r="I58" s="159"/>
    </row>
    <row r="59" spans="8:9" x14ac:dyDescent="0.3">
      <c r="H59" s="159"/>
      <c r="I59" s="159"/>
    </row>
    <row r="60" spans="8:9" x14ac:dyDescent="0.3">
      <c r="H60" s="159"/>
      <c r="I60" s="159"/>
    </row>
    <row r="61" spans="8:9" x14ac:dyDescent="0.3">
      <c r="H61" s="159"/>
      <c r="I61" s="159"/>
    </row>
    <row r="62" spans="8:9" x14ac:dyDescent="0.3">
      <c r="H62" s="159"/>
      <c r="I62" s="159"/>
    </row>
    <row r="63" spans="8:9" x14ac:dyDescent="0.3">
      <c r="H63" s="159"/>
      <c r="I63" s="159"/>
    </row>
    <row r="64" spans="8:9" x14ac:dyDescent="0.3">
      <c r="H64" s="159"/>
      <c r="I64" s="159"/>
    </row>
    <row r="65" spans="8:9" x14ac:dyDescent="0.3">
      <c r="H65" s="159"/>
      <c r="I65" s="159"/>
    </row>
    <row r="66" spans="8:9" x14ac:dyDescent="0.3">
      <c r="H66" s="159"/>
      <c r="I66" s="159"/>
    </row>
    <row r="67" spans="8:9" x14ac:dyDescent="0.3">
      <c r="H67" s="159"/>
      <c r="I67" s="159"/>
    </row>
    <row r="68" spans="8:9" x14ac:dyDescent="0.3">
      <c r="H68" s="159"/>
      <c r="I68" s="159"/>
    </row>
    <row r="69" spans="8:9" x14ac:dyDescent="0.3">
      <c r="H69" s="159"/>
      <c r="I69" s="159"/>
    </row>
    <row r="70" spans="8:9" x14ac:dyDescent="0.3">
      <c r="H70" s="159"/>
      <c r="I70" s="159"/>
    </row>
    <row r="71" spans="8:9" x14ac:dyDescent="0.3">
      <c r="H71" s="159"/>
      <c r="I71" s="159"/>
    </row>
    <row r="72" spans="8:9" x14ac:dyDescent="0.3">
      <c r="H72" s="159"/>
      <c r="I72" s="159"/>
    </row>
    <row r="73" spans="8:9" x14ac:dyDescent="0.3">
      <c r="H73" s="159"/>
      <c r="I73" s="159"/>
    </row>
    <row r="74" spans="8:9" x14ac:dyDescent="0.3">
      <c r="H74" s="159"/>
      <c r="I74" s="159"/>
    </row>
    <row r="75" spans="8:9" x14ac:dyDescent="0.3">
      <c r="H75" s="159"/>
      <c r="I75" s="159"/>
    </row>
    <row r="76" spans="8:9" x14ac:dyDescent="0.3">
      <c r="H76" s="159"/>
      <c r="I76" s="159"/>
    </row>
    <row r="77" spans="8:9" x14ac:dyDescent="0.3">
      <c r="H77" s="159"/>
      <c r="I77" s="159"/>
    </row>
    <row r="78" spans="8:9" x14ac:dyDescent="0.3">
      <c r="H78" s="159"/>
      <c r="I78" s="159"/>
    </row>
    <row r="79" spans="8:9" x14ac:dyDescent="0.3">
      <c r="H79" s="159"/>
      <c r="I79" s="159"/>
    </row>
    <row r="80" spans="8:9" x14ac:dyDescent="0.3">
      <c r="H80" s="159"/>
      <c r="I80" s="159"/>
    </row>
    <row r="81" spans="8:9" x14ac:dyDescent="0.3">
      <c r="H81" s="159"/>
      <c r="I81" s="159"/>
    </row>
    <row r="82" spans="8:9" x14ac:dyDescent="0.3">
      <c r="H82" s="159"/>
      <c r="I82" s="159"/>
    </row>
    <row r="83" spans="8:9" x14ac:dyDescent="0.3">
      <c r="H83" s="159"/>
      <c r="I83" s="159"/>
    </row>
    <row r="84" spans="8:9" x14ac:dyDescent="0.3">
      <c r="H84" s="159"/>
      <c r="I84" s="159"/>
    </row>
    <row r="85" spans="8:9" x14ac:dyDescent="0.3">
      <c r="H85" s="159"/>
      <c r="I85" s="159"/>
    </row>
    <row r="86" spans="8:9" x14ac:dyDescent="0.3">
      <c r="H86" s="159"/>
      <c r="I86" s="159"/>
    </row>
    <row r="87" spans="8:9" x14ac:dyDescent="0.3">
      <c r="H87" s="159"/>
      <c r="I87" s="159"/>
    </row>
    <row r="88" spans="8:9" x14ac:dyDescent="0.3">
      <c r="H88" s="159"/>
      <c r="I88" s="159"/>
    </row>
    <row r="89" spans="8:9" x14ac:dyDescent="0.3">
      <c r="H89" s="159"/>
      <c r="I89" s="159"/>
    </row>
    <row r="90" spans="8:9" x14ac:dyDescent="0.3">
      <c r="H90" s="159"/>
      <c r="I90" s="159"/>
    </row>
    <row r="91" spans="8:9" x14ac:dyDescent="0.3">
      <c r="H91" s="159"/>
      <c r="I91" s="159"/>
    </row>
    <row r="92" spans="8:9" x14ac:dyDescent="0.3">
      <c r="H92" s="159"/>
      <c r="I92" s="159"/>
    </row>
    <row r="93" spans="8:9" x14ac:dyDescent="0.3">
      <c r="H93" s="159"/>
      <c r="I93" s="159"/>
    </row>
    <row r="94" spans="8:9" x14ac:dyDescent="0.3">
      <c r="H94" s="159"/>
      <c r="I94" s="159"/>
    </row>
    <row r="95" spans="8:9" x14ac:dyDescent="0.3">
      <c r="H95" s="159"/>
      <c r="I95" s="159"/>
    </row>
    <row r="96" spans="8:9" x14ac:dyDescent="0.3">
      <c r="H96" s="159"/>
      <c r="I96" s="159"/>
    </row>
    <row r="97" spans="8:9" x14ac:dyDescent="0.3">
      <c r="H97" s="159"/>
      <c r="I97" s="159"/>
    </row>
    <row r="98" spans="8:9" x14ac:dyDescent="0.3">
      <c r="H98" s="159"/>
      <c r="I98" s="159"/>
    </row>
    <row r="99" spans="8:9" x14ac:dyDescent="0.3">
      <c r="H99" s="159"/>
      <c r="I99" s="159"/>
    </row>
    <row r="100" spans="8:9" x14ac:dyDescent="0.3">
      <c r="H100" s="159"/>
      <c r="I100" s="159"/>
    </row>
    <row r="101" spans="8:9" x14ac:dyDescent="0.3">
      <c r="H101" s="159"/>
      <c r="I101" s="159"/>
    </row>
    <row r="102" spans="8:9" x14ac:dyDescent="0.3">
      <c r="H102" s="159"/>
      <c r="I102" s="159"/>
    </row>
    <row r="103" spans="8:9" x14ac:dyDescent="0.3">
      <c r="H103" s="159"/>
      <c r="I103" s="159"/>
    </row>
    <row r="104" spans="8:9" x14ac:dyDescent="0.3">
      <c r="H104" s="159"/>
      <c r="I104" s="159"/>
    </row>
    <row r="105" spans="8:9" x14ac:dyDescent="0.3">
      <c r="H105" s="159"/>
      <c r="I105" s="159"/>
    </row>
    <row r="106" spans="8:9" x14ac:dyDescent="0.3">
      <c r="H106" s="159"/>
      <c r="I106" s="159"/>
    </row>
    <row r="107" spans="8:9" x14ac:dyDescent="0.3">
      <c r="H107" s="159"/>
      <c r="I107" s="159"/>
    </row>
    <row r="108" spans="8:9" x14ac:dyDescent="0.3">
      <c r="H108" s="159"/>
      <c r="I108" s="159"/>
    </row>
    <row r="109" spans="8:9" x14ac:dyDescent="0.3">
      <c r="H109" s="159"/>
      <c r="I109" s="159"/>
    </row>
    <row r="110" spans="8:9" x14ac:dyDescent="0.3">
      <c r="H110" s="159"/>
      <c r="I110" s="159"/>
    </row>
    <row r="111" spans="8:9" x14ac:dyDescent="0.3">
      <c r="H111" s="159"/>
      <c r="I111" s="159"/>
    </row>
    <row r="112" spans="8:9" x14ac:dyDescent="0.3">
      <c r="H112" s="159"/>
      <c r="I112" s="159"/>
    </row>
    <row r="113" spans="8:9" x14ac:dyDescent="0.3">
      <c r="H113" s="159"/>
      <c r="I113" s="159"/>
    </row>
    <row r="114" spans="8:9" x14ac:dyDescent="0.3">
      <c r="H114" s="159"/>
      <c r="I114" s="159"/>
    </row>
    <row r="115" spans="8:9" x14ac:dyDescent="0.3">
      <c r="H115" s="159"/>
      <c r="I115" s="159"/>
    </row>
    <row r="116" spans="8:9" x14ac:dyDescent="0.3">
      <c r="H116" s="159"/>
      <c r="I116" s="159"/>
    </row>
    <row r="117" spans="8:9" x14ac:dyDescent="0.3">
      <c r="H117" s="159"/>
      <c r="I117" s="159"/>
    </row>
    <row r="118" spans="8:9" x14ac:dyDescent="0.3">
      <c r="H118" s="159"/>
      <c r="I118" s="159"/>
    </row>
    <row r="119" spans="8:9" x14ac:dyDescent="0.3">
      <c r="H119" s="159"/>
      <c r="I119" s="159"/>
    </row>
    <row r="120" spans="8:9" x14ac:dyDescent="0.3">
      <c r="H120" s="159"/>
      <c r="I120" s="159"/>
    </row>
    <row r="121" spans="8:9" x14ac:dyDescent="0.3">
      <c r="H121" s="159"/>
      <c r="I121" s="159"/>
    </row>
    <row r="122" spans="8:9" x14ac:dyDescent="0.3">
      <c r="H122" s="159"/>
      <c r="I122" s="159"/>
    </row>
    <row r="123" spans="8:9" x14ac:dyDescent="0.3">
      <c r="H123" s="159"/>
      <c r="I123" s="159"/>
    </row>
    <row r="124" spans="8:9" x14ac:dyDescent="0.3">
      <c r="H124" s="159"/>
      <c r="I124" s="159"/>
    </row>
    <row r="125" spans="8:9" x14ac:dyDescent="0.3">
      <c r="H125" s="159"/>
      <c r="I125" s="159"/>
    </row>
    <row r="126" spans="8:9" x14ac:dyDescent="0.3">
      <c r="H126" s="159"/>
      <c r="I126" s="159"/>
    </row>
    <row r="127" spans="8:9" x14ac:dyDescent="0.3">
      <c r="H127" s="159"/>
      <c r="I127" s="159"/>
    </row>
    <row r="128" spans="8:9" x14ac:dyDescent="0.3">
      <c r="H128" s="159"/>
      <c r="I128" s="159"/>
    </row>
    <row r="129" spans="8:9" x14ac:dyDescent="0.3">
      <c r="H129" s="159"/>
      <c r="I129" s="159"/>
    </row>
    <row r="130" spans="8:9" x14ac:dyDescent="0.3">
      <c r="H130" s="159"/>
      <c r="I130" s="159"/>
    </row>
    <row r="131" spans="8:9" x14ac:dyDescent="0.3">
      <c r="H131" s="159"/>
      <c r="I131" s="159"/>
    </row>
    <row r="132" spans="8:9" x14ac:dyDescent="0.3">
      <c r="H132" s="159"/>
      <c r="I132" s="159"/>
    </row>
    <row r="133" spans="8:9" x14ac:dyDescent="0.3">
      <c r="H133" s="159"/>
      <c r="I133" s="159"/>
    </row>
    <row r="134" spans="8:9" x14ac:dyDescent="0.3">
      <c r="H134" s="159"/>
      <c r="I134" s="159"/>
    </row>
    <row r="135" spans="8:9" x14ac:dyDescent="0.3">
      <c r="H135" s="159"/>
      <c r="I135" s="159"/>
    </row>
    <row r="136" spans="8:9" x14ac:dyDescent="0.3">
      <c r="H136" s="159"/>
      <c r="I136" s="159"/>
    </row>
    <row r="137" spans="8:9" x14ac:dyDescent="0.3">
      <c r="H137" s="159"/>
      <c r="I137" s="159"/>
    </row>
    <row r="138" spans="8:9" x14ac:dyDescent="0.3">
      <c r="H138" s="159"/>
      <c r="I138" s="159"/>
    </row>
    <row r="139" spans="8:9" x14ac:dyDescent="0.3">
      <c r="H139" s="159"/>
      <c r="I139" s="159"/>
    </row>
    <row r="140" spans="8:9" x14ac:dyDescent="0.3">
      <c r="H140" s="159"/>
      <c r="I140" s="159"/>
    </row>
    <row r="141" spans="8:9" x14ac:dyDescent="0.3">
      <c r="H141" s="159"/>
      <c r="I141" s="159"/>
    </row>
    <row r="142" spans="8:9" x14ac:dyDescent="0.3">
      <c r="H142" s="159"/>
      <c r="I142" s="159"/>
    </row>
    <row r="143" spans="8:9" x14ac:dyDescent="0.3">
      <c r="H143" s="159"/>
      <c r="I143" s="159"/>
    </row>
    <row r="144" spans="8:9" x14ac:dyDescent="0.3">
      <c r="H144" s="159"/>
      <c r="I144" s="159"/>
    </row>
    <row r="145" spans="8:9" x14ac:dyDescent="0.3">
      <c r="H145" s="159"/>
      <c r="I145" s="159"/>
    </row>
    <row r="146" spans="8:9" x14ac:dyDescent="0.3">
      <c r="H146" s="159"/>
      <c r="I146" s="159"/>
    </row>
    <row r="147" spans="8:9" x14ac:dyDescent="0.3">
      <c r="H147" s="159"/>
      <c r="I147" s="159"/>
    </row>
    <row r="148" spans="8:9" x14ac:dyDescent="0.3">
      <c r="H148" s="159"/>
      <c r="I148" s="159"/>
    </row>
    <row r="149" spans="8:9" x14ac:dyDescent="0.3">
      <c r="H149" s="159"/>
      <c r="I149" s="159"/>
    </row>
    <row r="150" spans="8:9" x14ac:dyDescent="0.3">
      <c r="H150" s="159"/>
      <c r="I150" s="159"/>
    </row>
    <row r="151" spans="8:9" x14ac:dyDescent="0.3">
      <c r="H151" s="159"/>
      <c r="I151" s="159"/>
    </row>
    <row r="152" spans="8:9" x14ac:dyDescent="0.3">
      <c r="H152" s="159"/>
      <c r="I152" s="159"/>
    </row>
    <row r="153" spans="8:9" x14ac:dyDescent="0.3">
      <c r="H153" s="159"/>
      <c r="I153" s="159"/>
    </row>
    <row r="154" spans="8:9" x14ac:dyDescent="0.3">
      <c r="H154" s="159"/>
      <c r="I154" s="159"/>
    </row>
    <row r="155" spans="8:9" x14ac:dyDescent="0.3">
      <c r="H155" s="159"/>
      <c r="I155" s="159"/>
    </row>
    <row r="156" spans="8:9" x14ac:dyDescent="0.3">
      <c r="H156" s="159"/>
      <c r="I156" s="159"/>
    </row>
    <row r="157" spans="8:9" x14ac:dyDescent="0.3">
      <c r="H157" s="159"/>
      <c r="I157" s="159"/>
    </row>
    <row r="158" spans="8:9" x14ac:dyDescent="0.3">
      <c r="H158" s="159"/>
      <c r="I158" s="159"/>
    </row>
    <row r="159" spans="8:9" x14ac:dyDescent="0.3">
      <c r="H159" s="159"/>
      <c r="I159" s="159"/>
    </row>
    <row r="160" spans="8:9" x14ac:dyDescent="0.3">
      <c r="H160" s="159"/>
      <c r="I160" s="159"/>
    </row>
    <row r="161" spans="8:9" x14ac:dyDescent="0.3">
      <c r="H161" s="159"/>
      <c r="I161" s="159"/>
    </row>
    <row r="162" spans="8:9" x14ac:dyDescent="0.3">
      <c r="H162" s="159"/>
      <c r="I162" s="159"/>
    </row>
    <row r="163" spans="8:9" x14ac:dyDescent="0.3">
      <c r="H163" s="159"/>
      <c r="I163" s="159"/>
    </row>
    <row r="164" spans="8:9" x14ac:dyDescent="0.3">
      <c r="H164" s="159"/>
      <c r="I164" s="159"/>
    </row>
    <row r="165" spans="8:9" x14ac:dyDescent="0.3">
      <c r="H165" s="159"/>
      <c r="I165" s="159"/>
    </row>
    <row r="166" spans="8:9" x14ac:dyDescent="0.3">
      <c r="H166" s="159"/>
      <c r="I166" s="159"/>
    </row>
    <row r="167" spans="8:9" x14ac:dyDescent="0.3">
      <c r="H167" s="159"/>
      <c r="I167" s="159"/>
    </row>
    <row r="168" spans="8:9" x14ac:dyDescent="0.3">
      <c r="H168" s="159"/>
      <c r="I168" s="159"/>
    </row>
    <row r="169" spans="8:9" x14ac:dyDescent="0.3">
      <c r="H169" s="159"/>
      <c r="I169" s="159"/>
    </row>
    <row r="170" spans="8:9" x14ac:dyDescent="0.3">
      <c r="H170" s="159"/>
      <c r="I170" s="159"/>
    </row>
    <row r="171" spans="8:9" x14ac:dyDescent="0.3">
      <c r="H171" s="159"/>
      <c r="I171" s="159"/>
    </row>
    <row r="172" spans="8:9" x14ac:dyDescent="0.3">
      <c r="H172" s="159"/>
      <c r="I172" s="159"/>
    </row>
    <row r="173" spans="8:9" x14ac:dyDescent="0.3">
      <c r="H173" s="159"/>
      <c r="I173" s="159"/>
    </row>
    <row r="174" spans="8:9" x14ac:dyDescent="0.3">
      <c r="H174" s="159"/>
      <c r="I174" s="159"/>
    </row>
    <row r="175" spans="8:9" x14ac:dyDescent="0.3">
      <c r="H175" s="159"/>
      <c r="I175" s="159"/>
    </row>
    <row r="176" spans="8:9" x14ac:dyDescent="0.3">
      <c r="H176" s="159"/>
      <c r="I176" s="159"/>
    </row>
    <row r="177" spans="8:9" x14ac:dyDescent="0.3">
      <c r="H177" s="159"/>
      <c r="I177" s="159"/>
    </row>
    <row r="178" spans="8:9" x14ac:dyDescent="0.3">
      <c r="H178" s="159"/>
      <c r="I178" s="159"/>
    </row>
    <row r="179" spans="8:9" x14ac:dyDescent="0.3">
      <c r="H179" s="159"/>
      <c r="I179" s="159"/>
    </row>
    <row r="180" spans="8:9" x14ac:dyDescent="0.3">
      <c r="H180" s="159"/>
      <c r="I180" s="159"/>
    </row>
    <row r="181" spans="8:9" x14ac:dyDescent="0.3">
      <c r="H181" s="159"/>
      <c r="I181" s="159"/>
    </row>
    <row r="182" spans="8:9" x14ac:dyDescent="0.3">
      <c r="H182" s="159"/>
      <c r="I182" s="159"/>
    </row>
    <row r="183" spans="8:9" x14ac:dyDescent="0.3">
      <c r="H183" s="159"/>
      <c r="I183" s="159"/>
    </row>
    <row r="184" spans="8:9" x14ac:dyDescent="0.3">
      <c r="H184" s="159"/>
      <c r="I184" s="159"/>
    </row>
    <row r="185" spans="8:9" x14ac:dyDescent="0.3">
      <c r="H185" s="159"/>
      <c r="I185" s="159"/>
    </row>
    <row r="186" spans="8:9" x14ac:dyDescent="0.3">
      <c r="H186" s="159"/>
      <c r="I186" s="159"/>
    </row>
    <row r="187" spans="8:9" x14ac:dyDescent="0.3">
      <c r="H187" s="159"/>
      <c r="I187" s="159"/>
    </row>
  </sheetData>
  <mergeCells count="14">
    <mergeCell ref="H2:I2"/>
    <mergeCell ref="H3:H4"/>
    <mergeCell ref="I3:I4"/>
    <mergeCell ref="A32:I32"/>
    <mergeCell ref="F3:F4"/>
    <mergeCell ref="G3:G4"/>
    <mergeCell ref="B2:C2"/>
    <mergeCell ref="D2:E2"/>
    <mergeCell ref="A3:A4"/>
    <mergeCell ref="B3:B4"/>
    <mergeCell ref="C3:C4"/>
    <mergeCell ref="D3:D4"/>
    <mergeCell ref="E3:E4"/>
    <mergeCell ref="F2:G2"/>
  </mergeCells>
  <pageMargins left="0.70866141732283472" right="0.70866141732283472" top="0.94488188976377963" bottom="0.74803149606299213" header="0.31496062992125984" footer="0.31496062992125984"/>
  <pageSetup paperSize="9" scale="46" orientation="portrait" r:id="rId1"/>
  <headerFooter>
    <oddHeader>&amp;COSSERVATORIO ASSEGNO UNICO UNIVERSALE</oddHeader>
    <oddFooter>&amp;CINPS - COORDINAMENTO GENERALE STATISTICO ATTUARIALE</oddFooter>
  </headerFooter>
  <ignoredErrors>
    <ignoredError sqref="B31:K31 B28:B30 J28:K30" formulaRange="1"/>
    <ignoredError sqref="C30:H30 C28:H29"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pageSetUpPr fitToPage="1"/>
  </sheetPr>
  <dimension ref="A1:P52"/>
  <sheetViews>
    <sheetView showGridLines="0" topLeftCell="A22" zoomScale="82" zoomScaleNormal="82" zoomScaleSheetLayoutView="62" workbookViewId="0">
      <selection activeCell="J28" sqref="J28"/>
    </sheetView>
  </sheetViews>
  <sheetFormatPr defaultColWidth="13.26953125" defaultRowHeight="10" x14ac:dyDescent="0.35"/>
  <cols>
    <col min="1" max="1" width="38.81640625" style="1" customWidth="1"/>
    <col min="2" max="2" width="18.453125" style="1" customWidth="1"/>
    <col min="3" max="4" width="23.453125" style="1" customWidth="1"/>
    <col min="5" max="6" width="21.453125" style="1" customWidth="1"/>
    <col min="7" max="7" width="18.54296875" style="1" customWidth="1"/>
    <col min="8" max="8" width="15.7265625" style="1" customWidth="1"/>
    <col min="9" max="9" width="15.54296875" style="1" customWidth="1"/>
    <col min="10" max="10" width="11.453125" style="1" customWidth="1"/>
    <col min="11" max="11" width="13.26953125" style="1"/>
    <col min="12" max="12" width="15.81640625" style="1" customWidth="1"/>
    <col min="13" max="16384" width="13.26953125" style="1"/>
  </cols>
  <sheetData>
    <row r="1" spans="1:16" ht="57.65" customHeight="1" thickBot="1" x14ac:dyDescent="0.4">
      <c r="A1" s="86" t="s">
        <v>143</v>
      </c>
      <c r="B1" s="86"/>
      <c r="C1" s="86"/>
      <c r="D1" s="86"/>
      <c r="E1" s="86"/>
      <c r="F1" s="86"/>
    </row>
    <row r="2" spans="1:16" ht="75" customHeight="1" thickTop="1" thickBot="1" x14ac:dyDescent="0.4">
      <c r="A2" s="55" t="s">
        <v>35</v>
      </c>
      <c r="B2" s="56" t="s">
        <v>103</v>
      </c>
      <c r="C2" s="56" t="s">
        <v>82</v>
      </c>
      <c r="D2" s="56" t="s">
        <v>38</v>
      </c>
      <c r="E2" s="56" t="s">
        <v>85</v>
      </c>
      <c r="F2" s="56" t="s">
        <v>144</v>
      </c>
      <c r="G2" s="57"/>
    </row>
    <row r="3" spans="1:16" ht="35.15" customHeight="1" thickTop="1" x14ac:dyDescent="0.3">
      <c r="A3" s="213"/>
      <c r="B3" s="371" t="s">
        <v>148</v>
      </c>
      <c r="C3" s="371"/>
      <c r="D3" s="371"/>
      <c r="E3" s="371"/>
      <c r="F3" s="371"/>
      <c r="G3" s="57"/>
    </row>
    <row r="4" spans="1:16" ht="32.5" customHeight="1" x14ac:dyDescent="0.35">
      <c r="A4" s="90" t="s">
        <v>150</v>
      </c>
      <c r="B4" s="58">
        <v>5258587</v>
      </c>
      <c r="C4" s="58">
        <v>8432449</v>
      </c>
      <c r="D4" s="96">
        <v>1230.4000000000001</v>
      </c>
      <c r="E4" s="58">
        <v>234</v>
      </c>
      <c r="F4" s="58">
        <v>146</v>
      </c>
      <c r="G4" s="168"/>
      <c r="H4" s="220"/>
      <c r="I4" s="220"/>
      <c r="J4" s="8"/>
      <c r="K4" s="220"/>
      <c r="L4" s="220"/>
      <c r="N4" s="24"/>
      <c r="O4" s="24"/>
      <c r="P4" s="24"/>
    </row>
    <row r="5" spans="1:16" ht="30.65" customHeight="1" x14ac:dyDescent="0.35">
      <c r="A5" s="90" t="s">
        <v>151</v>
      </c>
      <c r="B5" s="58">
        <v>5262014</v>
      </c>
      <c r="C5" s="58">
        <v>8432989</v>
      </c>
      <c r="D5" s="96">
        <v>1231.0999999999999</v>
      </c>
      <c r="E5" s="58">
        <v>234</v>
      </c>
      <c r="F5" s="58">
        <v>146</v>
      </c>
      <c r="G5" s="168"/>
      <c r="H5" s="220"/>
      <c r="I5" s="220"/>
      <c r="J5" s="8"/>
      <c r="K5" s="220"/>
      <c r="L5" s="220"/>
      <c r="N5" s="24"/>
      <c r="O5" s="24"/>
      <c r="P5" s="24"/>
    </row>
    <row r="6" spans="1:16" ht="25.5" customHeight="1" x14ac:dyDescent="0.35">
      <c r="A6" s="90" t="s">
        <v>152</v>
      </c>
      <c r="B6" s="58">
        <v>5309090</v>
      </c>
      <c r="C6" s="58">
        <v>8521774</v>
      </c>
      <c r="D6" s="96">
        <v>1249.2</v>
      </c>
      <c r="E6" s="58">
        <v>235</v>
      </c>
      <c r="F6" s="58">
        <v>147</v>
      </c>
      <c r="G6" s="168"/>
      <c r="H6" s="220"/>
      <c r="I6" s="220"/>
      <c r="J6" s="8"/>
      <c r="K6" s="220"/>
      <c r="L6" s="220"/>
      <c r="N6" s="24"/>
      <c r="O6" s="24"/>
      <c r="P6" s="24"/>
    </row>
    <row r="7" spans="1:16" ht="32.5" customHeight="1" x14ac:dyDescent="0.35">
      <c r="A7" s="90" t="s">
        <v>153</v>
      </c>
      <c r="B7" s="58">
        <v>5308362</v>
      </c>
      <c r="C7" s="58">
        <v>8518248</v>
      </c>
      <c r="D7" s="96">
        <v>1249.3</v>
      </c>
      <c r="E7" s="58">
        <v>235</v>
      </c>
      <c r="F7" s="58">
        <v>147</v>
      </c>
      <c r="G7" s="168"/>
      <c r="H7" s="220"/>
      <c r="I7" s="220"/>
      <c r="J7" s="8"/>
      <c r="K7" s="220"/>
      <c r="L7" s="220"/>
    </row>
    <row r="8" spans="1:16" ht="32.5" customHeight="1" x14ac:dyDescent="0.35">
      <c r="A8" s="90" t="s">
        <v>154</v>
      </c>
      <c r="B8" s="58">
        <v>5282656</v>
      </c>
      <c r="C8" s="58">
        <v>8465950</v>
      </c>
      <c r="D8" s="96">
        <v>1243.5</v>
      </c>
      <c r="E8" s="58">
        <v>235</v>
      </c>
      <c r="F8" s="58">
        <v>147</v>
      </c>
      <c r="G8" s="168"/>
      <c r="H8" s="220"/>
      <c r="I8" s="220"/>
      <c r="J8" s="8"/>
      <c r="K8" s="220"/>
      <c r="L8" s="220"/>
    </row>
    <row r="9" spans="1:16" ht="32.5" customHeight="1" x14ac:dyDescent="0.35">
      <c r="A9" s="90" t="s">
        <v>155</v>
      </c>
      <c r="B9" s="58">
        <v>5339034</v>
      </c>
      <c r="C9" s="58">
        <v>8547906</v>
      </c>
      <c r="D9" s="96">
        <v>1255.9000000000001</v>
      </c>
      <c r="E9" s="58">
        <v>235</v>
      </c>
      <c r="F9" s="58">
        <v>147</v>
      </c>
      <c r="G9" s="168"/>
      <c r="H9" s="220"/>
      <c r="I9" s="220"/>
      <c r="J9" s="8"/>
      <c r="K9" s="220"/>
      <c r="L9" s="220"/>
    </row>
    <row r="10" spans="1:16" ht="32.5" customHeight="1" x14ac:dyDescent="0.35">
      <c r="A10" s="90" t="s">
        <v>156</v>
      </c>
      <c r="B10" s="58">
        <v>5363186</v>
      </c>
      <c r="C10" s="58">
        <v>8580212</v>
      </c>
      <c r="D10" s="96">
        <v>1262.3</v>
      </c>
      <c r="E10" s="58">
        <v>235</v>
      </c>
      <c r="F10" s="58">
        <v>147</v>
      </c>
      <c r="G10" s="168"/>
      <c r="H10" s="220"/>
      <c r="I10" s="220"/>
      <c r="J10" s="8"/>
      <c r="K10" s="220"/>
      <c r="L10" s="220"/>
    </row>
    <row r="11" spans="1:16" ht="32.5" customHeight="1" x14ac:dyDescent="0.35">
      <c r="A11" s="90" t="s">
        <v>157</v>
      </c>
      <c r="B11" s="58">
        <v>5399951</v>
      </c>
      <c r="C11" s="58">
        <v>8629079</v>
      </c>
      <c r="D11" s="96">
        <v>1270</v>
      </c>
      <c r="E11" s="58">
        <v>235</v>
      </c>
      <c r="F11" s="58">
        <v>147</v>
      </c>
      <c r="G11" s="168"/>
      <c r="H11" s="220"/>
      <c r="I11" s="220"/>
      <c r="J11" s="8"/>
      <c r="K11" s="220"/>
      <c r="L11" s="220"/>
    </row>
    <row r="12" spans="1:16" ht="32.5" customHeight="1" x14ac:dyDescent="0.35">
      <c r="A12" s="90" t="s">
        <v>158</v>
      </c>
      <c r="B12" s="58">
        <v>5435713</v>
      </c>
      <c r="C12" s="58">
        <v>8678659</v>
      </c>
      <c r="D12" s="96">
        <v>1278.2</v>
      </c>
      <c r="E12" s="58">
        <v>235</v>
      </c>
      <c r="F12" s="58">
        <v>147</v>
      </c>
      <c r="G12" s="168"/>
      <c r="H12" s="220"/>
      <c r="I12" s="220"/>
      <c r="J12" s="8"/>
      <c r="K12" s="220"/>
      <c r="L12" s="220"/>
    </row>
    <row r="13" spans="1:16" ht="32.5" customHeight="1" thickBot="1" x14ac:dyDescent="0.4">
      <c r="A13" s="169" t="s">
        <v>159</v>
      </c>
      <c r="B13" s="170">
        <v>5468526</v>
      </c>
      <c r="C13" s="170">
        <v>8725948</v>
      </c>
      <c r="D13" s="171">
        <v>1285.7</v>
      </c>
      <c r="E13" s="170">
        <v>235</v>
      </c>
      <c r="F13" s="170">
        <v>147</v>
      </c>
      <c r="G13" s="168"/>
      <c r="H13" s="220"/>
      <c r="I13" s="220"/>
      <c r="J13" s="8"/>
      <c r="K13" s="220"/>
      <c r="L13" s="220"/>
    </row>
    <row r="14" spans="1:16" ht="26.5" customHeight="1" thickTop="1" x14ac:dyDescent="0.35">
      <c r="A14" s="216" t="s">
        <v>171</v>
      </c>
      <c r="B14" s="217"/>
      <c r="C14" s="217"/>
      <c r="D14" s="218">
        <v>12555.6</v>
      </c>
      <c r="E14" s="219"/>
      <c r="F14" s="219"/>
      <c r="G14" s="168"/>
      <c r="H14" s="220"/>
      <c r="I14" s="220"/>
      <c r="J14" s="8"/>
    </row>
    <row r="15" spans="1:16" ht="26.5" customHeight="1" x14ac:dyDescent="0.35">
      <c r="A15" s="216" t="s">
        <v>141</v>
      </c>
      <c r="B15" s="217">
        <v>5342711.9000000004</v>
      </c>
      <c r="C15" s="217">
        <v>8553321.4000000004</v>
      </c>
      <c r="D15" s="218"/>
      <c r="E15" s="219"/>
      <c r="F15" s="219"/>
      <c r="G15" s="168"/>
      <c r="H15" s="220"/>
      <c r="I15" s="220"/>
      <c r="J15" s="8"/>
    </row>
    <row r="16" spans="1:16" ht="26.5" customHeight="1" thickBot="1" x14ac:dyDescent="0.4">
      <c r="A16" s="222" t="s">
        <v>142</v>
      </c>
      <c r="B16" s="223"/>
      <c r="C16" s="224"/>
      <c r="D16" s="225"/>
      <c r="E16" s="223">
        <v>235</v>
      </c>
      <c r="F16" s="223">
        <v>147</v>
      </c>
      <c r="G16" s="168"/>
      <c r="H16" s="220"/>
      <c r="I16" s="220"/>
      <c r="J16" s="8"/>
    </row>
    <row r="17" spans="1:12" ht="38.15" customHeight="1" thickTop="1" x14ac:dyDescent="0.3">
      <c r="A17" s="215"/>
      <c r="B17" s="371" t="s">
        <v>149</v>
      </c>
      <c r="C17" s="371"/>
      <c r="D17" s="371"/>
      <c r="E17" s="371"/>
      <c r="F17" s="371"/>
      <c r="G17" s="168"/>
      <c r="H17" s="220"/>
      <c r="I17" s="220"/>
      <c r="J17" s="8"/>
    </row>
    <row r="18" spans="1:12" ht="38.15" customHeight="1" x14ac:dyDescent="0.35">
      <c r="A18" s="90" t="s">
        <v>160</v>
      </c>
      <c r="B18" s="58">
        <v>5487708</v>
      </c>
      <c r="C18" s="58">
        <v>8752776</v>
      </c>
      <c r="D18" s="96">
        <v>1451.2</v>
      </c>
      <c r="E18" s="58">
        <v>264</v>
      </c>
      <c r="F18" s="58">
        <v>166</v>
      </c>
      <c r="G18" s="313"/>
      <c r="H18" s="220"/>
      <c r="I18" s="220"/>
      <c r="J18" s="8"/>
    </row>
    <row r="19" spans="1:12" ht="38.15" customHeight="1" x14ac:dyDescent="0.35">
      <c r="A19" s="90" t="s">
        <v>162</v>
      </c>
      <c r="B19" s="58">
        <v>5501403</v>
      </c>
      <c r="C19" s="58">
        <v>8769584</v>
      </c>
      <c r="D19" s="96">
        <v>1447.9</v>
      </c>
      <c r="E19" s="58">
        <v>263</v>
      </c>
      <c r="F19" s="58">
        <v>165</v>
      </c>
      <c r="G19" s="168"/>
      <c r="H19" s="220"/>
      <c r="I19" s="220"/>
      <c r="J19" s="8"/>
    </row>
    <row r="20" spans="1:12" ht="38.15" customHeight="1" x14ac:dyDescent="0.35">
      <c r="A20" s="90" t="s">
        <v>185</v>
      </c>
      <c r="B20" s="58">
        <v>5666654</v>
      </c>
      <c r="C20" s="58">
        <v>9015128</v>
      </c>
      <c r="D20" s="96">
        <v>1435.1</v>
      </c>
      <c r="E20" s="58">
        <v>253</v>
      </c>
      <c r="F20" s="58">
        <v>159</v>
      </c>
      <c r="G20" s="168"/>
      <c r="H20" s="220"/>
      <c r="I20" s="220"/>
      <c r="J20" s="8"/>
    </row>
    <row r="21" spans="1:12" ht="38.15" customHeight="1" x14ac:dyDescent="0.35">
      <c r="A21" s="90" t="s">
        <v>151</v>
      </c>
      <c r="B21" s="58">
        <v>5663962</v>
      </c>
      <c r="C21" s="58">
        <v>9010697</v>
      </c>
      <c r="D21" s="96">
        <v>1436</v>
      </c>
      <c r="E21" s="58">
        <v>254</v>
      </c>
      <c r="F21" s="58">
        <v>159</v>
      </c>
      <c r="G21" s="168"/>
      <c r="H21" s="220"/>
      <c r="I21" s="220"/>
      <c r="J21" s="8"/>
    </row>
    <row r="22" spans="1:12" s="149" customFormat="1" ht="32.5" customHeight="1" x14ac:dyDescent="0.3">
      <c r="A22" s="90" t="s">
        <v>152</v>
      </c>
      <c r="B22" s="58">
        <v>5655659</v>
      </c>
      <c r="C22" s="58">
        <v>8994704</v>
      </c>
      <c r="D22" s="96">
        <v>1435.4</v>
      </c>
      <c r="E22" s="58">
        <v>254</v>
      </c>
      <c r="F22" s="58">
        <v>160</v>
      </c>
      <c r="G22" s="172"/>
      <c r="H22" s="220"/>
      <c r="I22" s="220"/>
      <c r="J22" s="174"/>
    </row>
    <row r="23" spans="1:12" s="149" customFormat="1" ht="32.5" customHeight="1" x14ac:dyDescent="0.3">
      <c r="A23" s="90" t="s">
        <v>153</v>
      </c>
      <c r="B23" s="58">
        <v>5644131</v>
      </c>
      <c r="C23" s="58">
        <v>8971766</v>
      </c>
      <c r="D23" s="96">
        <v>1432.8</v>
      </c>
      <c r="E23" s="58">
        <v>254</v>
      </c>
      <c r="F23" s="58">
        <v>160</v>
      </c>
      <c r="G23" s="172"/>
      <c r="H23" s="220"/>
      <c r="I23" s="220"/>
      <c r="J23" s="174"/>
    </row>
    <row r="24" spans="1:12" s="149" customFormat="1" ht="32.5" customHeight="1" x14ac:dyDescent="0.3">
      <c r="A24" s="90" t="s">
        <v>154</v>
      </c>
      <c r="B24" s="58">
        <v>5632616</v>
      </c>
      <c r="C24" s="58">
        <v>8948757</v>
      </c>
      <c r="D24" s="96">
        <v>1430.2</v>
      </c>
      <c r="E24" s="58">
        <v>254</v>
      </c>
      <c r="F24" s="58">
        <v>160</v>
      </c>
      <c r="G24" s="172"/>
      <c r="H24" s="220"/>
      <c r="I24" s="220"/>
      <c r="J24" s="174"/>
    </row>
    <row r="25" spans="1:12" s="149" customFormat="1" ht="32.5" customHeight="1" x14ac:dyDescent="0.3">
      <c r="A25" s="90" t="s">
        <v>155</v>
      </c>
      <c r="B25" s="58">
        <v>5640535</v>
      </c>
      <c r="C25" s="58">
        <v>8954013</v>
      </c>
      <c r="D25" s="96">
        <v>1436.4</v>
      </c>
      <c r="E25" s="58">
        <v>255</v>
      </c>
      <c r="F25" s="58">
        <v>160</v>
      </c>
      <c r="G25" s="172"/>
      <c r="H25" s="220"/>
      <c r="I25" s="220"/>
      <c r="J25" s="174"/>
    </row>
    <row r="26" spans="1:12" s="149" customFormat="1" ht="32.5" customHeight="1" x14ac:dyDescent="0.3">
      <c r="A26" s="90" t="s">
        <v>156</v>
      </c>
      <c r="B26" s="58">
        <v>5644907</v>
      </c>
      <c r="C26" s="58">
        <v>8954818</v>
      </c>
      <c r="D26" s="96">
        <v>1439.2</v>
      </c>
      <c r="E26" s="58">
        <v>255</v>
      </c>
      <c r="F26" s="58">
        <v>161</v>
      </c>
      <c r="G26" s="172"/>
      <c r="H26" s="220"/>
      <c r="I26" s="220"/>
      <c r="J26" s="174"/>
    </row>
    <row r="27" spans="1:12" s="149" customFormat="1" ht="32.5" customHeight="1" x14ac:dyDescent="0.3">
      <c r="A27" s="90" t="s">
        <v>157</v>
      </c>
      <c r="B27" s="58">
        <v>5656008</v>
      </c>
      <c r="C27" s="58">
        <v>8964993</v>
      </c>
      <c r="D27" s="96">
        <v>1445.3</v>
      </c>
      <c r="E27" s="58">
        <v>256</v>
      </c>
      <c r="F27" s="58">
        <v>161</v>
      </c>
      <c r="G27" s="172"/>
      <c r="H27" s="220"/>
      <c r="I27" s="220"/>
      <c r="J27" s="174"/>
    </row>
    <row r="28" spans="1:12" s="149" customFormat="1" ht="32.5" customHeight="1" x14ac:dyDescent="0.3">
      <c r="A28" s="90" t="s">
        <v>158</v>
      </c>
      <c r="B28" s="58">
        <v>5648984</v>
      </c>
      <c r="C28" s="58">
        <v>8949225</v>
      </c>
      <c r="D28" s="96">
        <v>1444.7</v>
      </c>
      <c r="E28" s="58">
        <v>256</v>
      </c>
      <c r="F28" s="58">
        <v>161</v>
      </c>
      <c r="G28" s="172"/>
      <c r="H28" s="220"/>
      <c r="I28" s="220"/>
      <c r="J28" s="174"/>
    </row>
    <row r="29" spans="1:12" s="149" customFormat="1" ht="32.5" customHeight="1" thickBot="1" x14ac:dyDescent="0.35">
      <c r="A29" s="169" t="s">
        <v>159</v>
      </c>
      <c r="B29" s="170">
        <v>5637313</v>
      </c>
      <c r="C29" s="170">
        <v>8934015</v>
      </c>
      <c r="D29" s="171">
        <v>1442.5</v>
      </c>
      <c r="E29" s="170">
        <v>256</v>
      </c>
      <c r="F29" s="170">
        <v>161</v>
      </c>
      <c r="G29" s="172"/>
      <c r="H29" s="220"/>
      <c r="I29" s="220"/>
      <c r="J29" s="174"/>
    </row>
    <row r="30" spans="1:12" ht="26.5" customHeight="1" thickTop="1" x14ac:dyDescent="0.2">
      <c r="A30" s="216" t="s">
        <v>172</v>
      </c>
      <c r="B30" s="217"/>
      <c r="C30" s="217"/>
      <c r="D30" s="218">
        <v>17276.7</v>
      </c>
      <c r="E30" s="219"/>
      <c r="F30" s="219"/>
      <c r="G30" s="168"/>
      <c r="H30" s="220"/>
      <c r="I30" s="220"/>
      <c r="J30" s="8"/>
      <c r="L30" s="149"/>
    </row>
    <row r="31" spans="1:12" ht="26.5" customHeight="1" x14ac:dyDescent="0.2">
      <c r="A31" s="216" t="s">
        <v>139</v>
      </c>
      <c r="B31" s="217">
        <v>5623323.333333333</v>
      </c>
      <c r="C31" s="217">
        <v>8935039.666666666</v>
      </c>
      <c r="D31" s="218"/>
      <c r="E31" s="219"/>
      <c r="F31" s="219"/>
      <c r="G31" s="168"/>
      <c r="H31" s="220"/>
      <c r="I31" s="220"/>
      <c r="J31" s="8"/>
      <c r="L31" s="149"/>
    </row>
    <row r="32" spans="1:12" ht="26.5" customHeight="1" thickBot="1" x14ac:dyDescent="0.25">
      <c r="A32" s="222" t="s">
        <v>140</v>
      </c>
      <c r="B32" s="223"/>
      <c r="C32" s="224"/>
      <c r="D32" s="225"/>
      <c r="E32" s="223">
        <v>256</v>
      </c>
      <c r="F32" s="223">
        <v>161</v>
      </c>
      <c r="G32" s="168"/>
      <c r="H32" s="220"/>
      <c r="I32" s="220"/>
      <c r="J32" s="8"/>
      <c r="L32" s="149"/>
    </row>
    <row r="33" spans="1:12" ht="13" customHeight="1" thickTop="1" x14ac:dyDescent="0.3">
      <c r="A33" s="373"/>
      <c r="B33" s="373"/>
      <c r="C33" s="373"/>
      <c r="D33" s="373"/>
      <c r="E33" s="373"/>
      <c r="F33" s="373"/>
      <c r="G33" s="168"/>
      <c r="H33" s="261"/>
      <c r="I33" s="24"/>
      <c r="J33" s="8"/>
      <c r="L33" s="149"/>
    </row>
    <row r="34" spans="1:12" ht="95.5" customHeight="1" x14ac:dyDescent="0.2">
      <c r="A34" s="364" t="s">
        <v>179</v>
      </c>
      <c r="B34" s="364"/>
      <c r="C34" s="364"/>
      <c r="D34" s="364"/>
      <c r="E34" s="364"/>
      <c r="F34" s="364"/>
      <c r="H34" s="263"/>
      <c r="L34" s="149"/>
    </row>
    <row r="35" spans="1:12" ht="114" customHeight="1" x14ac:dyDescent="0.2">
      <c r="A35" s="372" t="s">
        <v>200</v>
      </c>
      <c r="B35" s="372"/>
      <c r="C35" s="372"/>
      <c r="D35" s="372"/>
      <c r="E35" s="372"/>
      <c r="F35" s="372"/>
      <c r="H35" s="263"/>
      <c r="L35" s="149"/>
    </row>
    <row r="36" spans="1:12" ht="26.15" customHeight="1" x14ac:dyDescent="0.3">
      <c r="A36" s="134" t="str">
        <f>+INDICE!B10</f>
        <v xml:space="preserve"> Lettura dati 24 gennaio 2024</v>
      </c>
      <c r="B36" s="6"/>
      <c r="E36" s="53"/>
      <c r="L36" s="149"/>
    </row>
    <row r="37" spans="1:12" x14ac:dyDescent="0.2">
      <c r="L37" s="149"/>
    </row>
    <row r="38" spans="1:12" x14ac:dyDescent="0.2">
      <c r="B38" s="4"/>
      <c r="L38" s="149"/>
    </row>
    <row r="39" spans="1:12" x14ac:dyDescent="0.2">
      <c r="B39" s="4"/>
      <c r="L39" s="149"/>
    </row>
    <row r="40" spans="1:12" x14ac:dyDescent="0.2">
      <c r="B40" s="4"/>
      <c r="L40" s="149"/>
    </row>
    <row r="41" spans="1:12" x14ac:dyDescent="0.2">
      <c r="B41" s="4"/>
      <c r="L41" s="149"/>
    </row>
    <row r="42" spans="1:12" x14ac:dyDescent="0.2">
      <c r="B42" s="4"/>
      <c r="L42" s="149"/>
    </row>
    <row r="43" spans="1:12" x14ac:dyDescent="0.2">
      <c r="B43" s="4"/>
      <c r="L43" s="149"/>
    </row>
    <row r="44" spans="1:12" x14ac:dyDescent="0.2">
      <c r="B44" s="4"/>
      <c r="L44" s="149"/>
    </row>
    <row r="45" spans="1:12" x14ac:dyDescent="0.2">
      <c r="B45" s="4"/>
      <c r="L45" s="149"/>
    </row>
    <row r="46" spans="1:12" x14ac:dyDescent="0.2">
      <c r="B46" s="4"/>
      <c r="L46" s="149"/>
    </row>
    <row r="47" spans="1:12" x14ac:dyDescent="0.2">
      <c r="B47" s="4"/>
      <c r="L47" s="149"/>
    </row>
    <row r="48" spans="1:12" x14ac:dyDescent="0.2">
      <c r="B48" s="4"/>
      <c r="L48" s="149"/>
    </row>
    <row r="49" spans="2:12" x14ac:dyDescent="0.2">
      <c r="B49" s="4"/>
      <c r="L49" s="149"/>
    </row>
    <row r="50" spans="2:12" x14ac:dyDescent="0.2">
      <c r="B50" s="4"/>
      <c r="L50" s="149"/>
    </row>
    <row r="51" spans="2:12" x14ac:dyDescent="0.35">
      <c r="B51" s="4"/>
    </row>
    <row r="52" spans="2:12" x14ac:dyDescent="0.35">
      <c r="B52" s="4"/>
    </row>
  </sheetData>
  <mergeCells count="5">
    <mergeCell ref="A34:F34"/>
    <mergeCell ref="B17:F17"/>
    <mergeCell ref="B3:F3"/>
    <mergeCell ref="A35:F35"/>
    <mergeCell ref="A33:F33"/>
  </mergeCells>
  <phoneticPr fontId="10" type="noConversion"/>
  <pageMargins left="0.70866141732283472" right="0.70866141732283472" top="0.94488188976377963" bottom="0.74803149606299213" header="0.31496062992125984" footer="0.31496062992125984"/>
  <pageSetup paperSize="9" scale="54"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pageSetUpPr fitToPage="1"/>
  </sheetPr>
  <dimension ref="A1:S42"/>
  <sheetViews>
    <sheetView showGridLines="0" view="pageBreakPreview" topLeftCell="A7" zoomScale="62" zoomScaleNormal="58" zoomScaleSheetLayoutView="62" workbookViewId="0">
      <selection activeCell="J28" sqref="J28"/>
    </sheetView>
  </sheetViews>
  <sheetFormatPr defaultColWidth="13.26953125" defaultRowHeight="10" x14ac:dyDescent="0.35"/>
  <cols>
    <col min="1" max="1" width="23.453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1796875" style="1" customWidth="1"/>
    <col min="17" max="17" width="13.26953125" style="1"/>
    <col min="18" max="18" width="16.1796875" style="1" customWidth="1"/>
    <col min="19" max="16384" width="13.26953125" style="1"/>
  </cols>
  <sheetData>
    <row r="1" spans="1:19" ht="56.5" customHeight="1" thickBot="1" x14ac:dyDescent="0.4">
      <c r="A1" s="87" t="s">
        <v>122</v>
      </c>
      <c r="B1" s="87"/>
      <c r="C1" s="87"/>
      <c r="D1" s="87"/>
      <c r="E1" s="87"/>
      <c r="F1" s="87"/>
      <c r="G1" s="87"/>
      <c r="H1" s="87"/>
      <c r="I1" s="87"/>
      <c r="J1" s="49"/>
      <c r="K1" s="49"/>
      <c r="L1" s="93"/>
      <c r="M1" s="93"/>
      <c r="N1" s="93"/>
      <c r="O1" s="93"/>
      <c r="P1" s="93"/>
      <c r="Q1" s="93"/>
      <c r="R1" s="93"/>
      <c r="S1" s="93"/>
    </row>
    <row r="2" spans="1:19" ht="43.5" customHeight="1" thickTop="1" x14ac:dyDescent="0.35">
      <c r="A2" s="176"/>
      <c r="B2" s="379" t="s">
        <v>35</v>
      </c>
      <c r="C2" s="379"/>
      <c r="D2" s="379"/>
      <c r="E2" s="379"/>
      <c r="F2" s="379"/>
      <c r="G2" s="379"/>
      <c r="H2" s="379"/>
      <c r="I2" s="379"/>
      <c r="J2" s="379"/>
      <c r="K2" s="379"/>
      <c r="L2" s="144"/>
      <c r="M2" s="144"/>
      <c r="N2" s="144"/>
      <c r="O2" s="144"/>
      <c r="P2" s="144"/>
      <c r="Q2" s="144"/>
    </row>
    <row r="3" spans="1:19" ht="19.5" customHeight="1" x14ac:dyDescent="0.35">
      <c r="A3" s="377" t="s">
        <v>30</v>
      </c>
      <c r="B3" s="375" t="s">
        <v>3</v>
      </c>
      <c r="C3" s="376"/>
      <c r="D3" s="375" t="s">
        <v>22</v>
      </c>
      <c r="E3" s="376"/>
      <c r="F3" s="375" t="s">
        <v>23</v>
      </c>
      <c r="G3" s="376"/>
      <c r="H3" s="375" t="s">
        <v>59</v>
      </c>
      <c r="I3" s="376"/>
      <c r="J3" s="375" t="s">
        <v>75</v>
      </c>
      <c r="K3" s="376"/>
    </row>
    <row r="4" spans="1:19" ht="76.5" customHeight="1" thickBot="1" x14ac:dyDescent="0.4">
      <c r="A4" s="378"/>
      <c r="B4" s="59" t="s">
        <v>103</v>
      </c>
      <c r="C4" s="59" t="s">
        <v>85</v>
      </c>
      <c r="D4" s="59" t="s">
        <v>103</v>
      </c>
      <c r="E4" s="59" t="s">
        <v>85</v>
      </c>
      <c r="F4" s="59" t="s">
        <v>103</v>
      </c>
      <c r="G4" s="59" t="s">
        <v>85</v>
      </c>
      <c r="H4" s="59" t="s">
        <v>103</v>
      </c>
      <c r="I4" s="59" t="s">
        <v>85</v>
      </c>
      <c r="J4" s="59" t="s">
        <v>103</v>
      </c>
      <c r="K4" s="59" t="s">
        <v>85</v>
      </c>
    </row>
    <row r="5" spans="1:19" ht="21.65" customHeight="1" thickTop="1" x14ac:dyDescent="0.35">
      <c r="A5" s="112" t="s">
        <v>24</v>
      </c>
      <c r="B5" s="58">
        <v>2652098</v>
      </c>
      <c r="C5" s="58">
        <v>130</v>
      </c>
      <c r="D5" s="58">
        <v>2656770</v>
      </c>
      <c r="E5" s="58">
        <v>130</v>
      </c>
      <c r="F5" s="58">
        <v>2676530</v>
      </c>
      <c r="G5" s="58">
        <v>130</v>
      </c>
      <c r="H5" s="58">
        <v>2678795</v>
      </c>
      <c r="I5" s="58">
        <v>130</v>
      </c>
      <c r="J5" s="58">
        <v>2671582</v>
      </c>
      <c r="K5" s="58">
        <v>131</v>
      </c>
    </row>
    <row r="6" spans="1:19" ht="21.75" customHeight="1" x14ac:dyDescent="0.35">
      <c r="A6" s="112" t="s">
        <v>25</v>
      </c>
      <c r="B6" s="58">
        <v>2129959</v>
      </c>
      <c r="C6" s="58">
        <v>280</v>
      </c>
      <c r="D6" s="58">
        <v>2129706</v>
      </c>
      <c r="E6" s="58">
        <v>281</v>
      </c>
      <c r="F6" s="58">
        <v>2146255</v>
      </c>
      <c r="G6" s="58">
        <v>281</v>
      </c>
      <c r="H6" s="58">
        <v>2143229</v>
      </c>
      <c r="I6" s="58">
        <v>282</v>
      </c>
      <c r="J6" s="58">
        <v>2131107</v>
      </c>
      <c r="K6" s="58">
        <v>282</v>
      </c>
    </row>
    <row r="7" spans="1:19" ht="21.75" customHeight="1" x14ac:dyDescent="0.35">
      <c r="A7" s="112" t="s">
        <v>26</v>
      </c>
      <c r="B7" s="58">
        <v>403771</v>
      </c>
      <c r="C7" s="58">
        <v>537</v>
      </c>
      <c r="D7" s="58">
        <v>403185</v>
      </c>
      <c r="E7" s="58">
        <v>538</v>
      </c>
      <c r="F7" s="58">
        <v>411203</v>
      </c>
      <c r="G7" s="58">
        <v>540</v>
      </c>
      <c r="H7" s="58">
        <v>411114</v>
      </c>
      <c r="I7" s="58">
        <v>540</v>
      </c>
      <c r="J7" s="58">
        <v>406117</v>
      </c>
      <c r="K7" s="58">
        <v>541</v>
      </c>
    </row>
    <row r="8" spans="1:19" ht="21.75" customHeight="1" x14ac:dyDescent="0.35">
      <c r="A8" s="112" t="s">
        <v>27</v>
      </c>
      <c r="B8" s="58">
        <v>59507</v>
      </c>
      <c r="C8" s="58">
        <v>914</v>
      </c>
      <c r="D8" s="58">
        <v>59272</v>
      </c>
      <c r="E8" s="58">
        <v>915</v>
      </c>
      <c r="F8" s="58">
        <v>61354</v>
      </c>
      <c r="G8" s="58">
        <v>918</v>
      </c>
      <c r="H8" s="58">
        <v>61451</v>
      </c>
      <c r="I8" s="58">
        <v>918</v>
      </c>
      <c r="J8" s="58">
        <v>60365</v>
      </c>
      <c r="K8" s="58">
        <v>919</v>
      </c>
    </row>
    <row r="9" spans="1:19" ht="21.75" customHeight="1" x14ac:dyDescent="0.35">
      <c r="A9" s="112" t="s">
        <v>28</v>
      </c>
      <c r="B9" s="58">
        <v>10049</v>
      </c>
      <c r="C9" s="58">
        <v>1181</v>
      </c>
      <c r="D9" s="58">
        <v>9934</v>
      </c>
      <c r="E9" s="58">
        <v>1184</v>
      </c>
      <c r="F9" s="58">
        <v>10458</v>
      </c>
      <c r="G9" s="58">
        <v>1189</v>
      </c>
      <c r="H9" s="58">
        <v>10460</v>
      </c>
      <c r="I9" s="58">
        <v>1191</v>
      </c>
      <c r="J9" s="58">
        <v>10224</v>
      </c>
      <c r="K9" s="58">
        <v>1192</v>
      </c>
    </row>
    <row r="10" spans="1:19" ht="21.75" customHeight="1" x14ac:dyDescent="0.35">
      <c r="A10" s="112" t="s">
        <v>29</v>
      </c>
      <c r="B10" s="58">
        <v>3203</v>
      </c>
      <c r="C10" s="58">
        <v>1572</v>
      </c>
      <c r="D10" s="58">
        <v>3147</v>
      </c>
      <c r="E10" s="58">
        <v>1576</v>
      </c>
      <c r="F10" s="58">
        <v>3290</v>
      </c>
      <c r="G10" s="58">
        <v>1582</v>
      </c>
      <c r="H10" s="58">
        <v>3313</v>
      </c>
      <c r="I10" s="58">
        <v>1581</v>
      </c>
      <c r="J10" s="58">
        <v>3261</v>
      </c>
      <c r="K10" s="58">
        <v>1585</v>
      </c>
    </row>
    <row r="11" spans="1:19" ht="35.15" customHeight="1" thickBot="1" x14ac:dyDescent="0.4">
      <c r="A11" s="61" t="s">
        <v>44</v>
      </c>
      <c r="B11" s="113">
        <v>5258587</v>
      </c>
      <c r="C11" s="113">
        <v>234</v>
      </c>
      <c r="D11" s="113">
        <v>5262014</v>
      </c>
      <c r="E11" s="113">
        <v>234</v>
      </c>
      <c r="F11" s="113">
        <v>5309090</v>
      </c>
      <c r="G11" s="113">
        <v>235</v>
      </c>
      <c r="H11" s="113">
        <v>5308362</v>
      </c>
      <c r="I11" s="113">
        <v>235</v>
      </c>
      <c r="J11" s="113">
        <v>5282656</v>
      </c>
      <c r="K11" s="113">
        <v>235</v>
      </c>
      <c r="L11" s="93"/>
      <c r="M11" s="93"/>
      <c r="N11" s="93"/>
      <c r="O11" s="93"/>
      <c r="P11" s="93"/>
      <c r="Q11" s="93"/>
    </row>
    <row r="12" spans="1:19" ht="8.5" customHeight="1" thickTop="1" x14ac:dyDescent="0.35">
      <c r="B12" s="146"/>
      <c r="C12" s="146"/>
      <c r="D12" s="146"/>
      <c r="E12" s="146"/>
      <c r="F12" s="146"/>
      <c r="G12" s="146"/>
      <c r="H12" s="146"/>
      <c r="I12" s="146"/>
      <c r="J12" s="146"/>
      <c r="K12" s="146"/>
      <c r="L12" s="147"/>
      <c r="M12" s="147"/>
      <c r="N12" s="147"/>
      <c r="O12" s="147"/>
      <c r="P12" s="147"/>
      <c r="Q12" s="147"/>
    </row>
    <row r="13" spans="1:19" ht="9" customHeight="1" x14ac:dyDescent="0.35">
      <c r="B13" s="6"/>
      <c r="C13" s="6"/>
      <c r="D13" s="5"/>
      <c r="E13" s="5"/>
      <c r="F13" s="5"/>
    </row>
    <row r="14" spans="1:19" s="3" customFormat="1" x14ac:dyDescent="0.35">
      <c r="A14" s="1"/>
      <c r="B14" s="93"/>
      <c r="C14" s="150"/>
      <c r="D14" s="145"/>
      <c r="E14" s="145"/>
      <c r="F14" s="145"/>
      <c r="G14" s="145"/>
      <c r="H14" s="145"/>
      <c r="I14" s="145"/>
      <c r="J14" s="145"/>
      <c r="K14" s="145"/>
    </row>
    <row r="15" spans="1:19" s="149" customFormat="1" ht="37.5" customHeight="1" x14ac:dyDescent="0.25">
      <c r="A15" s="175"/>
      <c r="B15" s="380" t="s">
        <v>35</v>
      </c>
      <c r="C15" s="380"/>
      <c r="D15" s="380"/>
      <c r="E15" s="380"/>
      <c r="F15" s="380"/>
      <c r="G15" s="380"/>
      <c r="H15" s="380"/>
      <c r="I15" s="380"/>
      <c r="J15" s="380"/>
      <c r="K15" s="380"/>
      <c r="L15" s="148"/>
      <c r="M15" s="148"/>
      <c r="N15" s="148"/>
      <c r="O15" s="148"/>
      <c r="P15" s="148"/>
      <c r="Q15" s="148"/>
    </row>
    <row r="16" spans="1:19" ht="21.65" customHeight="1" x14ac:dyDescent="0.35">
      <c r="A16" s="377" t="s">
        <v>30</v>
      </c>
      <c r="B16" s="375" t="s">
        <v>77</v>
      </c>
      <c r="C16" s="376"/>
      <c r="D16" s="375" t="s">
        <v>105</v>
      </c>
      <c r="E16" s="376"/>
      <c r="F16" s="375" t="s">
        <v>108</v>
      </c>
      <c r="G16" s="376"/>
      <c r="H16" s="375" t="s">
        <v>109</v>
      </c>
      <c r="I16" s="376"/>
      <c r="J16" s="375" t="s">
        <v>112</v>
      </c>
      <c r="K16" s="376"/>
    </row>
    <row r="17" spans="1:13" ht="63" customHeight="1" thickBot="1" x14ac:dyDescent="0.4">
      <c r="A17" s="378"/>
      <c r="B17" s="59" t="s">
        <v>103</v>
      </c>
      <c r="C17" s="59" t="s">
        <v>85</v>
      </c>
      <c r="D17" s="59" t="s">
        <v>103</v>
      </c>
      <c r="E17" s="59" t="s">
        <v>85</v>
      </c>
      <c r="F17" s="59" t="s">
        <v>103</v>
      </c>
      <c r="G17" s="59" t="s">
        <v>85</v>
      </c>
      <c r="H17" s="59" t="s">
        <v>103</v>
      </c>
      <c r="I17" s="59" t="s">
        <v>85</v>
      </c>
      <c r="J17" s="59" t="s">
        <v>103</v>
      </c>
      <c r="K17" s="59" t="s">
        <v>85</v>
      </c>
    </row>
    <row r="18" spans="1:13" ht="21.65" customHeight="1" thickTop="1" x14ac:dyDescent="0.35">
      <c r="A18" s="112" t="s">
        <v>24</v>
      </c>
      <c r="B18" s="58">
        <v>2708021</v>
      </c>
      <c r="C18" s="58">
        <v>131</v>
      </c>
      <c r="D18" s="58">
        <v>2725488</v>
      </c>
      <c r="E18" s="58">
        <v>131</v>
      </c>
      <c r="F18" s="58">
        <v>2751776</v>
      </c>
      <c r="G18" s="58">
        <v>131</v>
      </c>
      <c r="H18" s="58">
        <v>2776731</v>
      </c>
      <c r="I18" s="58">
        <v>131</v>
      </c>
      <c r="J18" s="58">
        <v>2798560</v>
      </c>
      <c r="K18" s="58">
        <v>131</v>
      </c>
    </row>
    <row r="19" spans="1:13" ht="21.65" customHeight="1" x14ac:dyDescent="0.35">
      <c r="A19" s="112" t="s">
        <v>25</v>
      </c>
      <c r="B19" s="58">
        <v>2146656</v>
      </c>
      <c r="C19" s="58">
        <v>282</v>
      </c>
      <c r="D19" s="58">
        <v>2152396</v>
      </c>
      <c r="E19" s="58">
        <v>283</v>
      </c>
      <c r="F19" s="58">
        <v>2161592</v>
      </c>
      <c r="G19" s="58">
        <v>283</v>
      </c>
      <c r="H19" s="58">
        <v>2170157</v>
      </c>
      <c r="I19" s="58">
        <v>283</v>
      </c>
      <c r="J19" s="58">
        <v>2178463</v>
      </c>
      <c r="K19" s="58">
        <v>283</v>
      </c>
    </row>
    <row r="20" spans="1:13" ht="21.65" customHeight="1" x14ac:dyDescent="0.35">
      <c r="A20" s="112" t="s">
        <v>26</v>
      </c>
      <c r="B20" s="58">
        <v>409561</v>
      </c>
      <c r="C20" s="58">
        <v>542</v>
      </c>
      <c r="D20" s="58">
        <v>410218</v>
      </c>
      <c r="E20" s="58">
        <v>542</v>
      </c>
      <c r="F20" s="58">
        <v>411224</v>
      </c>
      <c r="G20" s="58">
        <v>542</v>
      </c>
      <c r="H20" s="58">
        <v>412885</v>
      </c>
      <c r="I20" s="58">
        <v>543</v>
      </c>
      <c r="J20" s="58">
        <v>414918</v>
      </c>
      <c r="K20" s="58">
        <v>544</v>
      </c>
    </row>
    <row r="21" spans="1:13" ht="21.65" customHeight="1" x14ac:dyDescent="0.35">
      <c r="A21" s="112" t="s">
        <v>27</v>
      </c>
      <c r="B21" s="58">
        <v>61071</v>
      </c>
      <c r="C21" s="58">
        <v>921</v>
      </c>
      <c r="D21" s="58">
        <v>61212</v>
      </c>
      <c r="E21" s="58">
        <v>921</v>
      </c>
      <c r="F21" s="58">
        <v>61450</v>
      </c>
      <c r="G21" s="58">
        <v>922</v>
      </c>
      <c r="H21" s="58">
        <v>61920</v>
      </c>
      <c r="I21" s="58">
        <v>923</v>
      </c>
      <c r="J21" s="58">
        <v>62459</v>
      </c>
      <c r="K21" s="58">
        <v>924</v>
      </c>
    </row>
    <row r="22" spans="1:13" ht="21.65" customHeight="1" x14ac:dyDescent="0.35">
      <c r="A22" s="112" t="s">
        <v>28</v>
      </c>
      <c r="B22" s="58">
        <v>10422</v>
      </c>
      <c r="C22" s="58">
        <v>1194</v>
      </c>
      <c r="D22" s="58">
        <v>10514</v>
      </c>
      <c r="E22" s="58">
        <v>1195</v>
      </c>
      <c r="F22" s="58">
        <v>10532</v>
      </c>
      <c r="G22" s="58">
        <v>1194</v>
      </c>
      <c r="H22" s="58">
        <v>10594</v>
      </c>
      <c r="I22" s="58">
        <v>1195</v>
      </c>
      <c r="J22" s="58">
        <v>10659</v>
      </c>
      <c r="K22" s="58">
        <v>1196</v>
      </c>
    </row>
    <row r="23" spans="1:13" ht="21.65" customHeight="1" x14ac:dyDescent="0.35">
      <c r="A23" s="112" t="s">
        <v>29</v>
      </c>
      <c r="B23" s="58">
        <v>3303</v>
      </c>
      <c r="C23" s="58">
        <v>1584</v>
      </c>
      <c r="D23" s="58">
        <v>3358</v>
      </c>
      <c r="E23" s="58">
        <v>1593</v>
      </c>
      <c r="F23" s="58">
        <v>3377</v>
      </c>
      <c r="G23" s="58">
        <v>1591</v>
      </c>
      <c r="H23" s="58">
        <v>3426</v>
      </c>
      <c r="I23" s="58">
        <v>1597</v>
      </c>
      <c r="J23" s="58">
        <v>3467</v>
      </c>
      <c r="K23" s="58">
        <v>1595</v>
      </c>
    </row>
    <row r="24" spans="1:13" ht="42" customHeight="1" thickBot="1" x14ac:dyDescent="0.4">
      <c r="A24" s="61" t="s">
        <v>44</v>
      </c>
      <c r="B24" s="113">
        <v>5339034</v>
      </c>
      <c r="C24" s="113">
        <v>235</v>
      </c>
      <c r="D24" s="113">
        <v>5363186</v>
      </c>
      <c r="E24" s="113">
        <v>235</v>
      </c>
      <c r="F24" s="113">
        <v>5399951</v>
      </c>
      <c r="G24" s="113">
        <v>235</v>
      </c>
      <c r="H24" s="113">
        <v>5435713</v>
      </c>
      <c r="I24" s="113">
        <v>235</v>
      </c>
      <c r="J24" s="113">
        <v>5468526</v>
      </c>
      <c r="K24" s="113">
        <v>235</v>
      </c>
    </row>
    <row r="25" spans="1:13" ht="63" customHeight="1" thickTop="1" x14ac:dyDescent="0.35">
      <c r="A25" s="374" t="s">
        <v>180</v>
      </c>
      <c r="B25" s="374"/>
      <c r="C25" s="374"/>
      <c r="D25" s="374"/>
      <c r="E25" s="374"/>
      <c r="F25" s="374"/>
      <c r="G25" s="374"/>
      <c r="H25" s="374"/>
      <c r="I25" s="374"/>
      <c r="J25" s="374"/>
      <c r="K25" s="374"/>
      <c r="L25" s="147"/>
      <c r="M25" s="147"/>
    </row>
    <row r="26" spans="1:13" ht="30" customHeight="1" x14ac:dyDescent="0.3">
      <c r="A26" s="54" t="str">
        <f>+INDICE!B10</f>
        <v xml:space="preserve"> Lettura dati 24 gennaio 2024</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5">
    <mergeCell ref="A25:K25"/>
    <mergeCell ref="H16:I16"/>
    <mergeCell ref="A16:A17"/>
    <mergeCell ref="B2:K2"/>
    <mergeCell ref="F16:G16"/>
    <mergeCell ref="D16:E16"/>
    <mergeCell ref="B16:C16"/>
    <mergeCell ref="J3:K3"/>
    <mergeCell ref="A3:A4"/>
    <mergeCell ref="B3:C3"/>
    <mergeCell ref="D3:E3"/>
    <mergeCell ref="F3:G3"/>
    <mergeCell ref="H3:I3"/>
    <mergeCell ref="J16:K16"/>
    <mergeCell ref="B15:K15"/>
  </mergeCells>
  <pageMargins left="0.70866141732283472" right="0.70866141732283472" top="0.94488188976377963" bottom="0.74803149606299213" header="0.31496062992125984" footer="0.31496062992125984"/>
  <pageSetup paperSize="9" scale="60"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84B9-D82E-4A3C-8825-7BD6BFD951D0}">
  <sheetPr>
    <pageSetUpPr fitToPage="1"/>
  </sheetPr>
  <dimension ref="A1:S40"/>
  <sheetViews>
    <sheetView showGridLines="0" view="pageBreakPreview" topLeftCell="A8" zoomScale="57" zoomScaleNormal="58" zoomScaleSheetLayoutView="57" workbookViewId="0">
      <selection activeCell="J28" sqref="J28"/>
    </sheetView>
  </sheetViews>
  <sheetFormatPr defaultColWidth="13.26953125" defaultRowHeight="10" x14ac:dyDescent="0.35"/>
  <cols>
    <col min="1" max="1" width="22.54296875" style="1" customWidth="1"/>
    <col min="2" max="2" width="16.1796875" style="1" customWidth="1"/>
    <col min="3" max="3" width="20.1796875" style="1" customWidth="1"/>
    <col min="4" max="4" width="17.81640625" style="93" customWidth="1"/>
    <col min="5" max="5" width="16.81640625" style="93" customWidth="1"/>
    <col min="6" max="11" width="17" style="93" customWidth="1"/>
    <col min="12" max="12" width="15.54296875" style="93" bestFit="1" customWidth="1"/>
    <col min="13" max="13" width="16.81640625" style="1" customWidth="1"/>
    <col min="14" max="14" width="15.54296875" style="93" bestFit="1" customWidth="1"/>
    <col min="15" max="15" width="15.453125" style="93" customWidth="1"/>
    <col min="16" max="16" width="17.1796875" style="93" customWidth="1"/>
    <col min="17" max="17" width="13.26953125" style="93"/>
    <col min="18" max="18" width="16.1796875" style="1" customWidth="1"/>
    <col min="19" max="16384" width="13.26953125" style="1"/>
  </cols>
  <sheetData>
    <row r="1" spans="1:19" ht="56.5" customHeight="1" thickBot="1" x14ac:dyDescent="0.4">
      <c r="A1" s="87" t="s">
        <v>163</v>
      </c>
      <c r="B1" s="87"/>
      <c r="C1" s="87"/>
      <c r="D1" s="87"/>
      <c r="E1" s="87"/>
      <c r="F1" s="87"/>
      <c r="G1" s="87"/>
      <c r="H1" s="87"/>
      <c r="I1" s="87"/>
      <c r="J1" s="87"/>
      <c r="K1" s="87"/>
      <c r="L1" s="87"/>
      <c r="M1" s="87"/>
      <c r="N1" s="326"/>
      <c r="O1" s="326"/>
      <c r="R1" s="93"/>
      <c r="S1" s="93"/>
    </row>
    <row r="2" spans="1:19" ht="43.5" customHeight="1" thickTop="1" x14ac:dyDescent="0.35">
      <c r="A2" s="177"/>
      <c r="B2" s="379" t="s">
        <v>35</v>
      </c>
      <c r="C2" s="379"/>
      <c r="D2" s="379"/>
      <c r="E2" s="379"/>
      <c r="F2" s="379"/>
      <c r="G2" s="379"/>
      <c r="H2" s="379"/>
      <c r="I2" s="379"/>
      <c r="J2" s="379"/>
      <c r="K2" s="379"/>
      <c r="L2" s="379"/>
      <c r="M2" s="379"/>
      <c r="N2" s="144"/>
      <c r="O2" s="144"/>
      <c r="P2" s="144"/>
      <c r="Q2" s="144"/>
    </row>
    <row r="3" spans="1:19" ht="19.5" customHeight="1" x14ac:dyDescent="0.35">
      <c r="A3" s="377" t="s">
        <v>30</v>
      </c>
      <c r="B3" s="375" t="s">
        <v>120</v>
      </c>
      <c r="C3" s="376"/>
      <c r="D3" s="375" t="s">
        <v>173</v>
      </c>
      <c r="E3" s="376"/>
      <c r="F3" s="375" t="s">
        <v>182</v>
      </c>
      <c r="G3" s="376"/>
      <c r="H3" s="375" t="s">
        <v>188</v>
      </c>
      <c r="I3" s="376"/>
      <c r="J3" s="375" t="s">
        <v>191</v>
      </c>
      <c r="K3" s="376"/>
      <c r="L3" s="375" t="s">
        <v>194</v>
      </c>
      <c r="M3" s="376"/>
      <c r="N3" s="382"/>
      <c r="O3" s="383"/>
    </row>
    <row r="4" spans="1:19" ht="76.5" customHeight="1" thickBot="1" x14ac:dyDescent="0.4">
      <c r="A4" s="378"/>
      <c r="B4" s="59" t="s">
        <v>103</v>
      </c>
      <c r="C4" s="59" t="s">
        <v>85</v>
      </c>
      <c r="D4" s="59" t="s">
        <v>103</v>
      </c>
      <c r="E4" s="59" t="s">
        <v>85</v>
      </c>
      <c r="F4" s="59" t="s">
        <v>103</v>
      </c>
      <c r="G4" s="59" t="s">
        <v>85</v>
      </c>
      <c r="H4" s="59" t="s">
        <v>103</v>
      </c>
      <c r="I4" s="59" t="s">
        <v>85</v>
      </c>
      <c r="J4" s="59" t="s">
        <v>103</v>
      </c>
      <c r="K4" s="59" t="s">
        <v>85</v>
      </c>
      <c r="L4" s="59" t="s">
        <v>103</v>
      </c>
      <c r="M4" s="59" t="s">
        <v>85</v>
      </c>
      <c r="N4" s="162"/>
      <c r="O4" s="162"/>
    </row>
    <row r="5" spans="1:19" ht="21.65" customHeight="1" thickTop="1" x14ac:dyDescent="0.35">
      <c r="A5" s="112" t="s">
        <v>24</v>
      </c>
      <c r="B5" s="58">
        <v>2812472</v>
      </c>
      <c r="C5" s="58">
        <v>148</v>
      </c>
      <c r="D5" s="58">
        <v>2824213</v>
      </c>
      <c r="E5" s="58">
        <v>147</v>
      </c>
      <c r="F5" s="58">
        <v>2927082</v>
      </c>
      <c r="G5" s="58">
        <v>140</v>
      </c>
      <c r="H5" s="58">
        <v>2927166</v>
      </c>
      <c r="I5" s="58">
        <v>140</v>
      </c>
      <c r="J5" s="58">
        <v>2925263</v>
      </c>
      <c r="K5" s="58">
        <v>140</v>
      </c>
      <c r="L5" s="58">
        <v>2922801</v>
      </c>
      <c r="M5" s="58">
        <v>140</v>
      </c>
      <c r="N5" s="58"/>
      <c r="O5" s="58"/>
    </row>
    <row r="6" spans="1:19" ht="21.75" customHeight="1" x14ac:dyDescent="0.35">
      <c r="A6" s="112" t="s">
        <v>25</v>
      </c>
      <c r="B6" s="58">
        <v>2181954</v>
      </c>
      <c r="C6" s="58">
        <v>316</v>
      </c>
      <c r="D6" s="58">
        <v>2183143</v>
      </c>
      <c r="E6" s="58">
        <v>315</v>
      </c>
      <c r="F6" s="58">
        <v>2231632</v>
      </c>
      <c r="G6" s="58">
        <v>304</v>
      </c>
      <c r="H6" s="58">
        <v>2228250</v>
      </c>
      <c r="I6" s="58">
        <v>304</v>
      </c>
      <c r="J6" s="58">
        <v>2222968</v>
      </c>
      <c r="K6" s="58">
        <v>305</v>
      </c>
      <c r="L6" s="58">
        <v>2215797</v>
      </c>
      <c r="M6" s="58">
        <v>305</v>
      </c>
      <c r="N6" s="58"/>
      <c r="O6" s="58"/>
    </row>
    <row r="7" spans="1:19" ht="21.75" customHeight="1" x14ac:dyDescent="0.35">
      <c r="A7" s="112" t="s">
        <v>26</v>
      </c>
      <c r="B7" s="58">
        <v>416207</v>
      </c>
      <c r="C7" s="58">
        <v>616</v>
      </c>
      <c r="D7" s="58">
        <v>416688</v>
      </c>
      <c r="E7" s="58">
        <v>614</v>
      </c>
      <c r="F7" s="58">
        <v>427433</v>
      </c>
      <c r="G7" s="58">
        <v>601</v>
      </c>
      <c r="H7" s="58">
        <v>427683</v>
      </c>
      <c r="I7" s="58">
        <v>602</v>
      </c>
      <c r="J7" s="58">
        <v>426721</v>
      </c>
      <c r="K7" s="58">
        <v>603</v>
      </c>
      <c r="L7" s="58">
        <v>425169</v>
      </c>
      <c r="M7" s="58">
        <v>604</v>
      </c>
      <c r="N7" s="58"/>
      <c r="O7" s="58"/>
    </row>
    <row r="8" spans="1:19" ht="21.75" customHeight="1" x14ac:dyDescent="0.35">
      <c r="A8" s="112" t="s">
        <v>27</v>
      </c>
      <c r="B8" s="58">
        <v>62889</v>
      </c>
      <c r="C8" s="58">
        <v>1075</v>
      </c>
      <c r="D8" s="58">
        <v>63110</v>
      </c>
      <c r="E8" s="58">
        <v>1073</v>
      </c>
      <c r="F8" s="58">
        <v>65637</v>
      </c>
      <c r="G8" s="58">
        <v>1063</v>
      </c>
      <c r="H8" s="58">
        <v>65923</v>
      </c>
      <c r="I8" s="58">
        <v>1064</v>
      </c>
      <c r="J8" s="58">
        <v>65760</v>
      </c>
      <c r="K8" s="58">
        <v>1065</v>
      </c>
      <c r="L8" s="58">
        <v>65497</v>
      </c>
      <c r="M8" s="58">
        <v>1065</v>
      </c>
      <c r="N8" s="58"/>
      <c r="O8" s="58"/>
    </row>
    <row r="9" spans="1:19" ht="21.75" customHeight="1" x14ac:dyDescent="0.35">
      <c r="A9" s="112" t="s">
        <v>28</v>
      </c>
      <c r="B9" s="58">
        <v>10678</v>
      </c>
      <c r="C9" s="58">
        <v>1381</v>
      </c>
      <c r="D9" s="58">
        <v>10714</v>
      </c>
      <c r="E9" s="58">
        <v>1381</v>
      </c>
      <c r="F9" s="58">
        <v>11187</v>
      </c>
      <c r="G9" s="58">
        <v>1367</v>
      </c>
      <c r="H9" s="58">
        <v>11258</v>
      </c>
      <c r="I9" s="58">
        <v>1369</v>
      </c>
      <c r="J9" s="58">
        <v>11271</v>
      </c>
      <c r="K9" s="58">
        <v>1371</v>
      </c>
      <c r="L9" s="58">
        <v>11202</v>
      </c>
      <c r="M9" s="58">
        <v>1372</v>
      </c>
      <c r="N9" s="58"/>
      <c r="O9" s="58"/>
    </row>
    <row r="10" spans="1:19" ht="21.75" customHeight="1" x14ac:dyDescent="0.35">
      <c r="A10" s="112" t="s">
        <v>29</v>
      </c>
      <c r="B10" s="58">
        <v>3508</v>
      </c>
      <c r="C10" s="58">
        <v>1829</v>
      </c>
      <c r="D10" s="58">
        <v>3535</v>
      </c>
      <c r="E10" s="58">
        <v>1825</v>
      </c>
      <c r="F10" s="58">
        <v>3683</v>
      </c>
      <c r="G10" s="58">
        <v>1809</v>
      </c>
      <c r="H10" s="58">
        <v>3682</v>
      </c>
      <c r="I10" s="58">
        <v>1812</v>
      </c>
      <c r="J10" s="58">
        <v>3676</v>
      </c>
      <c r="K10" s="58">
        <v>1811</v>
      </c>
      <c r="L10" s="58">
        <v>3665</v>
      </c>
      <c r="M10" s="58">
        <v>1810</v>
      </c>
      <c r="N10" s="58"/>
      <c r="O10" s="58"/>
    </row>
    <row r="11" spans="1:19" ht="27" customHeight="1" thickBot="1" x14ac:dyDescent="0.4">
      <c r="A11" s="61" t="s">
        <v>44</v>
      </c>
      <c r="B11" s="113">
        <v>5487708</v>
      </c>
      <c r="C11" s="113">
        <v>264</v>
      </c>
      <c r="D11" s="113">
        <v>5501403</v>
      </c>
      <c r="E11" s="113">
        <v>263</v>
      </c>
      <c r="F11" s="113">
        <v>5666654</v>
      </c>
      <c r="G11" s="113">
        <v>253</v>
      </c>
      <c r="H11" s="113">
        <v>5663962</v>
      </c>
      <c r="I11" s="113">
        <v>254</v>
      </c>
      <c r="J11" s="113">
        <v>5655659</v>
      </c>
      <c r="K11" s="113">
        <v>254</v>
      </c>
      <c r="L11" s="113">
        <v>5644131</v>
      </c>
      <c r="M11" s="113">
        <v>254</v>
      </c>
      <c r="N11" s="79"/>
      <c r="O11" s="79"/>
    </row>
    <row r="12" spans="1:19" ht="27" customHeight="1" thickTop="1" x14ac:dyDescent="0.35">
      <c r="A12" s="232"/>
      <c r="B12" s="79"/>
      <c r="C12" s="79"/>
      <c r="D12" s="79"/>
      <c r="E12" s="79"/>
      <c r="F12" s="79"/>
      <c r="G12" s="79"/>
      <c r="H12" s="79"/>
      <c r="I12" s="79"/>
      <c r="J12" s="79"/>
      <c r="K12" s="79"/>
      <c r="L12" s="79"/>
      <c r="M12" s="79"/>
      <c r="N12" s="79"/>
      <c r="O12" s="79"/>
    </row>
    <row r="13" spans="1:19" ht="27" customHeight="1" x14ac:dyDescent="0.35">
      <c r="A13" s="177"/>
      <c r="B13" s="380" t="s">
        <v>35</v>
      </c>
      <c r="C13" s="380"/>
      <c r="D13" s="380"/>
      <c r="E13" s="380"/>
      <c r="F13" s="380"/>
      <c r="G13" s="380"/>
      <c r="H13" s="380"/>
      <c r="I13" s="380"/>
      <c r="J13" s="380"/>
      <c r="K13" s="380"/>
      <c r="L13" s="144"/>
      <c r="M13" s="144"/>
      <c r="N13" s="144"/>
      <c r="O13" s="144"/>
    </row>
    <row r="14" spans="1:19" ht="24.75" customHeight="1" x14ac:dyDescent="0.35">
      <c r="A14" s="377" t="s">
        <v>30</v>
      </c>
      <c r="B14" s="384" t="s">
        <v>198</v>
      </c>
      <c r="C14" s="385"/>
      <c r="D14" s="384" t="s">
        <v>201</v>
      </c>
      <c r="E14" s="385"/>
      <c r="F14" s="384" t="s">
        <v>209</v>
      </c>
      <c r="G14" s="385"/>
      <c r="H14" s="386" t="s">
        <v>211</v>
      </c>
      <c r="I14" s="387"/>
      <c r="J14" s="386" t="s">
        <v>213</v>
      </c>
      <c r="K14" s="387"/>
      <c r="L14" s="386" t="s">
        <v>237</v>
      </c>
      <c r="M14" s="387"/>
      <c r="N14" s="382"/>
      <c r="O14" s="383"/>
    </row>
    <row r="15" spans="1:19" ht="66" customHeight="1" thickBot="1" x14ac:dyDescent="0.4">
      <c r="A15" s="378"/>
      <c r="B15" s="59" t="s">
        <v>103</v>
      </c>
      <c r="C15" s="59" t="s">
        <v>85</v>
      </c>
      <c r="D15" s="59" t="s">
        <v>103</v>
      </c>
      <c r="E15" s="59" t="s">
        <v>85</v>
      </c>
      <c r="F15" s="59" t="s">
        <v>103</v>
      </c>
      <c r="G15" s="59" t="s">
        <v>85</v>
      </c>
      <c r="H15" s="59" t="s">
        <v>103</v>
      </c>
      <c r="I15" s="59" t="s">
        <v>85</v>
      </c>
      <c r="J15" s="59" t="s">
        <v>103</v>
      </c>
      <c r="K15" s="59" t="s">
        <v>85</v>
      </c>
      <c r="L15" s="59" t="s">
        <v>103</v>
      </c>
      <c r="M15" s="59" t="s">
        <v>85</v>
      </c>
      <c r="N15" s="162"/>
      <c r="O15" s="162"/>
    </row>
    <row r="16" spans="1:19" ht="21.65" customHeight="1" thickTop="1" x14ac:dyDescent="0.35">
      <c r="A16" s="112" t="s">
        <v>24</v>
      </c>
      <c r="B16" s="58">
        <v>2920564</v>
      </c>
      <c r="C16" s="58">
        <v>140</v>
      </c>
      <c r="D16" s="58">
        <v>2930944</v>
      </c>
      <c r="E16" s="58">
        <v>141</v>
      </c>
      <c r="F16" s="58">
        <v>2938576</v>
      </c>
      <c r="G16" s="58">
        <v>141</v>
      </c>
      <c r="H16" s="58">
        <v>2950956</v>
      </c>
      <c r="I16" s="58">
        <v>142</v>
      </c>
      <c r="J16" s="58">
        <v>2951347</v>
      </c>
      <c r="K16" s="58">
        <v>142</v>
      </c>
      <c r="L16" s="58">
        <v>2945309</v>
      </c>
      <c r="M16" s="58">
        <v>141</v>
      </c>
      <c r="N16" s="58"/>
      <c r="O16" s="58"/>
    </row>
    <row r="17" spans="1:15" ht="21.75" customHeight="1" x14ac:dyDescent="0.35">
      <c r="A17" s="112" t="s">
        <v>25</v>
      </c>
      <c r="B17" s="58">
        <v>2208432</v>
      </c>
      <c r="C17" s="58">
        <v>305</v>
      </c>
      <c r="D17" s="58">
        <v>2206266</v>
      </c>
      <c r="E17" s="58">
        <v>306</v>
      </c>
      <c r="F17" s="58">
        <v>2203438</v>
      </c>
      <c r="G17" s="58">
        <v>307</v>
      </c>
      <c r="H17" s="58">
        <v>2202012</v>
      </c>
      <c r="I17" s="58">
        <v>308</v>
      </c>
      <c r="J17" s="58">
        <v>2195856</v>
      </c>
      <c r="K17" s="58">
        <v>308</v>
      </c>
      <c r="L17" s="58">
        <v>2188938</v>
      </c>
      <c r="M17" s="58">
        <v>309</v>
      </c>
      <c r="N17" s="58"/>
      <c r="O17" s="58"/>
    </row>
    <row r="18" spans="1:15" ht="21.75" customHeight="1" x14ac:dyDescent="0.35">
      <c r="A18" s="112" t="s">
        <v>26</v>
      </c>
      <c r="B18" s="58">
        <v>423504</v>
      </c>
      <c r="C18" s="58">
        <v>604</v>
      </c>
      <c r="D18" s="58">
        <v>423181</v>
      </c>
      <c r="E18" s="58">
        <v>606</v>
      </c>
      <c r="F18" s="58">
        <v>422678</v>
      </c>
      <c r="G18" s="58">
        <v>607</v>
      </c>
      <c r="H18" s="58">
        <v>422641</v>
      </c>
      <c r="I18" s="58">
        <v>608</v>
      </c>
      <c r="J18" s="58">
        <v>421417</v>
      </c>
      <c r="K18" s="58">
        <v>609</v>
      </c>
      <c r="L18" s="58">
        <v>422036</v>
      </c>
      <c r="M18" s="58">
        <v>610</v>
      </c>
      <c r="N18" s="58"/>
      <c r="O18" s="58"/>
    </row>
    <row r="19" spans="1:15" ht="21.75" customHeight="1" x14ac:dyDescent="0.35">
      <c r="A19" s="112" t="s">
        <v>27</v>
      </c>
      <c r="B19" s="58">
        <v>65273</v>
      </c>
      <c r="C19" s="58">
        <v>1067</v>
      </c>
      <c r="D19" s="58">
        <v>65245</v>
      </c>
      <c r="E19" s="58">
        <v>1069</v>
      </c>
      <c r="F19" s="58">
        <v>65285</v>
      </c>
      <c r="G19" s="58">
        <v>1070</v>
      </c>
      <c r="H19" s="58">
        <v>65460</v>
      </c>
      <c r="I19" s="58">
        <v>1072</v>
      </c>
      <c r="J19" s="58">
        <v>65446</v>
      </c>
      <c r="K19" s="58">
        <v>1072</v>
      </c>
      <c r="L19" s="58">
        <v>65984</v>
      </c>
      <c r="M19" s="58">
        <v>1073</v>
      </c>
      <c r="N19" s="58"/>
      <c r="O19" s="58"/>
    </row>
    <row r="20" spans="1:15" ht="21.75" customHeight="1" x14ac:dyDescent="0.35">
      <c r="A20" s="112" t="s">
        <v>28</v>
      </c>
      <c r="B20" s="58">
        <v>11196</v>
      </c>
      <c r="C20" s="58">
        <v>1372</v>
      </c>
      <c r="D20" s="58">
        <v>11247</v>
      </c>
      <c r="E20" s="58">
        <v>1376</v>
      </c>
      <c r="F20" s="58">
        <v>11265</v>
      </c>
      <c r="G20" s="58">
        <v>1375</v>
      </c>
      <c r="H20" s="58">
        <v>11262</v>
      </c>
      <c r="I20" s="58">
        <v>1377</v>
      </c>
      <c r="J20" s="58">
        <v>11256</v>
      </c>
      <c r="K20" s="58">
        <v>1377</v>
      </c>
      <c r="L20" s="58">
        <v>11373</v>
      </c>
      <c r="M20" s="58">
        <v>1378</v>
      </c>
      <c r="N20" s="58"/>
      <c r="O20" s="58"/>
    </row>
    <row r="21" spans="1:15" ht="21.75" customHeight="1" x14ac:dyDescent="0.35">
      <c r="A21" s="112" t="s">
        <v>29</v>
      </c>
      <c r="B21" s="58">
        <v>3647</v>
      </c>
      <c r="C21" s="58">
        <v>1814</v>
      </c>
      <c r="D21" s="58">
        <v>3652</v>
      </c>
      <c r="E21" s="58">
        <v>1817</v>
      </c>
      <c r="F21" s="58">
        <v>3665</v>
      </c>
      <c r="G21" s="58">
        <v>1821</v>
      </c>
      <c r="H21" s="58">
        <v>3677</v>
      </c>
      <c r="I21" s="58">
        <v>1819</v>
      </c>
      <c r="J21" s="58">
        <v>3662</v>
      </c>
      <c r="K21" s="58">
        <v>1817</v>
      </c>
      <c r="L21" s="58">
        <v>3673</v>
      </c>
      <c r="M21" s="58">
        <v>1819</v>
      </c>
      <c r="N21" s="58"/>
      <c r="O21" s="58"/>
    </row>
    <row r="22" spans="1:15" ht="27" customHeight="1" thickBot="1" x14ac:dyDescent="0.4">
      <c r="A22" s="61" t="s">
        <v>44</v>
      </c>
      <c r="B22" s="113">
        <v>5632616</v>
      </c>
      <c r="C22" s="113">
        <v>254</v>
      </c>
      <c r="D22" s="113">
        <v>5640535</v>
      </c>
      <c r="E22" s="113">
        <v>255</v>
      </c>
      <c r="F22" s="113">
        <v>5644907</v>
      </c>
      <c r="G22" s="113">
        <v>255</v>
      </c>
      <c r="H22" s="113">
        <v>5656008</v>
      </c>
      <c r="I22" s="113">
        <v>256</v>
      </c>
      <c r="J22" s="113">
        <v>5648984</v>
      </c>
      <c r="K22" s="113">
        <v>256</v>
      </c>
      <c r="L22" s="113">
        <v>5637313</v>
      </c>
      <c r="M22" s="113">
        <v>256</v>
      </c>
      <c r="N22" s="79"/>
      <c r="O22" s="79"/>
    </row>
    <row r="23" spans="1:15" ht="83.15" customHeight="1" thickTop="1" x14ac:dyDescent="0.35">
      <c r="A23" s="381" t="s">
        <v>180</v>
      </c>
      <c r="B23" s="381"/>
      <c r="C23" s="381"/>
      <c r="D23" s="374"/>
      <c r="E23" s="374"/>
      <c r="F23" s="374"/>
      <c r="G23" s="374"/>
      <c r="H23" s="374"/>
      <c r="I23" s="374"/>
      <c r="J23" s="374"/>
      <c r="K23" s="374"/>
      <c r="L23" s="374"/>
      <c r="M23" s="374"/>
      <c r="N23" s="147"/>
      <c r="O23" s="147"/>
    </row>
    <row r="24" spans="1:15" ht="30" customHeight="1" x14ac:dyDescent="0.3">
      <c r="A24" s="54" t="str">
        <f>+INDICE!B10</f>
        <v xml:space="preserve"> Lettura dati 24 gennaio 2024</v>
      </c>
      <c r="B24" s="4"/>
    </row>
    <row r="25" spans="1:15" x14ac:dyDescent="0.35">
      <c r="B25" s="4"/>
    </row>
    <row r="26" spans="1:15" x14ac:dyDescent="0.35">
      <c r="B26" s="4"/>
    </row>
    <row r="27" spans="1:15" x14ac:dyDescent="0.35">
      <c r="B27" s="4"/>
    </row>
    <row r="28" spans="1:15" x14ac:dyDescent="0.35">
      <c r="B28" s="4"/>
    </row>
    <row r="29" spans="1:15" x14ac:dyDescent="0.35">
      <c r="B29" s="4"/>
    </row>
    <row r="30" spans="1:15" x14ac:dyDescent="0.35">
      <c r="B30" s="4"/>
    </row>
    <row r="31" spans="1:15" x14ac:dyDescent="0.35">
      <c r="B31" s="4"/>
    </row>
    <row r="32" spans="1: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9">
    <mergeCell ref="B3:C3"/>
    <mergeCell ref="D3:E3"/>
    <mergeCell ref="B13:K13"/>
    <mergeCell ref="A23:M23"/>
    <mergeCell ref="B2:M2"/>
    <mergeCell ref="N3:O3"/>
    <mergeCell ref="A14:A15"/>
    <mergeCell ref="B14:C14"/>
    <mergeCell ref="D14:E14"/>
    <mergeCell ref="F14:G14"/>
    <mergeCell ref="H14:I14"/>
    <mergeCell ref="J14:K14"/>
    <mergeCell ref="L14:M14"/>
    <mergeCell ref="N14:O14"/>
    <mergeCell ref="L3:M3"/>
    <mergeCell ref="F3:G3"/>
    <mergeCell ref="H3:I3"/>
    <mergeCell ref="J3:K3"/>
    <mergeCell ref="A3:A4"/>
  </mergeCells>
  <phoneticPr fontId="10" type="noConversion"/>
  <pageMargins left="0.70866141732283472" right="0.70866141732283472" top="0.94488188976377963" bottom="0.74803149606299213" header="0.31496062992125984" footer="0.31496062992125984"/>
  <pageSetup paperSize="9" scale="57" orientation="landscape"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pageSetUpPr fitToPage="1"/>
  </sheetPr>
  <dimension ref="A1:L34"/>
  <sheetViews>
    <sheetView showGridLines="0" topLeftCell="B24" zoomScale="60" zoomScaleNormal="60" workbookViewId="0">
      <selection activeCell="J28" sqref="J28"/>
    </sheetView>
  </sheetViews>
  <sheetFormatPr defaultRowHeight="14.5" x14ac:dyDescent="0.35"/>
  <cols>
    <col min="1" max="1" width="24.81640625" customWidth="1"/>
    <col min="2" max="2" width="19.26953125" customWidth="1"/>
    <col min="3" max="3" width="15.81640625" customWidth="1"/>
    <col min="4" max="4" width="15.54296875" customWidth="1"/>
    <col min="5" max="5" width="20.1796875" customWidth="1"/>
    <col min="6" max="6" width="15.81640625" bestFit="1" customWidth="1"/>
    <col min="7" max="7" width="15.54296875" customWidth="1"/>
    <col min="8" max="8" width="20.7265625" customWidth="1"/>
    <col min="9" max="9" width="15.1796875" customWidth="1"/>
    <col min="10" max="10" width="16.1796875" customWidth="1"/>
    <col min="11" max="13" width="25.81640625" bestFit="1" customWidth="1"/>
    <col min="14" max="14" width="32.453125" bestFit="1" customWidth="1"/>
    <col min="15" max="15" width="32.54296875" bestFit="1" customWidth="1"/>
    <col min="16" max="16" width="31.26953125" bestFit="1" customWidth="1"/>
    <col min="17" max="17" width="31.453125" bestFit="1" customWidth="1"/>
  </cols>
  <sheetData>
    <row r="1" spans="1:12" ht="66" customHeight="1" thickBot="1" x14ac:dyDescent="0.4">
      <c r="A1" s="75" t="s">
        <v>164</v>
      </c>
      <c r="B1" s="32"/>
      <c r="C1" s="32"/>
      <c r="D1" s="32"/>
      <c r="E1" s="32"/>
      <c r="F1" s="32"/>
      <c r="G1" s="32"/>
      <c r="H1" s="32"/>
      <c r="I1" s="32"/>
      <c r="J1" s="32"/>
    </row>
    <row r="2" spans="1:12" s="102" customFormat="1" ht="40.5" customHeight="1" thickTop="1" x14ac:dyDescent="0.35">
      <c r="A2" s="76"/>
      <c r="B2" s="388" t="s">
        <v>70</v>
      </c>
      <c r="C2" s="388"/>
      <c r="D2" s="388"/>
      <c r="E2" s="389" t="s">
        <v>71</v>
      </c>
      <c r="F2" s="388"/>
      <c r="G2" s="390"/>
      <c r="H2" s="389" t="s">
        <v>67</v>
      </c>
      <c r="I2" s="388"/>
      <c r="J2" s="388"/>
      <c r="K2" s="101"/>
    </row>
    <row r="3" spans="1:12" s="104" customFormat="1" ht="85.5" customHeight="1" thickBot="1" x14ac:dyDescent="0.4">
      <c r="A3" s="178" t="s">
        <v>72</v>
      </c>
      <c r="B3" s="179" t="s">
        <v>104</v>
      </c>
      <c r="C3" s="179" t="s">
        <v>85</v>
      </c>
      <c r="D3" s="179" t="s">
        <v>45</v>
      </c>
      <c r="E3" s="180" t="s">
        <v>104</v>
      </c>
      <c r="F3" s="179" t="s">
        <v>85</v>
      </c>
      <c r="G3" s="181" t="s">
        <v>45</v>
      </c>
      <c r="H3" s="179" t="s">
        <v>104</v>
      </c>
      <c r="I3" s="179" t="s">
        <v>85</v>
      </c>
      <c r="J3" s="179" t="s">
        <v>45</v>
      </c>
      <c r="K3" s="103"/>
    </row>
    <row r="4" spans="1:12" s="104" customFormat="1" ht="31.5" customHeight="1" thickTop="1" x14ac:dyDescent="0.35">
      <c r="A4" s="239"/>
      <c r="B4" s="392" t="s">
        <v>148</v>
      </c>
      <c r="C4" s="392"/>
      <c r="D4" s="392"/>
      <c r="E4" s="392"/>
      <c r="F4" s="392"/>
      <c r="G4" s="392"/>
      <c r="H4" s="392"/>
      <c r="I4" s="392"/>
      <c r="J4" s="392"/>
      <c r="K4" s="103"/>
    </row>
    <row r="5" spans="1:12" s="78" customFormat="1" ht="32.15" customHeight="1" x14ac:dyDescent="0.35">
      <c r="A5" s="90" t="s">
        <v>150</v>
      </c>
      <c r="B5" s="182">
        <v>4958378</v>
      </c>
      <c r="C5" s="182">
        <v>227</v>
      </c>
      <c r="D5" s="183">
        <v>1.6</v>
      </c>
      <c r="E5" s="184">
        <v>300209</v>
      </c>
      <c r="F5" s="185">
        <v>342</v>
      </c>
      <c r="G5" s="186">
        <v>1.69</v>
      </c>
      <c r="H5" s="182">
        <v>5258587</v>
      </c>
      <c r="I5" s="182">
        <v>234</v>
      </c>
      <c r="J5" s="183">
        <v>1.6</v>
      </c>
      <c r="K5" s="77"/>
      <c r="L5" s="77"/>
    </row>
    <row r="6" spans="1:12" s="78" customFormat="1" ht="25.5" customHeight="1" x14ac:dyDescent="0.35">
      <c r="A6" s="90" t="s">
        <v>151</v>
      </c>
      <c r="B6" s="182">
        <v>4961056</v>
      </c>
      <c r="C6" s="182">
        <v>227</v>
      </c>
      <c r="D6" s="183">
        <v>1.6</v>
      </c>
      <c r="E6" s="184">
        <v>300958</v>
      </c>
      <c r="F6" s="185">
        <v>343</v>
      </c>
      <c r="G6" s="186">
        <v>1.69</v>
      </c>
      <c r="H6" s="182">
        <v>5262014</v>
      </c>
      <c r="I6" s="182">
        <v>234</v>
      </c>
      <c r="J6" s="183">
        <v>1.6</v>
      </c>
      <c r="K6" s="77"/>
      <c r="L6" s="77"/>
    </row>
    <row r="7" spans="1:12" s="78" customFormat="1" ht="25.5" customHeight="1" x14ac:dyDescent="0.35">
      <c r="A7" s="90" t="s">
        <v>152</v>
      </c>
      <c r="B7" s="182">
        <v>5001716</v>
      </c>
      <c r="C7" s="182">
        <v>228</v>
      </c>
      <c r="D7" s="183">
        <v>1.6</v>
      </c>
      <c r="E7" s="184">
        <v>307374</v>
      </c>
      <c r="F7" s="185">
        <v>346</v>
      </c>
      <c r="G7" s="186">
        <v>1.69</v>
      </c>
      <c r="H7" s="182">
        <v>5309090</v>
      </c>
      <c r="I7" s="182">
        <v>235</v>
      </c>
      <c r="J7" s="183">
        <v>1.61</v>
      </c>
      <c r="K7" s="77"/>
      <c r="L7" s="77"/>
    </row>
    <row r="8" spans="1:12" s="78" customFormat="1" ht="25.5" customHeight="1" x14ac:dyDescent="0.35">
      <c r="A8" s="90" t="s">
        <v>153</v>
      </c>
      <c r="B8" s="182">
        <v>5000312</v>
      </c>
      <c r="C8" s="182">
        <v>228</v>
      </c>
      <c r="D8" s="183">
        <v>1.6</v>
      </c>
      <c r="E8" s="184">
        <v>308050</v>
      </c>
      <c r="F8" s="185">
        <v>347</v>
      </c>
      <c r="G8" s="186">
        <v>1.69</v>
      </c>
      <c r="H8" s="182">
        <v>5308362</v>
      </c>
      <c r="I8" s="182">
        <v>235</v>
      </c>
      <c r="J8" s="183">
        <v>1.6</v>
      </c>
      <c r="K8" s="77"/>
      <c r="L8" s="77"/>
    </row>
    <row r="9" spans="1:12" s="78" customFormat="1" ht="25.5" customHeight="1" x14ac:dyDescent="0.35">
      <c r="A9" s="90" t="s">
        <v>154</v>
      </c>
      <c r="B9" s="182">
        <v>4977330</v>
      </c>
      <c r="C9" s="182">
        <v>229</v>
      </c>
      <c r="D9" s="183">
        <v>1.6</v>
      </c>
      <c r="E9" s="184">
        <v>305326</v>
      </c>
      <c r="F9" s="185">
        <v>346</v>
      </c>
      <c r="G9" s="186">
        <v>1.69</v>
      </c>
      <c r="H9" s="182">
        <v>5282656</v>
      </c>
      <c r="I9" s="182">
        <v>235</v>
      </c>
      <c r="J9" s="183">
        <v>1.6</v>
      </c>
      <c r="K9" s="77"/>
      <c r="L9" s="77"/>
    </row>
    <row r="10" spans="1:12" s="78" customFormat="1" ht="25.5" customHeight="1" x14ac:dyDescent="0.35">
      <c r="A10" s="90" t="s">
        <v>155</v>
      </c>
      <c r="B10" s="182">
        <v>5029704</v>
      </c>
      <c r="C10" s="182">
        <v>228</v>
      </c>
      <c r="D10" s="183">
        <v>1.6</v>
      </c>
      <c r="E10" s="184">
        <v>309330</v>
      </c>
      <c r="F10" s="185">
        <v>345</v>
      </c>
      <c r="G10" s="186">
        <v>1.69</v>
      </c>
      <c r="H10" s="182">
        <v>5339034</v>
      </c>
      <c r="I10" s="182">
        <v>235</v>
      </c>
      <c r="J10" s="183">
        <v>1.6</v>
      </c>
      <c r="K10" s="77"/>
      <c r="L10" s="77"/>
    </row>
    <row r="11" spans="1:12" s="78" customFormat="1" ht="25.5" customHeight="1" x14ac:dyDescent="0.35">
      <c r="A11" s="90" t="s">
        <v>156</v>
      </c>
      <c r="B11" s="182">
        <v>5051661</v>
      </c>
      <c r="C11" s="182">
        <v>229</v>
      </c>
      <c r="D11" s="183">
        <v>1.59</v>
      </c>
      <c r="E11" s="184">
        <v>311525</v>
      </c>
      <c r="F11" s="185">
        <v>346</v>
      </c>
      <c r="G11" s="186">
        <v>1.69</v>
      </c>
      <c r="H11" s="182">
        <v>5363186</v>
      </c>
      <c r="I11" s="182">
        <v>235</v>
      </c>
      <c r="J11" s="183">
        <v>1.6</v>
      </c>
      <c r="K11" s="77"/>
      <c r="L11" s="77"/>
    </row>
    <row r="12" spans="1:12" s="78" customFormat="1" ht="25.5" customHeight="1" x14ac:dyDescent="0.35">
      <c r="A12" s="90" t="s">
        <v>157</v>
      </c>
      <c r="B12" s="182">
        <v>5085011</v>
      </c>
      <c r="C12" s="182">
        <v>228</v>
      </c>
      <c r="D12" s="183">
        <v>1.59</v>
      </c>
      <c r="E12" s="184">
        <v>314940</v>
      </c>
      <c r="F12" s="185">
        <v>345</v>
      </c>
      <c r="G12" s="186">
        <v>1.68</v>
      </c>
      <c r="H12" s="182">
        <v>5399951</v>
      </c>
      <c r="I12" s="182">
        <v>235</v>
      </c>
      <c r="J12" s="183">
        <v>1.6</v>
      </c>
      <c r="K12" s="77"/>
      <c r="L12" s="77"/>
    </row>
    <row r="13" spans="1:12" s="78" customFormat="1" ht="25.5" customHeight="1" x14ac:dyDescent="0.35">
      <c r="A13" s="90" t="s">
        <v>158</v>
      </c>
      <c r="B13" s="182">
        <v>5117297</v>
      </c>
      <c r="C13" s="182">
        <v>228</v>
      </c>
      <c r="D13" s="183">
        <v>1.59</v>
      </c>
      <c r="E13" s="184">
        <v>318416</v>
      </c>
      <c r="F13" s="185">
        <v>344</v>
      </c>
      <c r="G13" s="186">
        <v>1.68</v>
      </c>
      <c r="H13" s="182">
        <v>5435713</v>
      </c>
      <c r="I13" s="182">
        <v>235</v>
      </c>
      <c r="J13" s="183">
        <v>1.6</v>
      </c>
      <c r="K13" s="77"/>
      <c r="L13" s="77"/>
    </row>
    <row r="14" spans="1:12" s="78" customFormat="1" ht="25.5" customHeight="1" x14ac:dyDescent="0.35">
      <c r="A14" s="240" t="s">
        <v>159</v>
      </c>
      <c r="B14" s="191">
        <v>5147684</v>
      </c>
      <c r="C14" s="191">
        <v>228</v>
      </c>
      <c r="D14" s="192">
        <v>1.59</v>
      </c>
      <c r="E14" s="191">
        <v>320842</v>
      </c>
      <c r="F14" s="191">
        <v>344</v>
      </c>
      <c r="G14" s="192">
        <v>1.68</v>
      </c>
      <c r="H14" s="191">
        <v>5468526</v>
      </c>
      <c r="I14" s="191">
        <v>235</v>
      </c>
      <c r="J14" s="193">
        <v>1.6</v>
      </c>
      <c r="K14" s="77"/>
      <c r="L14" s="77"/>
    </row>
    <row r="15" spans="1:12" s="78" customFormat="1" ht="32.15" customHeight="1" x14ac:dyDescent="0.35">
      <c r="A15" s="194" t="s">
        <v>51</v>
      </c>
      <c r="B15" s="195">
        <v>5033015</v>
      </c>
      <c r="C15" s="187"/>
      <c r="D15" s="189"/>
      <c r="E15" s="195">
        <v>309697</v>
      </c>
      <c r="F15" s="187"/>
      <c r="G15" s="189"/>
      <c r="H15" s="195">
        <v>5342712</v>
      </c>
      <c r="I15" s="187"/>
      <c r="J15" s="188"/>
      <c r="K15" s="77"/>
      <c r="L15" s="77"/>
    </row>
    <row r="16" spans="1:12" s="78" customFormat="1" ht="25.5" customHeight="1" thickBot="1" x14ac:dyDescent="0.4">
      <c r="A16" s="196" t="s">
        <v>39</v>
      </c>
      <c r="B16" s="197"/>
      <c r="C16" s="197">
        <v>228</v>
      </c>
      <c r="D16" s="198">
        <v>1.6</v>
      </c>
      <c r="E16" s="197"/>
      <c r="F16" s="197">
        <v>345</v>
      </c>
      <c r="G16" s="198">
        <v>1.69</v>
      </c>
      <c r="H16" s="197"/>
      <c r="I16" s="197">
        <v>235</v>
      </c>
      <c r="J16" s="199">
        <v>1.6</v>
      </c>
      <c r="K16" s="77"/>
      <c r="L16" s="77"/>
    </row>
    <row r="17" spans="1:12" s="104" customFormat="1" ht="45.65" customHeight="1" thickTop="1" x14ac:dyDescent="0.35">
      <c r="A17" s="234"/>
      <c r="B17" s="392" t="s">
        <v>149</v>
      </c>
      <c r="C17" s="392"/>
      <c r="D17" s="392"/>
      <c r="E17" s="392"/>
      <c r="F17" s="392"/>
      <c r="G17" s="392"/>
      <c r="H17" s="392"/>
      <c r="I17" s="392"/>
      <c r="J17" s="392"/>
      <c r="K17" s="103"/>
    </row>
    <row r="18" spans="1:12" s="104" customFormat="1" ht="45.65" customHeight="1" x14ac:dyDescent="0.35">
      <c r="A18" s="266" t="s">
        <v>174</v>
      </c>
      <c r="B18" s="267">
        <v>5176787</v>
      </c>
      <c r="C18" s="267">
        <v>258</v>
      </c>
      <c r="D18" s="297">
        <v>1.59</v>
      </c>
      <c r="E18" s="267">
        <v>310921</v>
      </c>
      <c r="F18" s="267">
        <v>374</v>
      </c>
      <c r="G18" s="297">
        <v>1.67</v>
      </c>
      <c r="H18" s="267">
        <v>5487708</v>
      </c>
      <c r="I18" s="267">
        <v>264</v>
      </c>
      <c r="J18" s="268">
        <v>1.59</v>
      </c>
      <c r="K18" s="103"/>
    </row>
    <row r="19" spans="1:12" s="104" customFormat="1" ht="24" customHeight="1" x14ac:dyDescent="0.35">
      <c r="A19" s="266" t="s">
        <v>162</v>
      </c>
      <c r="B19" s="267">
        <v>5187149</v>
      </c>
      <c r="C19" s="267">
        <v>256</v>
      </c>
      <c r="D19" s="298">
        <v>1.59</v>
      </c>
      <c r="E19" s="267">
        <v>314254</v>
      </c>
      <c r="F19" s="267">
        <v>374</v>
      </c>
      <c r="G19" s="298">
        <v>1.67</v>
      </c>
      <c r="H19" s="267">
        <v>5501403</v>
      </c>
      <c r="I19" s="267">
        <v>263</v>
      </c>
      <c r="J19" s="268">
        <v>1.59</v>
      </c>
      <c r="K19" s="103"/>
    </row>
    <row r="20" spans="1:12" s="104" customFormat="1" ht="24" customHeight="1" x14ac:dyDescent="0.35">
      <c r="A20" s="266" t="s">
        <v>150</v>
      </c>
      <c r="B20" s="267">
        <v>5327688</v>
      </c>
      <c r="C20" s="267">
        <v>246</v>
      </c>
      <c r="D20" s="298">
        <v>1.59</v>
      </c>
      <c r="E20" s="267">
        <v>338966</v>
      </c>
      <c r="F20" s="267">
        <v>363</v>
      </c>
      <c r="G20" s="298">
        <v>1.66</v>
      </c>
      <c r="H20" s="267">
        <v>5666654</v>
      </c>
      <c r="I20" s="267">
        <v>253</v>
      </c>
      <c r="J20" s="268">
        <v>1.59</v>
      </c>
      <c r="K20" s="103"/>
    </row>
    <row r="21" spans="1:12" s="104" customFormat="1" ht="24" customHeight="1" x14ac:dyDescent="0.35">
      <c r="A21" s="266" t="s">
        <v>151</v>
      </c>
      <c r="B21" s="267">
        <v>5316829</v>
      </c>
      <c r="C21" s="267">
        <v>246</v>
      </c>
      <c r="D21" s="298">
        <v>1.59</v>
      </c>
      <c r="E21" s="267">
        <v>347133</v>
      </c>
      <c r="F21" s="267">
        <v>372</v>
      </c>
      <c r="G21" s="298">
        <v>1.68</v>
      </c>
      <c r="H21" s="267">
        <v>5663962</v>
      </c>
      <c r="I21" s="267">
        <v>254</v>
      </c>
      <c r="J21" s="268">
        <v>1.59</v>
      </c>
      <c r="K21" s="103"/>
    </row>
    <row r="22" spans="1:12" s="104" customFormat="1" ht="24" customHeight="1" x14ac:dyDescent="0.35">
      <c r="A22" s="266" t="s">
        <v>152</v>
      </c>
      <c r="B22" s="267">
        <v>5308468</v>
      </c>
      <c r="C22" s="267">
        <v>246</v>
      </c>
      <c r="D22" s="298">
        <v>1.58</v>
      </c>
      <c r="E22" s="267">
        <v>347191</v>
      </c>
      <c r="F22" s="267">
        <v>373</v>
      </c>
      <c r="G22" s="298">
        <v>1.68</v>
      </c>
      <c r="H22" s="267">
        <v>5655659</v>
      </c>
      <c r="I22" s="267">
        <v>254</v>
      </c>
      <c r="J22" s="268">
        <v>1.59</v>
      </c>
      <c r="K22" s="103"/>
    </row>
    <row r="23" spans="1:12" s="104" customFormat="1" ht="24" customHeight="1" x14ac:dyDescent="0.35">
      <c r="A23" s="266" t="s">
        <v>153</v>
      </c>
      <c r="B23" s="267">
        <v>5296265</v>
      </c>
      <c r="C23" s="267">
        <v>246</v>
      </c>
      <c r="D23" s="298">
        <v>1.58</v>
      </c>
      <c r="E23" s="267">
        <v>347866</v>
      </c>
      <c r="F23" s="267">
        <v>373</v>
      </c>
      <c r="G23" s="298">
        <v>1.68</v>
      </c>
      <c r="H23" s="267">
        <v>5644131</v>
      </c>
      <c r="I23" s="267">
        <v>254</v>
      </c>
      <c r="J23" s="268">
        <v>1.59</v>
      </c>
      <c r="K23" s="103"/>
    </row>
    <row r="24" spans="1:12" s="104" customFormat="1" ht="24" customHeight="1" x14ac:dyDescent="0.35">
      <c r="A24" s="266" t="s">
        <v>154</v>
      </c>
      <c r="B24" s="267">
        <v>5284716</v>
      </c>
      <c r="C24" s="267">
        <v>246</v>
      </c>
      <c r="D24" s="298">
        <v>1.58</v>
      </c>
      <c r="E24" s="267">
        <v>347900</v>
      </c>
      <c r="F24" s="267">
        <v>373</v>
      </c>
      <c r="G24" s="298">
        <v>1.68</v>
      </c>
      <c r="H24" s="267">
        <v>5632616</v>
      </c>
      <c r="I24" s="267">
        <v>254</v>
      </c>
      <c r="J24" s="268">
        <v>1.59</v>
      </c>
      <c r="K24" s="103"/>
    </row>
    <row r="25" spans="1:12" s="104" customFormat="1" ht="24" customHeight="1" x14ac:dyDescent="0.35">
      <c r="A25" s="266" t="s">
        <v>155</v>
      </c>
      <c r="B25" s="267">
        <v>5289937</v>
      </c>
      <c r="C25" s="267">
        <v>247</v>
      </c>
      <c r="D25" s="298">
        <v>1.58</v>
      </c>
      <c r="E25" s="267">
        <v>350598</v>
      </c>
      <c r="F25" s="267">
        <v>374</v>
      </c>
      <c r="G25" s="298">
        <v>1.67</v>
      </c>
      <c r="H25" s="267">
        <v>5640535</v>
      </c>
      <c r="I25" s="267">
        <v>255</v>
      </c>
      <c r="J25" s="268">
        <v>1.59</v>
      </c>
      <c r="K25" s="103"/>
    </row>
    <row r="26" spans="1:12" s="104" customFormat="1" ht="24" customHeight="1" x14ac:dyDescent="0.35">
      <c r="A26" s="266" t="s">
        <v>156</v>
      </c>
      <c r="B26" s="267">
        <v>5293301</v>
      </c>
      <c r="C26" s="267">
        <v>247</v>
      </c>
      <c r="D26" s="298">
        <v>1.58</v>
      </c>
      <c r="E26" s="267">
        <v>351606</v>
      </c>
      <c r="F26" s="267">
        <v>374</v>
      </c>
      <c r="G26" s="298">
        <v>1.67</v>
      </c>
      <c r="H26" s="267">
        <v>5644907</v>
      </c>
      <c r="I26" s="267">
        <v>255</v>
      </c>
      <c r="J26" s="268">
        <v>1.59</v>
      </c>
      <c r="K26" s="103"/>
    </row>
    <row r="27" spans="1:12" s="104" customFormat="1" ht="24" customHeight="1" x14ac:dyDescent="0.35">
      <c r="A27" s="266" t="s">
        <v>157</v>
      </c>
      <c r="B27" s="267">
        <v>5302260</v>
      </c>
      <c r="C27" s="267">
        <v>248</v>
      </c>
      <c r="D27" s="298">
        <v>1.58</v>
      </c>
      <c r="E27" s="267">
        <v>353748</v>
      </c>
      <c r="F27" s="267">
        <v>375</v>
      </c>
      <c r="G27" s="298">
        <v>1.67</v>
      </c>
      <c r="H27" s="267">
        <v>5656008</v>
      </c>
      <c r="I27" s="267">
        <v>256</v>
      </c>
      <c r="J27" s="268">
        <v>1.59</v>
      </c>
      <c r="K27" s="103"/>
    </row>
    <row r="28" spans="1:12" s="104" customFormat="1" ht="24" customHeight="1" x14ac:dyDescent="0.35">
      <c r="A28" s="266" t="s">
        <v>158</v>
      </c>
      <c r="B28" s="267">
        <v>5293392</v>
      </c>
      <c r="C28" s="267">
        <v>248</v>
      </c>
      <c r="D28" s="298">
        <v>1.58</v>
      </c>
      <c r="E28" s="267">
        <v>355592</v>
      </c>
      <c r="F28" s="267">
        <v>375</v>
      </c>
      <c r="G28" s="298">
        <v>1.67</v>
      </c>
      <c r="H28" s="267">
        <v>5648984</v>
      </c>
      <c r="I28" s="267">
        <v>256</v>
      </c>
      <c r="J28" s="268">
        <v>1.58</v>
      </c>
      <c r="K28" s="103"/>
    </row>
    <row r="29" spans="1:12" s="78" customFormat="1" ht="26.5" customHeight="1" x14ac:dyDescent="0.35">
      <c r="A29" s="238" t="s">
        <v>159</v>
      </c>
      <c r="B29" s="235">
        <v>5279508</v>
      </c>
      <c r="C29" s="235">
        <v>248</v>
      </c>
      <c r="D29" s="236">
        <v>1.58</v>
      </c>
      <c r="E29" s="235">
        <v>357805</v>
      </c>
      <c r="F29" s="235">
        <v>378</v>
      </c>
      <c r="G29" s="236">
        <v>1.67</v>
      </c>
      <c r="H29" s="235">
        <v>5637313</v>
      </c>
      <c r="I29" s="235">
        <v>256</v>
      </c>
      <c r="J29" s="237">
        <v>1.58</v>
      </c>
      <c r="K29" s="77"/>
      <c r="L29" s="151"/>
    </row>
    <row r="30" spans="1:12" ht="37" customHeight="1" x14ac:dyDescent="0.35">
      <c r="A30" s="200" t="s">
        <v>51</v>
      </c>
      <c r="B30" s="195">
        <v>5279692</v>
      </c>
      <c r="C30" s="80"/>
      <c r="D30" s="190"/>
      <c r="E30" s="195">
        <v>343632</v>
      </c>
      <c r="F30" s="80"/>
      <c r="G30" s="190"/>
      <c r="H30" s="195">
        <v>5623323</v>
      </c>
      <c r="I30" s="80"/>
      <c r="J30" s="81"/>
      <c r="K30" s="10"/>
      <c r="L30" s="10"/>
    </row>
    <row r="31" spans="1:12" ht="25.5" customHeight="1" thickBot="1" x14ac:dyDescent="0.4">
      <c r="A31" s="200" t="s">
        <v>39</v>
      </c>
      <c r="B31" s="195"/>
      <c r="C31" s="195">
        <v>248</v>
      </c>
      <c r="D31" s="198">
        <v>1.58</v>
      </c>
      <c r="E31" s="195"/>
      <c r="F31" s="195">
        <v>373</v>
      </c>
      <c r="G31" s="198">
        <v>1.67</v>
      </c>
      <c r="H31" s="197"/>
      <c r="I31" s="195">
        <v>256</v>
      </c>
      <c r="J31" s="199">
        <v>1.59</v>
      </c>
      <c r="K31" s="10"/>
      <c r="L31" s="10"/>
    </row>
    <row r="32" spans="1:12" ht="85" customHeight="1" thickTop="1" x14ac:dyDescent="0.35">
      <c r="A32" s="391" t="s">
        <v>181</v>
      </c>
      <c r="B32" s="391"/>
      <c r="C32" s="391"/>
      <c r="D32" s="391"/>
      <c r="E32" s="391"/>
      <c r="F32" s="391"/>
      <c r="G32" s="391"/>
      <c r="H32" s="391"/>
      <c r="I32" s="391"/>
      <c r="J32" s="391"/>
      <c r="K32" s="10"/>
      <c r="L32" s="10"/>
    </row>
    <row r="33" spans="1:12" ht="12" customHeight="1" x14ac:dyDescent="0.35">
      <c r="A33" s="138"/>
      <c r="B33" s="138"/>
      <c r="C33" s="138"/>
      <c r="D33" s="138"/>
      <c r="E33" s="138"/>
      <c r="F33" s="138"/>
      <c r="G33" s="138"/>
      <c r="H33" s="138"/>
      <c r="I33" s="138"/>
      <c r="J33" s="138"/>
      <c r="K33" s="10"/>
      <c r="L33" s="10"/>
    </row>
    <row r="34" spans="1:12" x14ac:dyDescent="0.35">
      <c r="A34" s="62" t="str">
        <f>+INDICE!B10</f>
        <v xml:space="preserve"> Lettura dati 24 gennaio 2024</v>
      </c>
    </row>
  </sheetData>
  <mergeCells count="6">
    <mergeCell ref="B2:D2"/>
    <mergeCell ref="E2:G2"/>
    <mergeCell ref="H2:J2"/>
    <mergeCell ref="A32:J32"/>
    <mergeCell ref="B4:J4"/>
    <mergeCell ref="B17:J17"/>
  </mergeCells>
  <phoneticPr fontId="10" type="noConversion"/>
  <pageMargins left="0.70866141732283472" right="0.70866141732283472" top="0.94488188976377963" bottom="0.74803149606299213" header="0.31496062992125984" footer="0.31496062992125984"/>
  <pageSetup paperSize="9" scale="48" orientation="portrait" r:id="rId1"/>
  <headerFooter>
    <oddHeader>&amp;COSSERVATORIO ASSEGNO UNICO UNIVERSALE</oddHeader>
    <oddFooter>&amp;CINPS - COORDINAMENTO GENERALE STATISTICO ATTUARIALE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3.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28</vt:i4>
      </vt:variant>
    </vt:vector>
  </HeadingPairs>
  <TitlesOfParts>
    <vt:vector size="57" baseType="lpstr">
      <vt:lpstr>COPERTINA</vt:lpstr>
      <vt:lpstr>INDICE</vt:lpstr>
      <vt:lpstr>SEZIONE I</vt:lpstr>
      <vt:lpstr>Tavola 1.1</vt:lpstr>
      <vt:lpstr>Tavola 1.2</vt:lpstr>
      <vt:lpstr>Tavola 1.3</vt:lpstr>
      <vt:lpstr>Tavola 1.4_1</vt:lpstr>
      <vt:lpstr>Tavola 1.4_2</vt:lpstr>
      <vt:lpstr>Tavola 1.5</vt:lpstr>
      <vt:lpstr>Tavola 1.6_1</vt:lpstr>
      <vt:lpstr>Tavola 1.6_2</vt:lpstr>
      <vt:lpstr>Tavola 1.7_1</vt:lpstr>
      <vt:lpstr>Tavola 1.7_2</vt:lpstr>
      <vt:lpstr>Tavola 1.8_1</vt:lpstr>
      <vt:lpstr>Tavola 1.8_2</vt:lpstr>
      <vt:lpstr>Tavola 1.9_1</vt:lpstr>
      <vt:lpstr>Tavola 1.9_2</vt:lpstr>
      <vt:lpstr>Tavola 1.10_1</vt:lpstr>
      <vt:lpstr>Tavola 1.10_2</vt:lpstr>
      <vt:lpstr>Tavola 1.11</vt:lpstr>
      <vt:lpstr>SEZIONE II</vt:lpstr>
      <vt:lpstr>Tavola 2.1</vt:lpstr>
      <vt:lpstr>Tavola 2.2_1 </vt:lpstr>
      <vt:lpstr>Tavola 2.2_2</vt:lpstr>
      <vt:lpstr>Tavola 2.3</vt:lpstr>
      <vt:lpstr>SEZIONE III</vt:lpstr>
      <vt:lpstr>Tavola 3.1</vt:lpstr>
      <vt:lpstr>Tavola 3.2</vt:lpstr>
      <vt:lpstr>Nota metodologica</vt:lpstr>
      <vt:lpstr>'Tavola 1.3'!_Hlk107209231</vt:lpstr>
      <vt:lpstr>'Tavola 2.1'!_Hlk107209231</vt:lpstr>
      <vt:lpstr>'Tavola 3.1'!_Hlk107209231</vt:lpstr>
      <vt:lpstr>COPERTINA!Area_stampa</vt:lpstr>
      <vt:lpstr>INDICE!Area_stampa</vt:lpstr>
      <vt:lpstr>'Tavola 1.1'!Area_stampa</vt:lpstr>
      <vt:lpstr>'Tavola 1.10_1'!Area_stampa</vt:lpstr>
      <vt:lpstr>'Tavola 1.10_2'!Area_stampa</vt:lpstr>
      <vt:lpstr>'Tavola 1.11'!Area_stampa</vt:lpstr>
      <vt:lpstr>'Tavola 1.2'!Area_stampa</vt:lpstr>
      <vt:lpstr>'Tavola 1.3'!Area_stampa</vt:lpstr>
      <vt:lpstr>'Tavola 1.4_1'!Area_stampa</vt:lpstr>
      <vt:lpstr>'Tavola 1.4_2'!Area_stampa</vt:lpstr>
      <vt:lpstr>'Tavola 1.5'!Area_stampa</vt:lpstr>
      <vt:lpstr>'Tavola 1.6_1'!Area_stampa</vt:lpstr>
      <vt:lpstr>'Tavola 1.6_2'!Area_stampa</vt:lpstr>
      <vt:lpstr>'Tavola 1.7_1'!Area_stampa</vt:lpstr>
      <vt:lpstr>'Tavola 1.7_2'!Area_stampa</vt:lpstr>
      <vt:lpstr>'Tavola 1.8_1'!Area_stampa</vt:lpstr>
      <vt:lpstr>'Tavola 1.8_2'!Area_stampa</vt:lpstr>
      <vt:lpstr>'Tavola 1.9_1'!Area_stampa</vt:lpstr>
      <vt:lpstr>'Tavola 1.9_2'!Area_stampa</vt:lpstr>
      <vt:lpstr>'Tavola 2.1'!Area_stampa</vt:lpstr>
      <vt:lpstr>'Tavola 2.2_1 '!Area_stampa</vt:lpstr>
      <vt:lpstr>'Tavola 2.2_2'!Area_stampa</vt:lpstr>
      <vt:lpstr>'Tavola 2.3'!Area_stampa</vt:lpstr>
      <vt:lpstr>'Tavola 3.1'!Area_stampa</vt:lpstr>
      <vt:lpstr>'Tavola 3.2'!Area_stampa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2024-02-08T10:31:07Z</cp:lastPrinted>
  <dcterms:created xsi:type="dcterms:W3CDTF">2021-02-08T13:18:49Z</dcterms:created>
  <dcterms:modified xsi:type="dcterms:W3CDTF">2024-02-12T14:06:24Z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