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Questa_cartella_di_lavoro" defaultThemeVersion="166925"/>
  <mc:AlternateContent xmlns:mc="http://schemas.openxmlformats.org/markup-compatibility/2006">
    <mc:Choice Requires="x15">
      <x15ac:absPath xmlns:x15ac="http://schemas.microsoft.com/office/spreadsheetml/2010/11/ac" url="\\filesrvp\root\GruppidiLavoro07\AssUnico\Osservatorio_2023_05\"/>
    </mc:Choice>
  </mc:AlternateContent>
  <xr:revisionPtr revIDLastSave="0" documentId="13_ncr:1_{8FD603C3-E45F-4DDC-9361-39EA73C88239}" xr6:coauthVersionLast="47" xr6:coauthVersionMax="47" xr10:uidLastSave="{00000000-0000-0000-0000-000000000000}"/>
  <bookViews>
    <workbookView xWindow="-110" yWindow="-110" windowWidth="19420" windowHeight="10560" firstSheet="23" xr2:uid="{00000000-000D-0000-FFFF-FFFF00000000}"/>
  </bookViews>
  <sheets>
    <sheet name="COPERTINA" sheetId="62" r:id="rId1"/>
    <sheet name="INDICE" sheetId="68" r:id="rId2"/>
    <sheet name="SEZIONE I" sheetId="73" r:id="rId3"/>
    <sheet name="Tavola 1.1" sheetId="63" r:id="rId4"/>
    <sheet name="Tavola 1.2" sheetId="65" r:id="rId5"/>
    <sheet name="Tavola 1.3" sheetId="66" r:id="rId6"/>
    <sheet name="Tavola 1.4_1" sheetId="64" r:id="rId7"/>
    <sheet name="Tavola 1.4_2" sheetId="91" r:id="rId8"/>
    <sheet name="Tavola 1.5" sheetId="58" r:id="rId9"/>
    <sheet name="Tavola 1.6_1" sheetId="4" r:id="rId10"/>
    <sheet name="Tavola 1.6_2" sheetId="92" r:id="rId11"/>
    <sheet name="Tavola 1.7_1" sheetId="52" r:id="rId12"/>
    <sheet name="Tavola 1.7_2" sheetId="93" r:id="rId13"/>
    <sheet name="Tavola 1.8_1" sheetId="53" r:id="rId14"/>
    <sheet name="Tavola 1.8_2" sheetId="94" r:id="rId15"/>
    <sheet name="Tavola 1.9_1" sheetId="54" r:id="rId16"/>
    <sheet name="Tavola 1.9_2" sheetId="96" r:id="rId17"/>
    <sheet name="Tavola 1.10_1" sheetId="97" r:id="rId18"/>
    <sheet name="Tavola 1.10_2" sheetId="60" r:id="rId19"/>
    <sheet name="Tavola 1.11" sheetId="69" r:id="rId20"/>
    <sheet name="SEZIONE II" sheetId="80" r:id="rId21"/>
    <sheet name="Tavola 2.1" sheetId="88" r:id="rId22"/>
    <sheet name="Tavola 2.2_1 " sheetId="89" r:id="rId23"/>
    <sheet name="Tavola 2.2_2" sheetId="98" r:id="rId24"/>
    <sheet name="Tavola 2.3" sheetId="90" r:id="rId25"/>
    <sheet name="SEZIONE III" sheetId="100" r:id="rId26"/>
    <sheet name="Tavola 3.1" sheetId="101" r:id="rId27"/>
    <sheet name="Tavola 3.2" sheetId="99" r:id="rId28"/>
    <sheet name="Nota metodologica" sheetId="84" r:id="rId29"/>
  </sheets>
  <externalReferences>
    <externalReference r:id="rId30"/>
  </externalReferences>
  <definedNames>
    <definedName name="_Hlk107209231" localSheetId="5">'Tavola 1.3'!$A$1</definedName>
    <definedName name="_Hlk107209231" localSheetId="21">'Tavola 2.1'!$A$1</definedName>
    <definedName name="_Hlk107209231" localSheetId="26">'Tavola 3.1'!$A$1</definedName>
    <definedName name="A" localSheetId="17">#REF!</definedName>
    <definedName name="A" localSheetId="18">#REF!</definedName>
    <definedName name="A" localSheetId="19">#REF!</definedName>
    <definedName name="A" localSheetId="4">#REF!</definedName>
    <definedName name="A" localSheetId="5">#REF!</definedName>
    <definedName name="A" localSheetId="6">#REF!</definedName>
    <definedName name="A" localSheetId="7">#REF!</definedName>
    <definedName name="A" localSheetId="9">#REF!</definedName>
    <definedName name="A" localSheetId="10">#REF!</definedName>
    <definedName name="A" localSheetId="11">#REF!</definedName>
    <definedName name="A" localSheetId="12">#REF!</definedName>
    <definedName name="A" localSheetId="13">#REF!</definedName>
    <definedName name="A" localSheetId="14">#REF!</definedName>
    <definedName name="A" localSheetId="15">#REF!</definedName>
    <definedName name="A" localSheetId="16">#REF!</definedName>
    <definedName name="A" localSheetId="21">#REF!</definedName>
    <definedName name="A" localSheetId="26">#REF!</definedName>
    <definedName name="A">#REF!</definedName>
    <definedName name="aa" localSheetId="17">#REF!</definedName>
    <definedName name="aa" localSheetId="18">#REF!</definedName>
    <definedName name="aa" localSheetId="19">#REF!</definedName>
    <definedName name="aa" localSheetId="4">#REF!</definedName>
    <definedName name="aa" localSheetId="5">#REF!</definedName>
    <definedName name="aa" localSheetId="6">#REF!</definedName>
    <definedName name="aa" localSheetId="7">#REF!</definedName>
    <definedName name="aa" localSheetId="9">#REF!</definedName>
    <definedName name="aa" localSheetId="10">#REF!</definedName>
    <definedName name="aa" localSheetId="11">#REF!</definedName>
    <definedName name="aa" localSheetId="12">#REF!</definedName>
    <definedName name="aa" localSheetId="13">#REF!</definedName>
    <definedName name="aa" localSheetId="14">#REF!</definedName>
    <definedName name="aa" localSheetId="15">#REF!</definedName>
    <definedName name="aa" localSheetId="16">#REF!</definedName>
    <definedName name="aa" localSheetId="21">#REF!</definedName>
    <definedName name="aa" localSheetId="26">#REF!</definedName>
    <definedName name="aa">#REF!</definedName>
    <definedName name="ACCOLTE_REG" localSheetId="17">#REF!</definedName>
    <definedName name="ACCOLTE_REG" localSheetId="18">#REF!</definedName>
    <definedName name="ACCOLTE_REG" localSheetId="19">#REF!</definedName>
    <definedName name="ACCOLTE_REG" localSheetId="6">#REF!</definedName>
    <definedName name="ACCOLTE_REG" localSheetId="7">#REF!</definedName>
    <definedName name="ACCOLTE_REG" localSheetId="9">#REF!</definedName>
    <definedName name="ACCOLTE_REG" localSheetId="10">#REF!</definedName>
    <definedName name="ACCOLTE_REG" localSheetId="11">#REF!</definedName>
    <definedName name="ACCOLTE_REG" localSheetId="12">#REF!</definedName>
    <definedName name="ACCOLTE_REG" localSheetId="13">#REF!</definedName>
    <definedName name="ACCOLTE_REG" localSheetId="14">#REF!</definedName>
    <definedName name="ACCOLTE_REG" localSheetId="21">#REF!</definedName>
    <definedName name="ACCOLTE_REG">#REF!</definedName>
    <definedName name="_xlnm.Print_Area" localSheetId="0">COPERTINA!$A$1:$K$28</definedName>
    <definedName name="_xlnm.Print_Area" localSheetId="1">INDICE!$A$1:$M$38</definedName>
    <definedName name="_xlnm.Print_Area" localSheetId="3">'Tavola 1.1'!$A$1:$G$24</definedName>
    <definedName name="_xlnm.Print_Area" localSheetId="17">'Tavola 1.10_1'!$A$1:$P$35</definedName>
    <definedName name="_xlnm.Print_Area" localSheetId="18">'Tavola 1.10_2'!$A$1:$S$18</definedName>
    <definedName name="_xlnm.Print_Area" localSheetId="19">'Tavola 1.11'!$A$1:$K$27</definedName>
    <definedName name="_xlnm.Print_Area" localSheetId="4">'Tavola 1.2'!$A$1:$I$33</definedName>
    <definedName name="_xlnm.Print_Area" localSheetId="5">'Tavola 1.3'!$A$1:$F$28</definedName>
    <definedName name="_xlnm.Print_Area" localSheetId="6">'Tavola 1.4_1'!$A$1:$K$26</definedName>
    <definedName name="_xlnm.Print_Area" localSheetId="7">'Tavola 1.4_2'!$A$1:$K$15</definedName>
    <definedName name="_xlnm.Print_Area" localSheetId="8">'Tavola 1.5'!$A$1:$J$27</definedName>
    <definedName name="_xlnm.Print_Area" localSheetId="9">'Tavola 1.6_1'!$A$1:$V$30</definedName>
    <definedName name="_xlnm.Print_Area" localSheetId="10">'Tavola 1.6_2'!$A$1:$U$30</definedName>
    <definedName name="_xlnm.Print_Area" localSheetId="11">'Tavola 1.7_1'!$A$1:$U$18</definedName>
    <definedName name="_xlnm.Print_Area" localSheetId="12">'Tavola 1.7_2'!$A$1:$U$18</definedName>
    <definedName name="_xlnm.Print_Area" localSheetId="13">'Tavola 1.8_1'!$A$1:$U$18</definedName>
    <definedName name="_xlnm.Print_Area" localSheetId="14">'Tavola 1.8_2'!$A$1:$S$18</definedName>
    <definedName name="_xlnm.Print_Area" localSheetId="15">'Tavola 1.9_1'!$A$1:$S$69</definedName>
    <definedName name="_xlnm.Print_Area" localSheetId="16">'Tavola 1.9_2'!$A$1:$S$57</definedName>
    <definedName name="_xlnm.Print_Area" localSheetId="21">'Tavola 2.1'!$A$1:$F$26</definedName>
    <definedName name="_xlnm.Print_Area" localSheetId="22">'Tavola 2.2_1 '!$A$1:$U$31</definedName>
    <definedName name="_xlnm.Print_Area" localSheetId="23">'Tavola 2.2_2'!$A$1:$O$31</definedName>
    <definedName name="_xlnm.Print_Area" localSheetId="24">'Tavola 2.3'!$A$1:$K$28</definedName>
    <definedName name="_xlnm.Print_Area" localSheetId="26">'Tavola 3.1'!$A$1:$D$24</definedName>
    <definedName name="_xlnm.Print_Area" localSheetId="27">'Tavola 3.2'!$A$1:$G$30</definedName>
    <definedName name="Ateneo_area" localSheetId="17">#REF!</definedName>
    <definedName name="Ateneo_area" localSheetId="18">#REF!</definedName>
    <definedName name="Ateneo_area" localSheetId="19">#REF!</definedName>
    <definedName name="Ateneo_area" localSheetId="4">#REF!</definedName>
    <definedName name="Ateneo_area" localSheetId="5">#REF!</definedName>
    <definedName name="Ateneo_area" localSheetId="6">#REF!</definedName>
    <definedName name="Ateneo_area" localSheetId="7">#REF!</definedName>
    <definedName name="Ateneo_area" localSheetId="9">#REF!</definedName>
    <definedName name="Ateneo_area" localSheetId="10">#REF!</definedName>
    <definedName name="Ateneo_area" localSheetId="11">#REF!</definedName>
    <definedName name="Ateneo_area" localSheetId="12">#REF!</definedName>
    <definedName name="Ateneo_area" localSheetId="13">#REF!</definedName>
    <definedName name="Ateneo_area" localSheetId="14">#REF!</definedName>
    <definedName name="Ateneo_area" localSheetId="15">#REF!</definedName>
    <definedName name="Ateneo_area" localSheetId="16">#REF!</definedName>
    <definedName name="Ateneo_area" localSheetId="21">#REF!</definedName>
    <definedName name="Ateneo_area" localSheetId="26">#REF!</definedName>
    <definedName name="Ateneo_area">#REF!</definedName>
    <definedName name="b" localSheetId="17">'[1]Stato civile'!#REF!</definedName>
    <definedName name="b" localSheetId="18">'[1]Stato civile'!#REF!</definedName>
    <definedName name="b" localSheetId="19">'[1]Stato civile'!#REF!</definedName>
    <definedName name="b" localSheetId="4">'[1]Stato civile'!#REF!</definedName>
    <definedName name="b" localSheetId="5">'[1]Stato civile'!#REF!</definedName>
    <definedName name="b" localSheetId="6">'[1]Stato civile'!#REF!</definedName>
    <definedName name="b" localSheetId="7">'[1]Stato civile'!#REF!</definedName>
    <definedName name="b" localSheetId="9">'[1]Stato civile'!#REF!</definedName>
    <definedName name="b" localSheetId="10">'[1]Stato civile'!#REF!</definedName>
    <definedName name="b" localSheetId="11">'[1]Stato civile'!#REF!</definedName>
    <definedName name="b" localSheetId="12">'[1]Stato civile'!#REF!</definedName>
    <definedName name="b" localSheetId="13">'[1]Stato civile'!#REF!</definedName>
    <definedName name="b" localSheetId="14">'[1]Stato civile'!#REF!</definedName>
    <definedName name="b" localSheetId="15">'[1]Stato civile'!#REF!</definedName>
    <definedName name="b" localSheetId="16">'[1]Stato civile'!#REF!</definedName>
    <definedName name="b" localSheetId="21">'[1]Stato civile'!#REF!</definedName>
    <definedName name="b" localSheetId="26">'[1]Stato civile'!#REF!</definedName>
    <definedName name="b">'[1]Stato civile'!#REF!</definedName>
    <definedName name="CLASETA_FPS" localSheetId="17">#REF!</definedName>
    <definedName name="CLASETA_FPS" localSheetId="18">#REF!</definedName>
    <definedName name="CLASETA_FPS" localSheetId="19">#REF!</definedName>
    <definedName name="CLASETA_FPS" localSheetId="4">#REF!</definedName>
    <definedName name="CLASETA_FPS" localSheetId="5">#REF!</definedName>
    <definedName name="CLASETA_FPS" localSheetId="6">#REF!</definedName>
    <definedName name="CLASETA_FPS" localSheetId="7">#REF!</definedName>
    <definedName name="CLASETA_FPS" localSheetId="9">#REF!</definedName>
    <definedName name="CLASETA_FPS" localSheetId="10">#REF!</definedName>
    <definedName name="CLASETA_FPS" localSheetId="11">#REF!</definedName>
    <definedName name="CLASETA_FPS" localSheetId="12">#REF!</definedName>
    <definedName name="CLASETA_FPS" localSheetId="13">#REF!</definedName>
    <definedName name="CLASETA_FPS" localSheetId="14">#REF!</definedName>
    <definedName name="CLASETA_FPS" localSheetId="15">#REF!</definedName>
    <definedName name="CLASETA_FPS" localSheetId="16">#REF!</definedName>
    <definedName name="CLASETA_FPS" localSheetId="21">#REF!</definedName>
    <definedName name="CLASETA_FPS" localSheetId="26">#REF!</definedName>
    <definedName name="CLASETA_FPS">#REF!</definedName>
    <definedName name="CORSI_DI_LAUREA__N._COMPLESSIVO_DI_ANNUALITA__SUPERATE_FINO_ALL_ANNO_ACCADEMICO_1995_96" localSheetId="17">#REF!</definedName>
    <definedName name="CORSI_DI_LAUREA__N._COMPLESSIVO_DI_ANNUALITA__SUPERATE_FINO_ALL_ANNO_ACCADEMICO_1995_96" localSheetId="18">#REF!</definedName>
    <definedName name="CORSI_DI_LAUREA__N._COMPLESSIVO_DI_ANNUALITA__SUPERATE_FINO_ALL_ANNO_ACCADEMICO_1995_96" localSheetId="19">#REF!</definedName>
    <definedName name="CORSI_DI_LAUREA__N._COMPLESSIVO_DI_ANNUALITA__SUPERATE_FINO_ALL_ANNO_ACCADEMICO_1995_96" localSheetId="4">#REF!</definedName>
    <definedName name="CORSI_DI_LAUREA__N._COMPLESSIVO_DI_ANNUALITA__SUPERATE_FINO_ALL_ANNO_ACCADEMICO_1995_96" localSheetId="5">#REF!</definedName>
    <definedName name="CORSI_DI_LAUREA__N._COMPLESSIVO_DI_ANNUALITA__SUPERATE_FINO_ALL_ANNO_ACCADEMICO_1995_96" localSheetId="6">#REF!</definedName>
    <definedName name="CORSI_DI_LAUREA__N._COMPLESSIVO_DI_ANNUALITA__SUPERATE_FINO_ALL_ANNO_ACCADEMICO_1995_96" localSheetId="7">#REF!</definedName>
    <definedName name="CORSI_DI_LAUREA__N._COMPLESSIVO_DI_ANNUALITA__SUPERATE_FINO_ALL_ANNO_ACCADEMICO_1995_96" localSheetId="9">#REF!</definedName>
    <definedName name="CORSI_DI_LAUREA__N._COMPLESSIVO_DI_ANNUALITA__SUPERATE_FINO_ALL_ANNO_ACCADEMICO_1995_96" localSheetId="10">#REF!</definedName>
    <definedName name="CORSI_DI_LAUREA__N._COMPLESSIVO_DI_ANNUALITA__SUPERATE_FINO_ALL_ANNO_ACCADEMICO_1995_96" localSheetId="11">#REF!</definedName>
    <definedName name="CORSI_DI_LAUREA__N._COMPLESSIVO_DI_ANNUALITA__SUPERATE_FINO_ALL_ANNO_ACCADEMICO_1995_96" localSheetId="12">#REF!</definedName>
    <definedName name="CORSI_DI_LAUREA__N._COMPLESSIVO_DI_ANNUALITA__SUPERATE_FINO_ALL_ANNO_ACCADEMICO_1995_96" localSheetId="13">#REF!</definedName>
    <definedName name="CORSI_DI_LAUREA__N._COMPLESSIVO_DI_ANNUALITA__SUPERATE_FINO_ALL_ANNO_ACCADEMICO_1995_96" localSheetId="14">#REF!</definedName>
    <definedName name="CORSI_DI_LAUREA__N._COMPLESSIVO_DI_ANNUALITA__SUPERATE_FINO_ALL_ANNO_ACCADEMICO_1995_96" localSheetId="15">#REF!</definedName>
    <definedName name="CORSI_DI_LAUREA__N._COMPLESSIVO_DI_ANNUALITA__SUPERATE_FINO_ALL_ANNO_ACCADEMICO_1995_96" localSheetId="16">#REF!</definedName>
    <definedName name="CORSI_DI_LAUREA__N._COMPLESSIVO_DI_ANNUALITA__SUPERATE_FINO_ALL_ANNO_ACCADEMICO_1995_96" localSheetId="21">#REF!</definedName>
    <definedName name="CORSI_DI_LAUREA__N._COMPLESSIVO_DI_ANNUALITA__SUPERATE_FINO_ALL_ANNO_ACCADEMICO_1995_96" localSheetId="26">#REF!</definedName>
    <definedName name="CORSI_DI_LAUREA__N._COMPLESSIVO_DI_ANNUALITA__SUPERATE_FINO_ALL_ANNO_ACCADEMICO_1995_96">#REF!</definedName>
    <definedName name="D_ACCOLTE" localSheetId="17">#REF!</definedName>
    <definedName name="D_ACCOLTE" localSheetId="18">#REF!</definedName>
    <definedName name="D_ACCOLTE" localSheetId="19">#REF!</definedName>
    <definedName name="D_ACCOLTE" localSheetId="6">#REF!</definedName>
    <definedName name="D_ACCOLTE" localSheetId="7">#REF!</definedName>
    <definedName name="D_ACCOLTE" localSheetId="9">#REF!</definedName>
    <definedName name="D_ACCOLTE" localSheetId="10">#REF!</definedName>
    <definedName name="D_ACCOLTE" localSheetId="11">#REF!</definedName>
    <definedName name="D_ACCOLTE" localSheetId="12">#REF!</definedName>
    <definedName name="D_ACCOLTE" localSheetId="13">#REF!</definedName>
    <definedName name="D_ACCOLTE" localSheetId="14">#REF!</definedName>
    <definedName name="D_ACCOLTE" localSheetId="21">#REF!</definedName>
    <definedName name="D_ACCOLTE">#REF!</definedName>
    <definedName name="D_PERVENUTE" localSheetId="17">#REF!</definedName>
    <definedName name="D_PERVENUTE" localSheetId="18">#REF!</definedName>
    <definedName name="D_PERVENUTE" localSheetId="19">#REF!</definedName>
    <definedName name="D_PERVENUTE" localSheetId="6">#REF!</definedName>
    <definedName name="D_PERVENUTE" localSheetId="7">#REF!</definedName>
    <definedName name="D_PERVENUTE" localSheetId="9">#REF!</definedName>
    <definedName name="D_PERVENUTE" localSheetId="10">#REF!</definedName>
    <definedName name="D_PERVENUTE" localSheetId="11">#REF!</definedName>
    <definedName name="D_PERVENUTE" localSheetId="12">#REF!</definedName>
    <definedName name="D_PERVENUTE" localSheetId="13">#REF!</definedName>
    <definedName name="D_PERVENUTE" localSheetId="14">#REF!</definedName>
    <definedName name="D_PERVENUTE" localSheetId="21">#REF!</definedName>
    <definedName name="D_PERVENUTE">#REF!</definedName>
    <definedName name="d_PERVENUTE_" localSheetId="17">#REF!</definedName>
    <definedName name="d_PERVENUTE_" localSheetId="18">#REF!</definedName>
    <definedName name="d_PERVENUTE_" localSheetId="19">#REF!</definedName>
    <definedName name="d_PERVENUTE_" localSheetId="6">#REF!</definedName>
    <definedName name="d_PERVENUTE_" localSheetId="7">#REF!</definedName>
    <definedName name="d_PERVENUTE_" localSheetId="9">#REF!</definedName>
    <definedName name="d_PERVENUTE_" localSheetId="10">#REF!</definedName>
    <definedName name="d_PERVENUTE_" localSheetId="11">#REF!</definedName>
    <definedName name="d_PERVENUTE_" localSheetId="12">#REF!</definedName>
    <definedName name="d_PERVENUTE_" localSheetId="13">#REF!</definedName>
    <definedName name="d_PERVENUTE_" localSheetId="14">#REF!</definedName>
    <definedName name="d_PERVENUTE_" localSheetId="21">#REF!</definedName>
    <definedName name="d_PERVENUTE_">#REF!</definedName>
    <definedName name="DOMANDE" localSheetId="17">#REF!</definedName>
    <definedName name="DOMANDE" localSheetId="18">#REF!</definedName>
    <definedName name="DOMANDE" localSheetId="19">#REF!</definedName>
    <definedName name="DOMANDE" localSheetId="4">#REF!</definedName>
    <definedName name="DOMANDE" localSheetId="6">#REF!</definedName>
    <definedName name="DOMANDE" localSheetId="7">#REF!</definedName>
    <definedName name="DOMANDE" localSheetId="9">#REF!</definedName>
    <definedName name="DOMANDE" localSheetId="10">#REF!</definedName>
    <definedName name="DOMANDE" localSheetId="11">#REF!</definedName>
    <definedName name="DOMANDE" localSheetId="12">#REF!</definedName>
    <definedName name="DOMANDE" localSheetId="13">#REF!</definedName>
    <definedName name="DOMANDE" localSheetId="14">#REF!</definedName>
    <definedName name="DOMANDE" localSheetId="21">#REF!</definedName>
    <definedName name="DOMANDE">#REF!</definedName>
    <definedName name="DOMANDE_PER_DATA" localSheetId="17">#REF!</definedName>
    <definedName name="DOMANDE_PER_DATA" localSheetId="18">#REF!</definedName>
    <definedName name="DOMANDE_PER_DATA" localSheetId="19">#REF!</definedName>
    <definedName name="DOMANDE_PER_DATA" localSheetId="6">#REF!</definedName>
    <definedName name="DOMANDE_PER_DATA" localSheetId="7">#REF!</definedName>
    <definedName name="DOMANDE_PER_DATA" localSheetId="9">#REF!</definedName>
    <definedName name="DOMANDE_PER_DATA" localSheetId="10">#REF!</definedName>
    <definedName name="DOMANDE_PER_DATA" localSheetId="11">#REF!</definedName>
    <definedName name="DOMANDE_PER_DATA" localSheetId="12">#REF!</definedName>
    <definedName name="DOMANDE_PER_DATA" localSheetId="13">#REF!</definedName>
    <definedName name="DOMANDE_PER_DATA" localSheetId="14">#REF!</definedName>
    <definedName name="DOMANDE_PER_DATA" localSheetId="21">#REF!</definedName>
    <definedName name="DOMANDE_PER_DATA">#REF!</definedName>
    <definedName name="DOMANDE_PER_DATA_" localSheetId="17">#REF!</definedName>
    <definedName name="DOMANDE_PER_DATA_" localSheetId="18">#REF!</definedName>
    <definedName name="DOMANDE_PER_DATA_" localSheetId="19">#REF!</definedName>
    <definedName name="DOMANDE_PER_DATA_" localSheetId="6">#REF!</definedName>
    <definedName name="DOMANDE_PER_DATA_" localSheetId="7">#REF!</definedName>
    <definedName name="DOMANDE_PER_DATA_" localSheetId="9">#REF!</definedName>
    <definedName name="DOMANDE_PER_DATA_" localSheetId="10">#REF!</definedName>
    <definedName name="DOMANDE_PER_DATA_" localSheetId="11">#REF!</definedName>
    <definedName name="DOMANDE_PER_DATA_" localSheetId="12">#REF!</definedName>
    <definedName name="DOMANDE_PER_DATA_" localSheetId="13">#REF!</definedName>
    <definedName name="DOMANDE_PER_DATA_" localSheetId="14">#REF!</definedName>
    <definedName name="DOMANDE_PER_DATA_" localSheetId="21">#REF!</definedName>
    <definedName name="DOMANDE_PER_DATA_">#REF!</definedName>
    <definedName name="NEW" localSheetId="17">#REF!</definedName>
    <definedName name="NEW" localSheetId="18">#REF!</definedName>
    <definedName name="NEW" localSheetId="19">#REF!</definedName>
    <definedName name="NEW" localSheetId="4">#REF!</definedName>
    <definedName name="NEW" localSheetId="6">#REF!</definedName>
    <definedName name="NEW" localSheetId="7">#REF!</definedName>
    <definedName name="NEW" localSheetId="9">#REF!</definedName>
    <definedName name="NEW" localSheetId="10">#REF!</definedName>
    <definedName name="NEW" localSheetId="11">#REF!</definedName>
    <definedName name="NEW" localSheetId="12">#REF!</definedName>
    <definedName name="NEW" localSheetId="13">#REF!</definedName>
    <definedName name="NEW" localSheetId="14">#REF!</definedName>
    <definedName name="NEW" localSheetId="15">#REF!</definedName>
    <definedName name="NEW" localSheetId="16">#REF!</definedName>
    <definedName name="NEW" localSheetId="21">#REF!</definedName>
    <definedName name="NEW">#REF!</definedName>
    <definedName name="PAG_MESE" localSheetId="17">#REF!</definedName>
    <definedName name="PAG_MESE" localSheetId="18">#REF!</definedName>
    <definedName name="PAG_MESE" localSheetId="19">#REF!</definedName>
    <definedName name="PAG_MESE" localSheetId="6">#REF!</definedName>
    <definedName name="PAG_MESE" localSheetId="7">#REF!</definedName>
    <definedName name="PAG_MESE" localSheetId="9">#REF!</definedName>
    <definedName name="PAG_MESE" localSheetId="10">#REF!</definedName>
    <definedName name="PAG_MESE" localSheetId="11">#REF!</definedName>
    <definedName name="PAG_MESE" localSheetId="12">#REF!</definedName>
    <definedName name="PAG_MESE" localSheetId="13">#REF!</definedName>
    <definedName name="PAG_MESE" localSheetId="14">#REF!</definedName>
    <definedName name="PAG_MESE" localSheetId="21">#REF!</definedName>
    <definedName name="PAG_MESE">#REF!</definedName>
    <definedName name="PIPPO" localSheetId="17">#REF!</definedName>
    <definedName name="PIPPO" localSheetId="18">#REF!</definedName>
    <definedName name="PIPPO" localSheetId="19">#REF!</definedName>
    <definedName name="PIPPO" localSheetId="4">#REF!</definedName>
    <definedName name="PIPPO" localSheetId="6">#REF!</definedName>
    <definedName name="PIPPO" localSheetId="7">#REF!</definedName>
    <definedName name="PIPPO" localSheetId="9">#REF!</definedName>
    <definedName name="PIPPO" localSheetId="10">#REF!</definedName>
    <definedName name="PIPPO" localSheetId="11">#REF!</definedName>
    <definedName name="PIPPO" localSheetId="12">#REF!</definedName>
    <definedName name="PIPPO" localSheetId="13">#REF!</definedName>
    <definedName name="PIPPO" localSheetId="14">#REF!</definedName>
    <definedName name="PIPPO" localSheetId="15">#REF!</definedName>
    <definedName name="PIPPO" localSheetId="16">#REF!</definedName>
    <definedName name="PIPPO" localSheetId="21">#REF!</definedName>
    <definedName name="PIPPO">#REF!</definedName>
    <definedName name="RDC_REI" localSheetId="17">#REF!</definedName>
    <definedName name="RDC_REI" localSheetId="18">#REF!</definedName>
    <definedName name="RDC_REI" localSheetId="19">#REF!</definedName>
    <definedName name="RDC_REI" localSheetId="6">#REF!</definedName>
    <definedName name="RDC_REI" localSheetId="7">#REF!</definedName>
    <definedName name="RDC_REI" localSheetId="9">#REF!</definedName>
    <definedName name="RDC_REI" localSheetId="10">#REF!</definedName>
    <definedName name="RDC_REI" localSheetId="11">#REF!</definedName>
    <definedName name="RDC_REI" localSheetId="12">#REF!</definedName>
    <definedName name="RDC_REI" localSheetId="13">#REF!</definedName>
    <definedName name="RDC_REI" localSheetId="14">#REF!</definedName>
    <definedName name="RDC_REI" localSheetId="21">#REF!</definedName>
    <definedName name="RDC_REI">#REF!</definedName>
    <definedName name="SCHEDE" localSheetId="6">#REF!</definedName>
    <definedName name="SCHEDE" localSheetId="7">#REF!</definedName>
    <definedName name="SCHEDE" localSheetId="21">#REF!</definedName>
    <definedName name="SCHEDE">#REF!</definedName>
    <definedName name="SEXISTAT1" localSheetId="17">[1]Sesso!#REF!</definedName>
    <definedName name="SEXISTAT1" localSheetId="18">[1]Sesso!#REF!</definedName>
    <definedName name="SEXISTAT1" localSheetId="19">[1]Sesso!#REF!</definedName>
    <definedName name="SEXISTAT1" localSheetId="4">[1]Sesso!#REF!</definedName>
    <definedName name="SEXISTAT1" localSheetId="5">[1]Sesso!#REF!</definedName>
    <definedName name="SEXISTAT1" localSheetId="6">[1]Sesso!#REF!</definedName>
    <definedName name="SEXISTAT1" localSheetId="7">[1]Sesso!#REF!</definedName>
    <definedName name="SEXISTAT1" localSheetId="9">[1]Sesso!#REF!</definedName>
    <definedName name="SEXISTAT1" localSheetId="10">[1]Sesso!#REF!</definedName>
    <definedName name="SEXISTAT1" localSheetId="11">[1]Sesso!#REF!</definedName>
    <definedName name="SEXISTAT1" localSheetId="12">[1]Sesso!#REF!</definedName>
    <definedName name="SEXISTAT1" localSheetId="13">[1]Sesso!#REF!</definedName>
    <definedName name="SEXISTAT1" localSheetId="14">[1]Sesso!#REF!</definedName>
    <definedName name="SEXISTAT1" localSheetId="15">[1]Sesso!#REF!</definedName>
    <definedName name="SEXISTAT1" localSheetId="16">[1]Sesso!#REF!</definedName>
    <definedName name="SEXISTAT1" localSheetId="21">[1]Sesso!#REF!</definedName>
    <definedName name="SEXISTAT1" localSheetId="26">[1]Sesso!#REF!</definedName>
    <definedName name="SEXISTAT1">[1]Sesso!#REF!</definedName>
    <definedName name="STATCIV2" localSheetId="17">'[1]Stato civile'!#REF!</definedName>
    <definedName name="STATCIV2" localSheetId="18">'[1]Stato civile'!#REF!</definedName>
    <definedName name="STATCIV2" localSheetId="19">'[1]Stato civile'!#REF!</definedName>
    <definedName name="STATCIV2" localSheetId="4">'[1]Stato civile'!#REF!</definedName>
    <definedName name="STATCIV2" localSheetId="5">'[1]Stato civile'!#REF!</definedName>
    <definedName name="STATCIV2" localSheetId="6">'[1]Stato civile'!#REF!</definedName>
    <definedName name="STATCIV2" localSheetId="7">'[1]Stato civile'!#REF!</definedName>
    <definedName name="STATCIV2" localSheetId="9">'[1]Stato civile'!#REF!</definedName>
    <definedName name="STATCIV2" localSheetId="10">'[1]Stato civile'!#REF!</definedName>
    <definedName name="STATCIV2" localSheetId="11">'[1]Stato civile'!#REF!</definedName>
    <definedName name="STATCIV2" localSheetId="12">'[1]Stato civile'!#REF!</definedName>
    <definedName name="STATCIV2" localSheetId="13">'[1]Stato civile'!#REF!</definedName>
    <definedName name="STATCIV2" localSheetId="14">'[1]Stato civile'!#REF!</definedName>
    <definedName name="STATCIV2" localSheetId="15">'[1]Stato civile'!#REF!</definedName>
    <definedName name="STATCIV2" localSheetId="16">'[1]Stato civile'!#REF!</definedName>
    <definedName name="STATCIV2" localSheetId="21">'[1]Stato civile'!#REF!</definedName>
    <definedName name="STATCIV2" localSheetId="26">'[1]Stato civile'!#REF!</definedName>
    <definedName name="STATCIV2">'[1]Stato civile'!#REF!</definedName>
    <definedName name="SUM_REI_DECGEN2019" localSheetId="17">#REF!</definedName>
    <definedName name="SUM_REI_DECGEN2019" localSheetId="18">#REF!</definedName>
    <definedName name="SUM_REI_DECGEN2019" localSheetId="19">#REF!</definedName>
    <definedName name="SUM_REI_DECGEN2019" localSheetId="6">#REF!</definedName>
    <definedName name="SUM_REI_DECGEN2019" localSheetId="7">#REF!</definedName>
    <definedName name="SUM_REI_DECGEN2019" localSheetId="9">#REF!</definedName>
    <definedName name="SUM_REI_DECGEN2019" localSheetId="10">#REF!</definedName>
    <definedName name="SUM_REI_DECGEN2019" localSheetId="11">#REF!</definedName>
    <definedName name="SUM_REI_DECGEN2019" localSheetId="12">#REF!</definedName>
    <definedName name="SUM_REI_DECGEN2019" localSheetId="13">#REF!</definedName>
    <definedName name="SUM_REI_DECGEN2019" localSheetId="14">#REF!</definedName>
    <definedName name="SUM_REI_DECGEN2019" localSheetId="21">#REF!</definedName>
    <definedName name="SUM_REI_DECGEN2019">#REF!</definedName>
    <definedName name="SUM_REI_DECLUGLIO" localSheetId="17">#REF!</definedName>
    <definedName name="SUM_REI_DECLUGLIO" localSheetId="18">#REF!</definedName>
    <definedName name="SUM_REI_DECLUGLIO" localSheetId="19">#REF!</definedName>
    <definedName name="SUM_REI_DECLUGLIO" localSheetId="4">#REF!</definedName>
    <definedName name="SUM_REI_DECLUGLIO" localSheetId="5">#REF!</definedName>
    <definedName name="SUM_REI_DECLUGLIO" localSheetId="6">#REF!</definedName>
    <definedName name="SUM_REI_DECLUGLIO" localSheetId="7">#REF!</definedName>
    <definedName name="SUM_REI_DECLUGLIO" localSheetId="9">#REF!</definedName>
    <definedName name="SUM_REI_DECLUGLIO" localSheetId="10">#REF!</definedName>
    <definedName name="SUM_REI_DECLUGLIO" localSheetId="11">#REF!</definedName>
    <definedName name="SUM_REI_DECLUGLIO" localSheetId="12">#REF!</definedName>
    <definedName name="SUM_REI_DECLUGLIO" localSheetId="13">#REF!</definedName>
    <definedName name="SUM_REI_DECLUGLIO" localSheetId="14">#REF!</definedName>
    <definedName name="SUM_REI_DECLUGLIO" localSheetId="15">#REF!</definedName>
    <definedName name="SUM_REI_DECLUGLIO" localSheetId="16">#REF!</definedName>
    <definedName name="SUM_REI_DECLUGLIO" localSheetId="21">#REF!</definedName>
    <definedName name="SUM_REI_DECLUGLIO" localSheetId="26">#REF!</definedName>
    <definedName name="SUM_REI_DECLUGLIO">#REF!</definedName>
    <definedName name="SUM_REI_ETA_26032018" localSheetId="17">#REF!</definedName>
    <definedName name="SUM_REI_ETA_26032018" localSheetId="18">#REF!</definedName>
    <definedName name="SUM_REI_ETA_26032018" localSheetId="19">#REF!</definedName>
    <definedName name="SUM_REI_ETA_26032018" localSheetId="4">#REF!</definedName>
    <definedName name="SUM_REI_ETA_26032018" localSheetId="5">#REF!</definedName>
    <definedName name="SUM_REI_ETA_26032018" localSheetId="6">#REF!</definedName>
    <definedName name="SUM_REI_ETA_26032018" localSheetId="7">#REF!</definedName>
    <definedName name="SUM_REI_ETA_26032018" localSheetId="9">#REF!</definedName>
    <definedName name="SUM_REI_ETA_26032018" localSheetId="10">#REF!</definedName>
    <definedName name="SUM_REI_ETA_26032018" localSheetId="11">#REF!</definedName>
    <definedName name="SUM_REI_ETA_26032018" localSheetId="12">#REF!</definedName>
    <definedName name="SUM_REI_ETA_26032018" localSheetId="13">#REF!</definedName>
    <definedName name="SUM_REI_ETA_26032018" localSheetId="14">#REF!</definedName>
    <definedName name="SUM_REI_ETA_26032018" localSheetId="15">#REF!</definedName>
    <definedName name="SUM_REI_ETA_26032018" localSheetId="16">#REF!</definedName>
    <definedName name="SUM_REI_ETA_26032018" localSheetId="21">#REF!</definedName>
    <definedName name="SUM_REI_ETA_26032018" localSheetId="26">#REF!</definedName>
    <definedName name="SUM_REI_ETA_26032018">#REF!</definedName>
    <definedName name="SUM_REI_GEN2018GIU2019" localSheetId="17">#REF!</definedName>
    <definedName name="SUM_REI_GEN2018GIU2019" localSheetId="18">#REF!</definedName>
    <definedName name="SUM_REI_GEN2018GIU2019" localSheetId="19">#REF!</definedName>
    <definedName name="SUM_REI_GEN2018GIU2019" localSheetId="6">#REF!</definedName>
    <definedName name="SUM_REI_GEN2018GIU2019" localSheetId="7">#REF!</definedName>
    <definedName name="SUM_REI_GEN2018GIU2019" localSheetId="9">#REF!</definedName>
    <definedName name="SUM_REI_GEN2018GIU2019" localSheetId="10">#REF!</definedName>
    <definedName name="SUM_REI_GEN2018GIU2019" localSheetId="11">#REF!</definedName>
    <definedName name="SUM_REI_GEN2018GIU2019" localSheetId="12">#REF!</definedName>
    <definedName name="SUM_REI_GEN2018GIU2019" localSheetId="13">#REF!</definedName>
    <definedName name="SUM_REI_GEN2018GIU2019" localSheetId="14">#REF!</definedName>
    <definedName name="SUM_REI_GEN2018GIU2019" localSheetId="21">#REF!</definedName>
    <definedName name="SUM_REI_GEN2018GIU2019">#REF!</definedName>
    <definedName name="SUM_REI_GEN2018MAR2019" localSheetId="17">#REF!</definedName>
    <definedName name="SUM_REI_GEN2018MAR2019" localSheetId="18">#REF!</definedName>
    <definedName name="SUM_REI_GEN2018MAR2019" localSheetId="19">#REF!</definedName>
    <definedName name="SUM_REI_GEN2018MAR2019" localSheetId="6">#REF!</definedName>
    <definedName name="SUM_REI_GEN2018MAR2019" localSheetId="7">#REF!</definedName>
    <definedName name="SUM_REI_GEN2018MAR2019" localSheetId="9">#REF!</definedName>
    <definedName name="SUM_REI_GEN2018MAR2019" localSheetId="10">#REF!</definedName>
    <definedName name="SUM_REI_GEN2018MAR2019" localSheetId="11">#REF!</definedName>
    <definedName name="SUM_REI_GEN2018MAR2019" localSheetId="12">#REF!</definedName>
    <definedName name="SUM_REI_GEN2018MAR2019" localSheetId="13">#REF!</definedName>
    <definedName name="SUM_REI_GEN2018MAR2019" localSheetId="14">#REF!</definedName>
    <definedName name="SUM_REI_GEN2018MAR2019" localSheetId="21">#REF!</definedName>
    <definedName name="SUM_REI_GEN2018MAR2019">#REF!</definedName>
    <definedName name="SUM_REI_GENDIC2018" localSheetId="17">#REF!</definedName>
    <definedName name="SUM_REI_GENDIC2018" localSheetId="18">#REF!</definedName>
    <definedName name="SUM_REI_GENDIC2018" localSheetId="19">#REF!</definedName>
    <definedName name="SUM_REI_GENDIC2018" localSheetId="4">#REF!</definedName>
    <definedName name="SUM_REI_GENDIC2018" localSheetId="5">#REF!</definedName>
    <definedName name="SUM_REI_GENDIC2018" localSheetId="6">#REF!</definedName>
    <definedName name="SUM_REI_GENDIC2018" localSheetId="7">#REF!</definedName>
    <definedName name="SUM_REI_GENDIC2018" localSheetId="9">#REF!</definedName>
    <definedName name="SUM_REI_GENDIC2018" localSheetId="10">#REF!</definedName>
    <definedName name="SUM_REI_GENDIC2018" localSheetId="11">#REF!</definedName>
    <definedName name="SUM_REI_GENDIC2018" localSheetId="12">#REF!</definedName>
    <definedName name="SUM_REI_GENDIC2018" localSheetId="13">#REF!</definedName>
    <definedName name="SUM_REI_GENDIC2018" localSheetId="14">#REF!</definedName>
    <definedName name="SUM_REI_GENDIC2018" localSheetId="15">#REF!</definedName>
    <definedName name="SUM_REI_GENDIC2018" localSheetId="16">#REF!</definedName>
    <definedName name="SUM_REI_GENDIC2018" localSheetId="21">#REF!</definedName>
    <definedName name="SUM_REI_GENDIC2018" localSheetId="26">#REF!</definedName>
    <definedName name="SUM_REI_GENDIC2018">#REF!</definedName>
    <definedName name="SUM_REI_GENGIU2018" localSheetId="17">#REF!</definedName>
    <definedName name="SUM_REI_GENGIU2018" localSheetId="18">#REF!</definedName>
    <definedName name="SUM_REI_GENGIU2018" localSheetId="19">#REF!</definedName>
    <definedName name="SUM_REI_GENGIU2018" localSheetId="4">#REF!</definedName>
    <definedName name="SUM_REI_GENGIU2018" localSheetId="5">#REF!</definedName>
    <definedName name="SUM_REI_GENGIU2018" localSheetId="6">#REF!</definedName>
    <definedName name="SUM_REI_GENGIU2018" localSheetId="7">#REF!</definedName>
    <definedName name="SUM_REI_GENGIU2018" localSheetId="9">#REF!</definedName>
    <definedName name="SUM_REI_GENGIU2018" localSheetId="10">#REF!</definedName>
    <definedName name="SUM_REI_GENGIU2018" localSheetId="11">#REF!</definedName>
    <definedName name="SUM_REI_GENGIU2018" localSheetId="12">#REF!</definedName>
    <definedName name="SUM_REI_GENGIU2018" localSheetId="13">#REF!</definedName>
    <definedName name="SUM_REI_GENGIU2018" localSheetId="14">#REF!</definedName>
    <definedName name="SUM_REI_GENGIU2018" localSheetId="15">#REF!</definedName>
    <definedName name="SUM_REI_GENGIU2018" localSheetId="16">#REF!</definedName>
    <definedName name="SUM_REI_GENGIU2018" localSheetId="21">#REF!</definedName>
    <definedName name="SUM_REI_GENGIU2018" localSheetId="26">#REF!</definedName>
    <definedName name="SUM_REI_GENGIU2018">#REF!</definedName>
    <definedName name="SUM_REI_GENMAR2019" localSheetId="17">#REF!</definedName>
    <definedName name="SUM_REI_GENMAR2019" localSheetId="18">#REF!</definedName>
    <definedName name="SUM_REI_GENMAR2019" localSheetId="19">#REF!</definedName>
    <definedName name="SUM_REI_GENMAR2019" localSheetId="4">#REF!</definedName>
    <definedName name="SUM_REI_GENMAR2019" localSheetId="5">#REF!</definedName>
    <definedName name="SUM_REI_GENMAR2019" localSheetId="6">#REF!</definedName>
    <definedName name="SUM_REI_GENMAR2019" localSheetId="7">#REF!</definedName>
    <definedName name="SUM_REI_GENMAR2019" localSheetId="9">#REF!</definedName>
    <definedName name="SUM_REI_GENMAR2019" localSheetId="10">#REF!</definedName>
    <definedName name="SUM_REI_GENMAR2019" localSheetId="11">#REF!</definedName>
    <definedName name="SUM_REI_GENMAR2019" localSheetId="12">#REF!</definedName>
    <definedName name="SUM_REI_GENMAR2019" localSheetId="13">#REF!</definedName>
    <definedName name="SUM_REI_GENMAR2019" localSheetId="14">#REF!</definedName>
    <definedName name="SUM_REI_GENMAR2019" localSheetId="15">#REF!</definedName>
    <definedName name="SUM_REI_GENMAR2019" localSheetId="16">#REF!</definedName>
    <definedName name="SUM_REI_GENMAR2019" localSheetId="21">#REF!</definedName>
    <definedName name="SUM_REI_GENMAR2019" localSheetId="26">#REF!</definedName>
    <definedName name="SUM_REI_GENMAR2019">#REF!</definedName>
    <definedName name="SUM_REI_GENSET2018" localSheetId="17">#REF!</definedName>
    <definedName name="SUM_REI_GENSET2018" localSheetId="18">#REF!</definedName>
    <definedName name="SUM_REI_GENSET2018" localSheetId="19">#REF!</definedName>
    <definedName name="SUM_REI_GENSET2018" localSheetId="4">#REF!</definedName>
    <definedName name="SUM_REI_GENSET2018" localSheetId="5">#REF!</definedName>
    <definedName name="SUM_REI_GENSET2018" localSheetId="6">#REF!</definedName>
    <definedName name="SUM_REI_GENSET2018" localSheetId="7">#REF!</definedName>
    <definedName name="SUM_REI_GENSET2018" localSheetId="9">#REF!</definedName>
    <definedName name="SUM_REI_GENSET2018" localSheetId="10">#REF!</definedName>
    <definedName name="SUM_REI_GENSET2018" localSheetId="11">#REF!</definedName>
    <definedName name="SUM_REI_GENSET2018" localSheetId="12">#REF!</definedName>
    <definedName name="SUM_REI_GENSET2018" localSheetId="13">#REF!</definedName>
    <definedName name="SUM_REI_GENSET2018" localSheetId="14">#REF!</definedName>
    <definedName name="SUM_REI_GENSET2018" localSheetId="15">#REF!</definedName>
    <definedName name="SUM_REI_GENSET2018" localSheetId="16">#REF!</definedName>
    <definedName name="SUM_REI_GENSET2018" localSheetId="21">#REF!</definedName>
    <definedName name="SUM_REI_GENSET2018" localSheetId="26">#REF!</definedName>
    <definedName name="SUM_REI_GENSET2018">#REF!</definedName>
    <definedName name="SUM_REI_IIITRIM2018" localSheetId="17">#REF!</definedName>
    <definedName name="SUM_REI_IIITRIM2018" localSheetId="18">#REF!</definedName>
    <definedName name="SUM_REI_IIITRIM2018" localSheetId="19">#REF!</definedName>
    <definedName name="SUM_REI_IIITRIM2018" localSheetId="4">#REF!</definedName>
    <definedName name="SUM_REI_IIITRIM2018" localSheetId="5">#REF!</definedName>
    <definedName name="SUM_REI_IIITRIM2018" localSheetId="6">#REF!</definedName>
    <definedName name="SUM_REI_IIITRIM2018" localSheetId="7">#REF!</definedName>
    <definedName name="SUM_REI_IIITRIM2018" localSheetId="9">#REF!</definedName>
    <definedName name="SUM_REI_IIITRIM2018" localSheetId="10">#REF!</definedName>
    <definedName name="SUM_REI_IIITRIM2018" localSheetId="11">#REF!</definedName>
    <definedName name="SUM_REI_IIITRIM2018" localSheetId="12">#REF!</definedName>
    <definedName name="SUM_REI_IIITRIM2018" localSheetId="13">#REF!</definedName>
    <definedName name="SUM_REI_IIITRIM2018" localSheetId="14">#REF!</definedName>
    <definedName name="SUM_REI_IIITRIM2018" localSheetId="15">#REF!</definedName>
    <definedName name="SUM_REI_IIITRIM2018" localSheetId="16">#REF!</definedName>
    <definedName name="SUM_REI_IIITRIM2018" localSheetId="21">#REF!</definedName>
    <definedName name="SUM_REI_IIITRIM2018" localSheetId="26">#REF!</definedName>
    <definedName name="SUM_REI_IIITRIM2018">#REF!</definedName>
    <definedName name="SUM_REI_IITRIM2018" localSheetId="17">#REF!</definedName>
    <definedName name="SUM_REI_IITRIM2018" localSheetId="18">#REF!</definedName>
    <definedName name="SUM_REI_IITRIM2018" localSheetId="19">#REF!</definedName>
    <definedName name="SUM_REI_IITRIM2018" localSheetId="4">#REF!</definedName>
    <definedName name="SUM_REI_IITRIM2018" localSheetId="5">#REF!</definedName>
    <definedName name="SUM_REI_IITRIM2018" localSheetId="6">#REF!</definedName>
    <definedName name="SUM_REI_IITRIM2018" localSheetId="7">#REF!</definedName>
    <definedName name="SUM_REI_IITRIM2018" localSheetId="9">#REF!</definedName>
    <definedName name="SUM_REI_IITRIM2018" localSheetId="10">#REF!</definedName>
    <definedName name="SUM_REI_IITRIM2018" localSheetId="11">#REF!</definedName>
    <definedName name="SUM_REI_IITRIM2018" localSheetId="12">#REF!</definedName>
    <definedName name="SUM_REI_IITRIM2018" localSheetId="13">#REF!</definedName>
    <definedName name="SUM_REI_IITRIM2018" localSheetId="14">#REF!</definedName>
    <definedName name="SUM_REI_IITRIM2018" localSheetId="15">#REF!</definedName>
    <definedName name="SUM_REI_IITRIM2018" localSheetId="16">#REF!</definedName>
    <definedName name="SUM_REI_IITRIM2018" localSheetId="21">#REF!</definedName>
    <definedName name="SUM_REI_IITRIM2018" localSheetId="26">#REF!</definedName>
    <definedName name="SUM_REI_IITRIM2018">#REF!</definedName>
    <definedName name="SUM_REI_IITRIM2019" localSheetId="17">#REF!</definedName>
    <definedName name="SUM_REI_IITRIM2019" localSheetId="18">#REF!</definedName>
    <definedName name="SUM_REI_IITRIM2019" localSheetId="19">#REF!</definedName>
    <definedName name="SUM_REI_IITRIM2019" localSheetId="6">#REF!</definedName>
    <definedName name="SUM_REI_IITRIM2019" localSheetId="7">#REF!</definedName>
    <definedName name="SUM_REI_IITRIM2019" localSheetId="9">#REF!</definedName>
    <definedName name="SUM_REI_IITRIM2019" localSheetId="10">#REF!</definedName>
    <definedName name="SUM_REI_IITRIM2019" localSheetId="11">#REF!</definedName>
    <definedName name="SUM_REI_IITRIM2019" localSheetId="12">#REF!</definedName>
    <definedName name="SUM_REI_IITRIM2019" localSheetId="13">#REF!</definedName>
    <definedName name="SUM_REI_IITRIM2019" localSheetId="14">#REF!</definedName>
    <definedName name="SUM_REI_IITRIM2019" localSheetId="21">#REF!</definedName>
    <definedName name="SUM_REI_IITRIM2019">#REF!</definedName>
    <definedName name="SUM_REI_ISEM2018" localSheetId="17">#REF!</definedName>
    <definedName name="SUM_REI_ISEM2018" localSheetId="18">#REF!</definedName>
    <definedName name="SUM_REI_ISEM2018" localSheetId="19">#REF!</definedName>
    <definedName name="SUM_REI_ISEM2018" localSheetId="4">#REF!</definedName>
    <definedName name="SUM_REI_ISEM2018" localSheetId="5">#REF!</definedName>
    <definedName name="SUM_REI_ISEM2018" localSheetId="6">#REF!</definedName>
    <definedName name="SUM_REI_ISEM2018" localSheetId="7">#REF!</definedName>
    <definedName name="SUM_REI_ISEM2018" localSheetId="9">#REF!</definedName>
    <definedName name="SUM_REI_ISEM2018" localSheetId="10">#REF!</definedName>
    <definedName name="SUM_REI_ISEM2018" localSheetId="11">#REF!</definedName>
    <definedName name="SUM_REI_ISEM2018" localSheetId="12">#REF!</definedName>
    <definedName name="SUM_REI_ISEM2018" localSheetId="13">#REF!</definedName>
    <definedName name="SUM_REI_ISEM2018" localSheetId="14">#REF!</definedName>
    <definedName name="SUM_REI_ISEM2018" localSheetId="15">#REF!</definedName>
    <definedName name="SUM_REI_ISEM2018" localSheetId="16">#REF!</definedName>
    <definedName name="SUM_REI_ISEM2018" localSheetId="21">#REF!</definedName>
    <definedName name="SUM_REI_ISEM2018" localSheetId="26">#REF!</definedName>
    <definedName name="SUM_REI_ISEM2018">#REF!</definedName>
    <definedName name="SUM_REI_ITRIM2018" localSheetId="17">#REF!</definedName>
    <definedName name="SUM_REI_ITRIM2018" localSheetId="18">#REF!</definedName>
    <definedName name="SUM_REI_ITRIM2018" localSheetId="19">#REF!</definedName>
    <definedName name="SUM_REI_ITRIM2018" localSheetId="6">#REF!</definedName>
    <definedName name="SUM_REI_ITRIM2018" localSheetId="7">#REF!</definedName>
    <definedName name="SUM_REI_ITRIM2018" localSheetId="9">#REF!</definedName>
    <definedName name="SUM_REI_ITRIM2018" localSheetId="10">#REF!</definedName>
    <definedName name="SUM_REI_ITRIM2018" localSheetId="11">#REF!</definedName>
    <definedName name="SUM_REI_ITRIM2018" localSheetId="12">#REF!</definedName>
    <definedName name="SUM_REI_ITRIM2018" localSheetId="13">#REF!</definedName>
    <definedName name="SUM_REI_ITRIM2018" localSheetId="14">#REF!</definedName>
    <definedName name="SUM_REI_ITRIM2018" localSheetId="21">#REF!</definedName>
    <definedName name="SUM_REI_ITRIM2018">#REF!</definedName>
    <definedName name="SUM_REI_ITRIM2018_OLD" localSheetId="17">#REF!</definedName>
    <definedName name="SUM_REI_ITRIM2018_OLD" localSheetId="18">#REF!</definedName>
    <definedName name="SUM_REI_ITRIM2018_OLD" localSheetId="19">#REF!</definedName>
    <definedName name="SUM_REI_ITRIM2018_OLD" localSheetId="4">#REF!</definedName>
    <definedName name="SUM_REI_ITRIM2018_OLD" localSheetId="6">#REF!</definedName>
    <definedName name="SUM_REI_ITRIM2018_OLD" localSheetId="7">#REF!</definedName>
    <definedName name="SUM_REI_ITRIM2018_OLD" localSheetId="9">#REF!</definedName>
    <definedName name="SUM_REI_ITRIM2018_OLD" localSheetId="10">#REF!</definedName>
    <definedName name="SUM_REI_ITRIM2018_OLD" localSheetId="11">#REF!</definedName>
    <definedName name="SUM_REI_ITRIM2018_OLD" localSheetId="12">#REF!</definedName>
    <definedName name="SUM_REI_ITRIM2018_OLD" localSheetId="13">#REF!</definedName>
    <definedName name="SUM_REI_ITRIM2018_OLD" localSheetId="14">#REF!</definedName>
    <definedName name="SUM_REI_ITRIM2018_OLD" localSheetId="15">#REF!</definedName>
    <definedName name="SUM_REI_ITRIM2018_OLD" localSheetId="16">#REF!</definedName>
    <definedName name="SUM_REI_ITRIM2018_OLD" localSheetId="21">#REF!</definedName>
    <definedName name="SUM_REI_ITRIM2018_OLD">#REF!</definedName>
    <definedName name="SUM_REI_ITRIM2019" localSheetId="17">#REF!</definedName>
    <definedName name="SUM_REI_ITRIM2019" localSheetId="18">#REF!</definedName>
    <definedName name="SUM_REI_ITRIM2019" localSheetId="19">#REF!</definedName>
    <definedName name="SUM_REI_ITRIM2019" localSheetId="6">#REF!</definedName>
    <definedName name="SUM_REI_ITRIM2019" localSheetId="7">#REF!</definedName>
    <definedName name="SUM_REI_ITRIM2019" localSheetId="9">#REF!</definedName>
    <definedName name="SUM_REI_ITRIM2019" localSheetId="10">#REF!</definedName>
    <definedName name="SUM_REI_ITRIM2019" localSheetId="11">#REF!</definedName>
    <definedName name="SUM_REI_ITRIM2019" localSheetId="12">#REF!</definedName>
    <definedName name="SUM_REI_ITRIM2019" localSheetId="13">#REF!</definedName>
    <definedName name="SUM_REI_ITRIM2019" localSheetId="14">#REF!</definedName>
    <definedName name="SUM_REI_ITRIM2019" localSheetId="21">#REF!</definedName>
    <definedName name="SUM_REI_ITRIM2019">#REF!</definedName>
    <definedName name="SUM_REI_IVTRIM2018" localSheetId="17">#REF!</definedName>
    <definedName name="SUM_REI_IVTRIM2018" localSheetId="18">#REF!</definedName>
    <definedName name="SUM_REI_IVTRIM2018" localSheetId="19">#REF!</definedName>
    <definedName name="SUM_REI_IVTRIM2018" localSheetId="4">#REF!</definedName>
    <definedName name="SUM_REI_IVTRIM2018" localSheetId="5">#REF!</definedName>
    <definedName name="SUM_REI_IVTRIM2018" localSheetId="6">#REF!</definedName>
    <definedName name="SUM_REI_IVTRIM2018" localSheetId="7">#REF!</definedName>
    <definedName name="SUM_REI_IVTRIM2018" localSheetId="9">#REF!</definedName>
    <definedName name="SUM_REI_IVTRIM2018" localSheetId="10">#REF!</definedName>
    <definedName name="SUM_REI_IVTRIM2018" localSheetId="11">#REF!</definedName>
    <definedName name="SUM_REI_IVTRIM2018" localSheetId="12">#REF!</definedName>
    <definedName name="SUM_REI_IVTRIM2018" localSheetId="13">#REF!</definedName>
    <definedName name="SUM_REI_IVTRIM2018" localSheetId="14">#REF!</definedName>
    <definedName name="SUM_REI_IVTRIM2018" localSheetId="15">#REF!</definedName>
    <definedName name="SUM_REI_IVTRIM2018" localSheetId="16">#REF!</definedName>
    <definedName name="SUM_REI_IVTRIM2018" localSheetId="21">#REF!</definedName>
    <definedName name="SUM_REI_IVTRIM2018" localSheetId="26">#REF!</definedName>
    <definedName name="SUM_REI_IVTRIM2018">#REF!</definedName>
    <definedName name="SUM_REI_LUGDIC2018" localSheetId="17">#REF!</definedName>
    <definedName name="SUM_REI_LUGDIC2018" localSheetId="18">#REF!</definedName>
    <definedName name="SUM_REI_LUGDIC2018" localSheetId="19">#REF!</definedName>
    <definedName name="SUM_REI_LUGDIC2018" localSheetId="4">#REF!</definedName>
    <definedName name="SUM_REI_LUGDIC2018" localSheetId="5">#REF!</definedName>
    <definedName name="SUM_REI_LUGDIC2018" localSheetId="6">#REF!</definedName>
    <definedName name="SUM_REI_LUGDIC2018" localSheetId="7">#REF!</definedName>
    <definedName name="SUM_REI_LUGDIC2018" localSheetId="9">#REF!</definedName>
    <definedName name="SUM_REI_LUGDIC2018" localSheetId="10">#REF!</definedName>
    <definedName name="SUM_REI_LUGDIC2018" localSheetId="11">#REF!</definedName>
    <definedName name="SUM_REI_LUGDIC2018" localSheetId="12">#REF!</definedName>
    <definedName name="SUM_REI_LUGDIC2018" localSheetId="13">#REF!</definedName>
    <definedName name="SUM_REI_LUGDIC2018" localSheetId="14">#REF!</definedName>
    <definedName name="SUM_REI_LUGDIC2018" localSheetId="15">#REF!</definedName>
    <definedName name="SUM_REI_LUGDIC2018" localSheetId="16">#REF!</definedName>
    <definedName name="SUM_REI_LUGDIC2018" localSheetId="21">#REF!</definedName>
    <definedName name="SUM_REI_LUGDIC2018" localSheetId="26">#REF!</definedName>
    <definedName name="SUM_REI_LUGDIC2018">#REF!</definedName>
    <definedName name="SUM_REI_MESIPAG" localSheetId="17">#REF!</definedName>
    <definedName name="SUM_REI_MESIPAG" localSheetId="18">#REF!</definedName>
    <definedName name="SUM_REI_MESIPAG" localSheetId="19">#REF!</definedName>
    <definedName name="SUM_REI_MESIPAG" localSheetId="6">#REF!</definedName>
    <definedName name="SUM_REI_MESIPAG" localSheetId="7">#REF!</definedName>
    <definedName name="SUM_REI_MESIPAG" localSheetId="9">#REF!</definedName>
    <definedName name="SUM_REI_MESIPAG" localSheetId="10">#REF!</definedName>
    <definedName name="SUM_REI_MESIPAG" localSheetId="11">#REF!</definedName>
    <definedName name="SUM_REI_MESIPAG" localSheetId="12">#REF!</definedName>
    <definedName name="SUM_REI_MESIPAG" localSheetId="13">#REF!</definedName>
    <definedName name="SUM_REI_MESIPAG" localSheetId="14">#REF!</definedName>
    <definedName name="SUM_REI_MESIPAG" localSheetId="21">#REF!</definedName>
    <definedName name="SUM_REI_MESIPAG">#REF!</definedName>
    <definedName name="SUM_RESI_MESIPAG" localSheetId="17">#REF!</definedName>
    <definedName name="SUM_RESI_MESIPAG" localSheetId="18">#REF!</definedName>
    <definedName name="SUM_RESI_MESIPAG" localSheetId="19">#REF!</definedName>
    <definedName name="SUM_RESI_MESIPAG" localSheetId="4">#REF!</definedName>
    <definedName name="SUM_RESI_MESIPAG" localSheetId="5">#REF!</definedName>
    <definedName name="SUM_RESI_MESIPAG" localSheetId="6">#REF!</definedName>
    <definedName name="SUM_RESI_MESIPAG" localSheetId="7">#REF!</definedName>
    <definedName name="SUM_RESI_MESIPAG" localSheetId="9">#REF!</definedName>
    <definedName name="SUM_RESI_MESIPAG" localSheetId="10">#REF!</definedName>
    <definedName name="SUM_RESI_MESIPAG" localSheetId="11">#REF!</definedName>
    <definedName name="SUM_RESI_MESIPAG" localSheetId="12">#REF!</definedName>
    <definedName name="SUM_RESI_MESIPAG" localSheetId="13">#REF!</definedName>
    <definedName name="SUM_RESI_MESIPAG" localSheetId="14">#REF!</definedName>
    <definedName name="SUM_RESI_MESIPAG" localSheetId="15">#REF!</definedName>
    <definedName name="SUM_RESI_MESIPAG" localSheetId="16">#REF!</definedName>
    <definedName name="SUM_RESI_MESIPAG" localSheetId="21">#REF!</definedName>
    <definedName name="SUM_RESI_MESIPAG" localSheetId="26">#REF!</definedName>
    <definedName name="SUM_RESI_MESIPAG">#REF!</definedName>
    <definedName name="Tavola2BIS" localSheetId="17">#REF!</definedName>
    <definedName name="Tavola2BIS" localSheetId="18">#REF!</definedName>
    <definedName name="Tavola2BIS" localSheetId="19">#REF!</definedName>
    <definedName name="Tavola2BIS" localSheetId="6">#REF!</definedName>
    <definedName name="Tavola2BIS" localSheetId="7">#REF!</definedName>
    <definedName name="Tavola2BIS" localSheetId="9">#REF!</definedName>
    <definedName name="Tavola2BIS" localSheetId="10">#REF!</definedName>
    <definedName name="Tavola2BIS" localSheetId="11">#REF!</definedName>
    <definedName name="Tavola2BIS" localSheetId="12">#REF!</definedName>
    <definedName name="Tavola2BIS" localSheetId="13">#REF!</definedName>
    <definedName name="Tavola2BIS" localSheetId="14">#REF!</definedName>
    <definedName name="Tavola2BIS" localSheetId="21">#REF!</definedName>
    <definedName name="Tavola2BIS">#REF!</definedName>
    <definedName name="TOT" localSheetId="17">#REF!</definedName>
    <definedName name="TOT" localSheetId="18">#REF!</definedName>
    <definedName name="TOT" localSheetId="19">#REF!</definedName>
    <definedName name="TOT" localSheetId="4">#REF!</definedName>
    <definedName name="TOT" localSheetId="5">#REF!</definedName>
    <definedName name="TOT" localSheetId="6">#REF!</definedName>
    <definedName name="TOT" localSheetId="7">#REF!</definedName>
    <definedName name="TOT" localSheetId="9">#REF!</definedName>
    <definedName name="TOT" localSheetId="10">#REF!</definedName>
    <definedName name="TOT" localSheetId="11">#REF!</definedName>
    <definedName name="TOT" localSheetId="12">#REF!</definedName>
    <definedName name="TOT" localSheetId="13">#REF!</definedName>
    <definedName name="TOT" localSheetId="14">#REF!</definedName>
    <definedName name="TOT" localSheetId="15">#REF!</definedName>
    <definedName name="TOT" localSheetId="16">#REF!</definedName>
    <definedName name="TOT" localSheetId="21">#REF!</definedName>
    <definedName name="TOT" localSheetId="26">#REF!</definedName>
    <definedName name="TO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8" i="90" l="1"/>
  <c r="B27" i="92" l="1"/>
  <c r="D25" i="99" l="1"/>
  <c r="F25" i="99"/>
  <c r="C25" i="99"/>
  <c r="G22" i="99"/>
  <c r="G17" i="99"/>
  <c r="G14" i="99"/>
  <c r="G9" i="99"/>
  <c r="G7" i="99"/>
  <c r="G6" i="99"/>
  <c r="D5" i="99"/>
  <c r="D6" i="99"/>
  <c r="D7" i="99"/>
  <c r="D8" i="99"/>
  <c r="D9" i="99"/>
  <c r="D10" i="99"/>
  <c r="D11" i="99"/>
  <c r="D12" i="99"/>
  <c r="D13" i="99"/>
  <c r="D14" i="99"/>
  <c r="D15" i="99"/>
  <c r="D16" i="99"/>
  <c r="D17" i="99"/>
  <c r="D18" i="99"/>
  <c r="D19" i="99"/>
  <c r="D20" i="99"/>
  <c r="D21" i="99"/>
  <c r="D22" i="99"/>
  <c r="D23" i="99"/>
  <c r="D24" i="99"/>
  <c r="D4" i="99"/>
  <c r="E5" i="99"/>
  <c r="E25" i="99" s="1"/>
  <c r="G25" i="99" s="1"/>
  <c r="E6" i="99"/>
  <c r="E7" i="99"/>
  <c r="E8" i="99"/>
  <c r="G8" i="99" s="1"/>
  <c r="E9" i="99"/>
  <c r="E10" i="99"/>
  <c r="G10" i="99" s="1"/>
  <c r="E11" i="99"/>
  <c r="G11" i="99" s="1"/>
  <c r="E12" i="99"/>
  <c r="G12" i="99" s="1"/>
  <c r="E13" i="99"/>
  <c r="G13" i="99" s="1"/>
  <c r="E14" i="99"/>
  <c r="E15" i="99"/>
  <c r="G15" i="99" s="1"/>
  <c r="E16" i="99"/>
  <c r="G16" i="99" s="1"/>
  <c r="E17" i="99"/>
  <c r="E18" i="99"/>
  <c r="G18" i="99" s="1"/>
  <c r="E19" i="99"/>
  <c r="G19" i="99" s="1"/>
  <c r="E20" i="99"/>
  <c r="G20" i="99" s="1"/>
  <c r="E21" i="99"/>
  <c r="G21" i="99" s="1"/>
  <c r="E22" i="99"/>
  <c r="E23" i="99"/>
  <c r="G23" i="99" s="1"/>
  <c r="E24" i="99"/>
  <c r="G24" i="99" s="1"/>
  <c r="E4" i="99"/>
  <c r="G4" i="99" s="1"/>
  <c r="B25" i="99"/>
  <c r="B6" i="99"/>
  <c r="B7" i="99"/>
  <c r="B8" i="99"/>
  <c r="B9" i="99"/>
  <c r="B10" i="99"/>
  <c r="B11" i="99"/>
  <c r="B12" i="99"/>
  <c r="B13" i="99"/>
  <c r="B14" i="99"/>
  <c r="B15" i="99"/>
  <c r="B16" i="99"/>
  <c r="B17" i="99"/>
  <c r="B18" i="99"/>
  <c r="B19" i="99"/>
  <c r="B20" i="99"/>
  <c r="B21" i="99"/>
  <c r="B22" i="99"/>
  <c r="B23" i="99"/>
  <c r="B24" i="99"/>
  <c r="B5" i="99"/>
  <c r="B4" i="99"/>
  <c r="C19" i="101"/>
  <c r="C20" i="101"/>
  <c r="C21" i="101"/>
  <c r="C18" i="101"/>
  <c r="C22" i="101" s="1"/>
  <c r="C6" i="101"/>
  <c r="C7" i="101"/>
  <c r="C8" i="101"/>
  <c r="C9" i="101"/>
  <c r="C10" i="101"/>
  <c r="C11" i="101"/>
  <c r="C12" i="101"/>
  <c r="C13" i="101"/>
  <c r="C5" i="101"/>
  <c r="C4" i="101"/>
  <c r="C14" i="101" s="1"/>
  <c r="B23" i="101"/>
  <c r="B19" i="101"/>
  <c r="B20" i="101"/>
  <c r="B21" i="101"/>
  <c r="B18" i="101"/>
  <c r="B5" i="101"/>
  <c r="B6" i="101"/>
  <c r="B7" i="101"/>
  <c r="B8" i="101"/>
  <c r="B9" i="101"/>
  <c r="B10" i="101"/>
  <c r="B11" i="101"/>
  <c r="B12" i="101"/>
  <c r="B13" i="101"/>
  <c r="B4" i="101"/>
  <c r="B15" i="101" s="1"/>
  <c r="A31" i="98"/>
  <c r="A31" i="89"/>
  <c r="A26" i="88"/>
  <c r="H29" i="92"/>
  <c r="I29" i="92" s="1"/>
  <c r="H28" i="92"/>
  <c r="I28" i="92" s="1"/>
  <c r="H27" i="92"/>
  <c r="I27" i="92" s="1"/>
  <c r="F29" i="92"/>
  <c r="G29" i="92" s="1"/>
  <c r="F28" i="92"/>
  <c r="G28" i="92" s="1"/>
  <c r="F27" i="92"/>
  <c r="G27" i="92" s="1"/>
  <c r="D29" i="92"/>
  <c r="E29" i="92" s="1"/>
  <c r="D28" i="92"/>
  <c r="E28" i="92" s="1"/>
  <c r="D27" i="92"/>
  <c r="E27" i="92" s="1"/>
  <c r="B29" i="92"/>
  <c r="C29" i="92" s="1"/>
  <c r="B28" i="92"/>
  <c r="C28" i="92" s="1"/>
  <c r="C27" i="92"/>
  <c r="T29" i="4"/>
  <c r="U29" i="4" s="1"/>
  <c r="S29" i="4"/>
  <c r="R29" i="4"/>
  <c r="P29" i="4"/>
  <c r="Q29" i="4" s="1"/>
  <c r="O29" i="4"/>
  <c r="N29" i="4"/>
  <c r="L29" i="4"/>
  <c r="M29" i="4" s="1"/>
  <c r="K29" i="4"/>
  <c r="J29" i="4"/>
  <c r="H29" i="4"/>
  <c r="I29" i="4" s="1"/>
  <c r="G29" i="4"/>
  <c r="F29" i="4"/>
  <c r="D29" i="4"/>
  <c r="E29" i="4" s="1"/>
  <c r="C29" i="4"/>
  <c r="B29" i="4"/>
  <c r="T28" i="4"/>
  <c r="U28" i="4" s="1"/>
  <c r="S28" i="4"/>
  <c r="R28" i="4"/>
  <c r="P28" i="4"/>
  <c r="Q28" i="4" s="1"/>
  <c r="O28" i="4"/>
  <c r="N28" i="4"/>
  <c r="L28" i="4"/>
  <c r="M28" i="4" s="1"/>
  <c r="K28" i="4"/>
  <c r="J28" i="4"/>
  <c r="H28" i="4"/>
  <c r="I28" i="4" s="1"/>
  <c r="G28" i="4"/>
  <c r="F28" i="4"/>
  <c r="D28" i="4"/>
  <c r="E28" i="4" s="1"/>
  <c r="C28" i="4"/>
  <c r="B28" i="4"/>
  <c r="T27" i="4"/>
  <c r="U27" i="4" s="1"/>
  <c r="S27" i="4"/>
  <c r="R27" i="4"/>
  <c r="P27" i="4"/>
  <c r="Q27" i="4" s="1"/>
  <c r="O27" i="4"/>
  <c r="N27" i="4"/>
  <c r="L27" i="4"/>
  <c r="M27" i="4" s="1"/>
  <c r="K27" i="4"/>
  <c r="J27" i="4"/>
  <c r="H27" i="4"/>
  <c r="I27" i="4" s="1"/>
  <c r="G27" i="4"/>
  <c r="F27" i="4"/>
  <c r="D27" i="4"/>
  <c r="E27" i="4" s="1"/>
  <c r="C27" i="4"/>
  <c r="B27" i="4"/>
  <c r="G5" i="99" l="1"/>
  <c r="D30" i="65"/>
  <c r="E30" i="65" s="1"/>
  <c r="C30" i="65"/>
  <c r="B30" i="65"/>
  <c r="D29" i="65"/>
  <c r="E29" i="65" s="1"/>
  <c r="C29" i="65"/>
  <c r="B29" i="65"/>
  <c r="D28" i="65"/>
  <c r="E28" i="65" s="1"/>
  <c r="C28" i="65"/>
  <c r="B28" i="65"/>
  <c r="I30" i="65"/>
  <c r="I29" i="65"/>
  <c r="I28" i="65"/>
  <c r="G29" i="65"/>
  <c r="G28" i="65"/>
  <c r="H30" i="65"/>
  <c r="H29" i="65"/>
  <c r="H28" i="65"/>
  <c r="F30" i="65"/>
  <c r="G30" i="65" s="1"/>
  <c r="F29" i="65"/>
  <c r="F28" i="65"/>
  <c r="G6" i="65"/>
  <c r="G7" i="65"/>
  <c r="G9" i="65"/>
  <c r="G10" i="65"/>
  <c r="G11" i="65"/>
  <c r="G14" i="65"/>
  <c r="G15" i="65"/>
  <c r="G17" i="65"/>
  <c r="G18" i="65"/>
  <c r="G19" i="65"/>
  <c r="G21" i="65"/>
  <c r="G22" i="65"/>
  <c r="G23" i="65"/>
  <c r="G25" i="65"/>
  <c r="G26" i="65"/>
  <c r="G5" i="65"/>
  <c r="F27" i="65"/>
  <c r="G12" i="65" s="1"/>
  <c r="H27" i="65"/>
  <c r="G20" i="63"/>
  <c r="G21" i="63"/>
  <c r="G22" i="63"/>
  <c r="G19" i="63"/>
  <c r="G23" i="63" s="1"/>
  <c r="D23" i="63"/>
  <c r="E23" i="63"/>
  <c r="F23" i="63"/>
  <c r="C23" i="63"/>
  <c r="A26" i="69"/>
  <c r="A18" i="60"/>
  <c r="A35" i="97"/>
  <c r="A57" i="96"/>
  <c r="A69" i="54"/>
  <c r="A18" i="94"/>
  <c r="A18" i="53"/>
  <c r="A18" i="93"/>
  <c r="A18" i="52"/>
  <c r="A30" i="92"/>
  <c r="A30" i="4"/>
  <c r="A26" i="58"/>
  <c r="A15" i="91"/>
  <c r="A26" i="64"/>
  <c r="A28" i="66"/>
  <c r="G24" i="65" l="1"/>
  <c r="G16" i="65"/>
  <c r="G8" i="65"/>
  <c r="G13" i="65"/>
  <c r="G20" i="65"/>
</calcChain>
</file>

<file path=xl/sharedStrings.xml><?xml version="1.0" encoding="utf-8"?>
<sst xmlns="http://schemas.openxmlformats.org/spreadsheetml/2006/main" count="1083" uniqueCount="228">
  <si>
    <t>Nord</t>
  </si>
  <si>
    <t>Centro</t>
  </si>
  <si>
    <t>Sud e Isole</t>
  </si>
  <si>
    <t>marzo 2022</t>
  </si>
  <si>
    <t>PIEMONTE</t>
  </si>
  <si>
    <t>VALLE D'AOSTA</t>
  </si>
  <si>
    <t>LOMBARDIA</t>
  </si>
  <si>
    <t>VENETO</t>
  </si>
  <si>
    <t>LIGURIA</t>
  </si>
  <si>
    <t>EMILIA ROMAGNA</t>
  </si>
  <si>
    <t>TOSCANA</t>
  </si>
  <si>
    <t>UMBRIA</t>
  </si>
  <si>
    <t>MARCHE</t>
  </si>
  <si>
    <t>LAZIO</t>
  </si>
  <si>
    <t>ABRUZZO</t>
  </si>
  <si>
    <t>MOLISE</t>
  </si>
  <si>
    <t>CAMPANIA</t>
  </si>
  <si>
    <t>PUGLIA</t>
  </si>
  <si>
    <t>BASILICATA</t>
  </si>
  <si>
    <t>CALABRIA</t>
  </si>
  <si>
    <t>SICILIA</t>
  </si>
  <si>
    <t>SARDEGNA</t>
  </si>
  <si>
    <t>aprile 2022</t>
  </si>
  <si>
    <t>maggio 2022</t>
  </si>
  <si>
    <t>1 figlio</t>
  </si>
  <si>
    <t>2 figli</t>
  </si>
  <si>
    <t>3 figli</t>
  </si>
  <si>
    <t>4 figli</t>
  </si>
  <si>
    <t>5 figli</t>
  </si>
  <si>
    <t>6 figli e più</t>
  </si>
  <si>
    <t>Classe di isee</t>
  </si>
  <si>
    <t>Numero di figli pagati 
per richiedente</t>
  </si>
  <si>
    <t>ISEE non presentato</t>
  </si>
  <si>
    <t>TOTALE</t>
  </si>
  <si>
    <t>Mese di presentazione</t>
  </si>
  <si>
    <t>canale di presentazione</t>
  </si>
  <si>
    <t>Mese di competenza</t>
  </si>
  <si>
    <t>Valori %</t>
  </si>
  <si>
    <t>Valori assoluti</t>
  </si>
  <si>
    <t>Importo complessivo erogato 
(milioni di euro)</t>
  </si>
  <si>
    <t>Importo medio mensile</t>
  </si>
  <si>
    <t>5.001-10.000 euro</t>
  </si>
  <si>
    <t>10.001-15.000 euro</t>
  </si>
  <si>
    <t>15.001-20.000 euro</t>
  </si>
  <si>
    <t>20.001-25.000 euro</t>
  </si>
  <si>
    <t>25.001-30.000 euro</t>
  </si>
  <si>
    <t>30.001-35.000 euro</t>
  </si>
  <si>
    <t>35.001-40.000 euro</t>
  </si>
  <si>
    <t xml:space="preserve">     &gt; 40.000 euro</t>
  </si>
  <si>
    <t>Classe di ISEE</t>
  </si>
  <si>
    <t xml:space="preserve">(*) L'unità statistica di osservazione è il codice fiscale del figlio distinto per anno di presentazione della domanda di AUU: in questa tavola se nell’arco dello stesso anno il figlio è presente in più domande, viene comunque conteggiato una volta sola. </t>
  </si>
  <si>
    <t>MINORENNI</t>
  </si>
  <si>
    <t>MAGGIORENNI 18-20</t>
  </si>
  <si>
    <t>Fino a 15.000 euro</t>
  </si>
  <si>
    <t>Totale</t>
  </si>
  <si>
    <t>di cui: fino a 5.000 euro</t>
  </si>
  <si>
    <t>N. medio di figli pagati per ciascun richiedente</t>
  </si>
  <si>
    <t>CITTADINO</t>
  </si>
  <si>
    <t>PATRONATO</t>
  </si>
  <si>
    <t>COOP.APPLICATIVA</t>
  </si>
  <si>
    <t>CONTACT CENTER</t>
  </si>
  <si>
    <t>non disponibile</t>
  </si>
  <si>
    <t>N. medio richiedenti</t>
  </si>
  <si>
    <t>FRIULI VENEZIA GIULIA</t>
  </si>
  <si>
    <t>MAGGIORENNI &gt;20</t>
  </si>
  <si>
    <t>A cura del Coordinamento Generale Statistico Attuariale - INPS</t>
  </si>
  <si>
    <t>Osservatorio statistico sull’Assegno Unico Universale</t>
  </si>
  <si>
    <t>mese di competenza: MARZO 2022</t>
  </si>
  <si>
    <t>mese di competenza: APRILE 2022</t>
  </si>
  <si>
    <t>mese di competenza: MAGGIO 2022</t>
  </si>
  <si>
    <t>giugno 2022</t>
  </si>
  <si>
    <t>Prov.Autonoma TRENTO</t>
  </si>
  <si>
    <t>Prov.Autonoma BOLZANO</t>
  </si>
  <si>
    <t>mese di competenza: GIUGNO 2022</t>
  </si>
  <si>
    <t>Classe di isee del richiedente*</t>
  </si>
  <si>
    <t>Nota metodologica</t>
  </si>
  <si>
    <t>Indice tavole:</t>
  </si>
  <si>
    <t>Regione/  
Area geografica</t>
  </si>
  <si>
    <t xml:space="preserve">Totale </t>
  </si>
  <si>
    <t>Regione / 
Area geografica</t>
  </si>
  <si>
    <t xml:space="preserve">
Regione </t>
  </si>
  <si>
    <t>Assenza di figli disabili nel nucleo</t>
  </si>
  <si>
    <t>Presenza di figli disabili nel nucleo</t>
  </si>
  <si>
    <t>Mese di 
competenza</t>
  </si>
  <si>
    <t>Numero medio mensilità 
per figlio</t>
  </si>
  <si>
    <t xml:space="preserve"> </t>
  </si>
  <si>
    <t>luglio 2022</t>
  </si>
  <si>
    <t>mese di competenza: LUGLIO 2022</t>
  </si>
  <si>
    <t>agosto 2022</t>
  </si>
  <si>
    <t>mese di competenza: AGOSTO 2022</t>
  </si>
  <si>
    <t xml:space="preserve">Sezione I - Assegno Unico Universale </t>
  </si>
  <si>
    <t>Numero medio mensilità per nucleo</t>
  </si>
  <si>
    <t xml:space="preserve">Numero nuclei </t>
  </si>
  <si>
    <t xml:space="preserve">Numero figli </t>
  </si>
  <si>
    <t>Numero 
nuclei</t>
  </si>
  <si>
    <t xml:space="preserve">Numero 
figli 
</t>
  </si>
  <si>
    <t>Importo medio mensile per richiedente*
(euro)</t>
  </si>
  <si>
    <t>Importo medio 
mensile per figlio
 (euro)</t>
  </si>
  <si>
    <t>Importo 
medio 
mensile per richiedente 
(euro)</t>
  </si>
  <si>
    <t>Importo 
medio 
mensile 
per figlio 
(euro)</t>
  </si>
  <si>
    <t xml:space="preserve">I dati riportati in questa Sezione si riferiscono esclusivamente ai pagamenti di AUU effettuati sulla base delle domande presentate: rimangono escluse da queste statistiche le integrazioni di AUU ai nuclei beneficiari di Reddito di Cittadinanza, per le quali si rimanda alla Sezione II.
</t>
  </si>
  <si>
    <t>I dati riportati in questa sezione si riferiscono esclusivamente alle integrazioni di AUU a favore dei nuclei percettori di RdC</t>
  </si>
  <si>
    <t xml:space="preserve">Numero 
richiedenti
</t>
  </si>
  <si>
    <t>Numero figli</t>
  </si>
  <si>
    <t>Importo medio 
mensile per figlio (euro)</t>
  </si>
  <si>
    <t>Importo medio mensile per figlio (euro)</t>
  </si>
  <si>
    <t xml:space="preserve">Numero medio figli </t>
  </si>
  <si>
    <t>Importo medio 
mensile per richiedente (euro)</t>
  </si>
  <si>
    <t>Mese</t>
  </si>
  <si>
    <t>Importo medio 
dell'integrazione per figlio
(euro)</t>
  </si>
  <si>
    <t>Importo medio mensile dell'integrazione  per nucleo
(euro)</t>
  </si>
  <si>
    <t>Importo medio mensile dell'integrazione  per figlio
(euro)</t>
  </si>
  <si>
    <t>Sezione II - Assegno Unico Universale ai percettori di Reddito di Cittadinanza</t>
  </si>
  <si>
    <t xml:space="preserve">* Da questa statistica risultano esclusi i richiedenti con figli non facenti capo tutti alla stessa coppia di genitori: per questa tipologia di richiedenti infatti non è  possibile desumere la classe di ISEE, poichè in caso di genitori non coniugati e non conviventi tra di loro, l'ISEE figlio differisce dall’ISEE ordinario </t>
  </si>
  <si>
    <t>Numero richiedenti pagati</t>
  </si>
  <si>
    <t>Numero richiedenti 
pagati</t>
  </si>
  <si>
    <t>settembre 2022</t>
  </si>
  <si>
    <t>mese di competenza: SETTEMBRE 2022</t>
  </si>
  <si>
    <t>Nota: l’integrazione è determinata sottraendo dall'importo teorico spettante dell’AUU la quota di Reddito di cittadinanza relativa ai figli che fanno parte del nucleo familiare, per i quali spetta l’AUU, calcolata sulla base della scala di equivalenza di cui all'articolo 2,comma 4, del decreto-legge n. 4/2019. L'integrazione può anche essere nulla: in tali casi il beneficiario è comunque conteggiato nella tavola.</t>
  </si>
  <si>
    <t>ottobre 2022</t>
  </si>
  <si>
    <t>novembre 2022</t>
  </si>
  <si>
    <t>mese di competenza:OTTOBRE 2022</t>
  </si>
  <si>
    <t>mese di competenza: NOVEMBRE 2022</t>
  </si>
  <si>
    <t>dicembre 2022</t>
  </si>
  <si>
    <t>mese di competenza: DICEMBRE 2022</t>
  </si>
  <si>
    <t>Anno 2022
(periodo Marzo-Dicembre)</t>
  </si>
  <si>
    <t xml:space="preserve">Tavola 1.2 – Distribuzione regionale delle domande di AUU presentate nel 2022 e nel 2023 
e relativo numero di figli per i quali è stato chiesto il beneficio </t>
  </si>
  <si>
    <t>Domande presentate nel 2022</t>
  </si>
  <si>
    <t>Domande presentate nel 2023</t>
  </si>
  <si>
    <t>Figli per i quali è 
richiesto il beneficio nel 2022*</t>
  </si>
  <si>
    <t>Figli per i quali è 
richiesto il beneficio nel 2023*</t>
  </si>
  <si>
    <t>gennaio 2023</t>
  </si>
  <si>
    <t>mese di competenza: GENNAIO 2023</t>
  </si>
  <si>
    <t>Tavola 1.4.1 – Richiedenti pagati e importi medi mensili di competenza dell'AUU per numero di figli - Anno 2022</t>
  </si>
  <si>
    <t>Tavola 1.6.1 – Numero di figli pagati e relativi importi medi mensili di competenza dell'AUU per regione di residenza - Anno 2022</t>
  </si>
  <si>
    <t>Tavola 1.6.2 – Numero di figli pagati e relativi importi medi mensili di competenza dell'AUU per regione di residenza -Anno 2023</t>
  </si>
  <si>
    <t>Tavola 1.7.1 – Numero di figli pagati e relativi importi medi mensili di AUU per classe di ISEE - Anno 2022</t>
  </si>
  <si>
    <t>Tavola 1.7.2 – Numero di figli pagati e relativi importi medi mensili di AUU per classe di ISEE - Anno 2023</t>
  </si>
  <si>
    <t>Tavola 1.8.1 – Numero di figli disabili pagati e relativi importi medi mensili di AUU per classe di ISEE - Anno 2022</t>
  </si>
  <si>
    <t>Tavola 1.8.2 – Numero di figli disabili pagati e relativi importi medi mensili di AUU per classe di ISEE - Anno 2023</t>
  </si>
  <si>
    <t>Tavola 1.9.1 – Numero di figli pagati e importi medi mensili di competenza dell'AUU per classe di età e classe di ISEE dei figli - Anno 2022</t>
  </si>
  <si>
    <t>Tavola 1.9.2 – Numero di figli pagati e importi medi mensili di competenza dell'AUU per classe di età e classe di ISEE dei figli - Anno 2023</t>
  </si>
  <si>
    <t>Tavola 1.10.1 – Richiedenti pagati, numero medio di figli pagati e importi medi mensili di AUU erogati per classe di ISEE del richiedente - Anno 2022</t>
  </si>
  <si>
    <t>Tavola 1.10.2 – Richiedenti pagati, numero medio di figli pagati e importi medi mensili di AUU erogati per classe di ISEE del richiedente - Anno 2023</t>
  </si>
  <si>
    <t>Tavola 2.2.2  - AUU ai percettori di Reddito di Cittadinanza: figli che hanno ricevuto l'integrazione nel mese per regione - Anno 2023</t>
  </si>
  <si>
    <r>
      <t xml:space="preserve">Tavola 2.3 – AUU ai percettori di Reddito di Cittadinanza: nuclei e figli con </t>
    </r>
    <r>
      <rPr>
        <i/>
        <u/>
        <sz val="11"/>
        <color theme="1"/>
        <rFont val="Verdana"/>
        <family val="2"/>
      </rPr>
      <t>almeno una mensilità</t>
    </r>
    <r>
      <rPr>
        <i/>
        <sz val="11"/>
        <color theme="1"/>
        <rFont val="Verdana"/>
        <family val="2"/>
      </rPr>
      <t xml:space="preserve"> di RdC integrata nell'anno per regione</t>
    </r>
  </si>
  <si>
    <t>Tavola 2.2.1  - AUU ai percettori di Reddito di Cittadinanza: figli che hanno ricevuto l'integrazione nel mese per regione - Anno 2022</t>
  </si>
  <si>
    <t>Fino a 16.215 euro</t>
  </si>
  <si>
    <t>di cui: fino a 5.405 euro</t>
  </si>
  <si>
    <t>5.406 -10.810 euro</t>
  </si>
  <si>
    <t>10.811 a 16.215 euro</t>
  </si>
  <si>
    <t>16.216-21.620 euro</t>
  </si>
  <si>
    <t>21.621-27.025 euro</t>
  </si>
  <si>
    <t>27.026-32.430 euro</t>
  </si>
  <si>
    <t>32.431-37.835 euro</t>
  </si>
  <si>
    <t>37.836-43.240 euro</t>
  </si>
  <si>
    <t xml:space="preserve">     &gt; 43.240 euro</t>
  </si>
  <si>
    <t>TOTALE 2022</t>
  </si>
  <si>
    <t>TOTALE 2023</t>
  </si>
  <si>
    <t>N.B. Dal 1° marzo 2023 coloro che nel corso del periodo gennaio 2022 - febbraio 2023 abbiano presentato una domanda di Assegno unico e universale (AUU) per i figli a carico, accolta e in corso di validità, beneficeranno dell'erogazione d'ufficio della prestazione da parte dell’INPS, senza dover presentare una nuova domanda: tale misura di semplificazione per gli utenti, realizzata anche grazie ai fondi garantiti dal Piano Nazionale di Ripresa e Resilienza dell’Italia (PNRR), punta a valorizzare le banche dati dell'Istituto offrendo un servizio innovativo, infatti i dati della domanda saranno automaticamente prelevati dagli archivi dell’Istituto, che procederà a liquidare il beneficio in continuità.</t>
  </si>
  <si>
    <t>Media mensile beneficiari 2023</t>
  </si>
  <si>
    <t>Importo medio mensile 2023</t>
  </si>
  <si>
    <t>Media mensile beneficiari 2022</t>
  </si>
  <si>
    <t>Importo medio mensile 2022</t>
  </si>
  <si>
    <t>Tavola 1.3 - Richiedenti pagati, figli e relativi importi di AUU erogati per anno e mese di competenza</t>
  </si>
  <si>
    <t>Importo medio mensile per 
figlio
(euro)</t>
  </si>
  <si>
    <r>
      <t xml:space="preserve">Anno 2022
</t>
    </r>
    <r>
      <rPr>
        <sz val="12"/>
        <color theme="1"/>
        <rFont val="Verdana"/>
        <family val="2"/>
      </rPr>
      <t>(periodo di competenza Marzo-Dicembre)</t>
    </r>
  </si>
  <si>
    <t>Importo complessivo dell'integrazione
(milioni di euro)</t>
  </si>
  <si>
    <t>Importo medio  dell'integrazione
per nucleo
(euro)</t>
  </si>
  <si>
    <t>Importo medio dell'integrazione per figlio
(euro)</t>
  </si>
  <si>
    <t>anno 2022</t>
  </si>
  <si>
    <t>anno 2023</t>
  </si>
  <si>
    <t>marzo</t>
  </si>
  <si>
    <t>aprile</t>
  </si>
  <si>
    <t>maggio</t>
  </si>
  <si>
    <t>giugno</t>
  </si>
  <si>
    <t>luglio</t>
  </si>
  <si>
    <t>agosto</t>
  </si>
  <si>
    <t>settembre</t>
  </si>
  <si>
    <t>ottobre</t>
  </si>
  <si>
    <t>novembre</t>
  </si>
  <si>
    <t>dicembre</t>
  </si>
  <si>
    <t>gennaio</t>
  </si>
  <si>
    <t xml:space="preserve">Tavola 2.1 - AUU ai percettori di Reddito di Cittadinanza: nuclei e figli che hanno ricevuto l'integrazione per anno e mese </t>
  </si>
  <si>
    <t>febbraio</t>
  </si>
  <si>
    <t>Tavola 1.4.2 – Richiedenti pagati e importi medi mensili di competenza dell'AUU per numero di figli - Anno 2023</t>
  </si>
  <si>
    <t>Tavola 1.5 – Richiedenti pagati e relativi importi medi mensili dell'AUU in caso di assenza/presenza di figli disabili nel nucleo, per anno e mese di competenza</t>
  </si>
  <si>
    <r>
      <t xml:space="preserve">Tavola 1.11 – Richiedenti  e figli percettori di </t>
    </r>
    <r>
      <rPr>
        <i/>
        <u/>
        <sz val="12"/>
        <color theme="1"/>
        <rFont val="Verdana"/>
        <family val="2"/>
      </rPr>
      <t>almeno una mensilità di AUU</t>
    </r>
    <r>
      <rPr>
        <i/>
        <sz val="12"/>
        <color theme="1"/>
        <rFont val="Verdana"/>
        <family val="2"/>
      </rPr>
      <t xml:space="preserve"> nell'anno di riferimento per regione </t>
    </r>
  </si>
  <si>
    <t xml:space="preserve">Tavola 1.1 – Domande di AUU del 2022 e 2023 per mese e canale di presentazione </t>
  </si>
  <si>
    <t>Sezione III - Assegno Unico Universale - Complesso dei beneficiari</t>
  </si>
  <si>
    <t>Numero 
nuclei totali</t>
  </si>
  <si>
    <t>Numero complessivo nuclei pagati</t>
  </si>
  <si>
    <t>Numero medio 
figli per nucleo</t>
  </si>
  <si>
    <t>I dati riportati in questa sezione si riferiscono al complesso di beneficiari di AUU di cui alle prime due Sezioni</t>
  </si>
  <si>
    <t>Tavola 3.1 - Complesso dei nuclei pagati e relative somme erogate per anno e mese di competenza</t>
  </si>
  <si>
    <t xml:space="preserve">Numero 
figli totali 
(univoci)*
</t>
  </si>
  <si>
    <t>Importo complessivo relativo ai mesi di competenza 2022</t>
  </si>
  <si>
    <t>Importo complessivo relativo ai mesi di competenza 2023</t>
  </si>
  <si>
    <t>Importo complessivo relativo ai mesi di competenza  2023</t>
  </si>
  <si>
    <t>febbraio 2023</t>
  </si>
  <si>
    <t xml:space="preserve">gennaio </t>
  </si>
  <si>
    <t>mese di competenza: FEBBRAIO 2023</t>
  </si>
  <si>
    <t>Media mensile nuclei beneficiari 2022</t>
  </si>
  <si>
    <t>Media mensile nuclei beneficiari 2023</t>
  </si>
  <si>
    <t>Nota: L’integrazione è determinata sottraendo dall'importo teorico spettante dell’AUU la quota di Reddito di cittadinanza relativa ai figli che fanno parte del nucleo familiare, per i quali spetta l’AUU, calcolata sulla base della scala di equivalenza di cui all'articolo 2,comma 4, del decreto-legge n. 4/2019. L'integrazione può anche essere nulla: in tali casi il beneficiario è comunque conteggiato nella tavola.</t>
  </si>
  <si>
    <t>* Si intende l'importo erogato complessivamente per i figli indicati dal richiedente nella domanda, senza tener conto della modalità di pagamento, che eventualmente consente ai due genitori di ricevere ciascuno la metà dell'importo. 
Tuttavia se il figlio per il quale si è richiesto AUU è anche presente in un nucleo che fa capo all'altro genitore che percepisce RdC, l'importo dell'AUU in questa tavola risulta conteggiato solo per la parte del genitore richiedente.</t>
  </si>
  <si>
    <t>* Si intende l'importo erogato complessivamente per i figli indicati dal richiedente nella domanda, senza tener conto della modalità di pagamento, che eventualmente consente ai due genitori di ricevere ciascuno la metà dell'importo. Tuttavia se il figlio per il quale si è richiesto AUU è presente anche in un nucleo che fa capo all'altro genitore e che percepisce RdC, l'importo dell'AUU in questa tavola risulta conteggiato solo per la parte del genitore richiedente.</t>
  </si>
  <si>
    <t>* Si intende l'importo erogato complessivamente per i figli indicati dal richiedente nella domanda, senza tener conto della modalità di pagamento, che eventualmente consente ai due genitori di ricevere ciascuno la metà dell'importo.  Tuttavia se il figlio per il quale si è richiesto AUU è presente anche in un nucleo che fa capo all'altro genitore e che percepisce RdC, l'importo dell'AUU in questa tavola risulta conteggiato solo per la parte del genitore richiedente.</t>
  </si>
  <si>
    <t>marzo 2023</t>
  </si>
  <si>
    <t>mese di competenza: MARZO 2023</t>
  </si>
  <si>
    <t xml:space="preserve">* I figli beneficiari dell'AUU nel singolo anno di cui alle tavole 1.11 e 2.3 del presente Report, non sono sommabili in quanto i due aggregati - figli appartenenti a nuclei AUU a domanda e figli appartenenti a nuclei percettori di RdC - non sono del tutto disgiunti, poiché la possibilità di richiesta di pagamento dell’assegno al 50% tra i due genitori ha determinato per alcuni figli di genitori separati/non conviventi la contestuale presenza in entrambi i gruppi. Tali duplicazioni sono state quindi neutralizzate, e nella presente tavola sono riportati individui distinti. </t>
  </si>
  <si>
    <t>Tavola 3.2 – Complesso dei beneficiari: nuclei, figli univoci e numero medio dei figli per nucleo con almeno un AUU nell'anno per regione</t>
  </si>
  <si>
    <t>marzo**</t>
  </si>
  <si>
    <t xml:space="preserve">Tavola 1.11 – Richiedenti  e figli percettori di almeno una mensilità di AUU nell'anno di riferimento per regione </t>
  </si>
  <si>
    <t>Tavola 2.3 – AUU ai percettori di Reddito di Cittadinanza: nuclei e figli con almeno una mensilità di RdC integrata nell'anno per regione</t>
  </si>
  <si>
    <r>
      <t xml:space="preserve">Anno 2023
</t>
    </r>
    <r>
      <rPr>
        <sz val="12"/>
        <color theme="1"/>
        <rFont val="Verdana"/>
        <family val="2"/>
      </rPr>
      <t>(Periodo di competenza Gennaio-Aprile)</t>
    </r>
  </si>
  <si>
    <t>APPENDICE STATISTICA MAGGIO 2023</t>
  </si>
  <si>
    <t>aprile 2023</t>
  </si>
  <si>
    <t>mese di competenza: APRILE 2023</t>
  </si>
  <si>
    <t>Anno 2023
(Gennaio-Aprile)</t>
  </si>
  <si>
    <t>Anno 2023
(periodo Gennaio-Aprile)</t>
  </si>
  <si>
    <t>Anno 2022
(Marzo-Dicembre)</t>
  </si>
  <si>
    <t xml:space="preserve"> Lettura dati 25 maggio 2023</t>
  </si>
  <si>
    <t xml:space="preserve"> Lettura dati 1° giugno 2023</t>
  </si>
  <si>
    <t>Media mensile beneficiari</t>
  </si>
  <si>
    <t xml:space="preserve">** A decorrere dalla competenza del mese di  marzo 2023, in assenza di ISEE in corso di validità, è stato corrisposto l'importo minimo spettante. Nel caso in cui la presentazione della dichiarazione DSU avvenga in un momento successivo, ma entro il 30 giugno 2023, l'INPS provvederà al ricalcolo dell'assegno a partire dalla competenza di marzo 2023, mentre nel caso di presentazione della dichiarazione DSU a partire dal 1^ luglio 2023, gli importi verranno adeguati a decorrere dal mese di competenza successivo rispetto a quello di presentazione (cfr. Circ. INPS 23/2022). 
</t>
  </si>
  <si>
    <r>
      <t xml:space="preserve">Nella prima Sezione della presente Appendice Statistica sono esposti i dati relativi alle domande di AUU presentate a partire dal 1^ gennaio 2022 e ai pagamenti riferiti al periodo di competenza </t>
    </r>
    <r>
      <rPr>
        <b/>
        <sz val="12"/>
        <color theme="1"/>
        <rFont val="Calibri"/>
        <family val="2"/>
        <scheme val="minor"/>
      </rPr>
      <t>marzo 2022 - aprile 2023.</t>
    </r>
    <r>
      <rPr>
        <sz val="12"/>
        <color theme="1"/>
        <rFont val="Calibri"/>
        <family val="2"/>
        <scheme val="minor"/>
      </rPr>
      <t xml:space="preserve"> 
Nella seconda Sezione sono riportati i dati relativi all'integrazione di AUU del periodo marzo 2022-aprile 2023 a favore dei nuclei percettori di RdC</t>
    </r>
    <r>
      <rPr>
        <b/>
        <sz val="12"/>
        <color theme="1"/>
        <rFont val="Calibri"/>
        <family val="2"/>
        <scheme val="minor"/>
      </rPr>
      <t>.</t>
    </r>
    <r>
      <rPr>
        <sz val="12"/>
        <color theme="1"/>
        <rFont val="Calibri"/>
        <family val="2"/>
        <scheme val="minor"/>
      </rPr>
      <t xml:space="preserve">
Nella terza Sezione sono totalizzati i dati relativi ai beneficiari complessivi di cui alle sue Sezioni precedenti</t>
    </r>
  </si>
  <si>
    <t>Si fa presente che nel corso del mese di maggio 2023 è stata avviata a livello centrale la rielaborazione di tutte le competenze mensili a partire dalla mensilità di marzo 2022, attraverso il ricalcolo degli importi effettivamente dovuti e il calcolo delle differenze, sia in positivo che in negativo, con gli importi già liquidati nel corso dell’annualità 2022 tenuto conto anche delle mensilità già erogate nei primi mesi del 2023. A seguito di tale rielaborazione, sono state determinate alcune compensazioni, che hanno dato luogo a importi da erogare in favore del richiedente l’assegno o a somme che sono state erogate indebitamente e che quindi devono essere oggetto di recupero. A partire dalla rata del mese di aprile 2023, gli eventuali conguagli positivi hanno cominciato ad essere posti in liquidazione, in aggiunta alle quote ordinariamente percepite, e contestualmente si è proceduto anche al recupero delle somme indebitamente erogate, privilegiando la compensazione degli importi, laddove possibile, con le rate future: in ogni caso la trattenuta massima è stata effettuata nei limiti del quinto dell’importo della mensilità individuata e non è stata operata se l’importo totale da recuperare è risultato inferiore o pari a 12 euro. 
I dati relativi alle competenze mensili di cui al presente Report potranno quindi subire ulteriori modifiche nei prossimi mesi, in relazione all’aggiornamento degli archivi amministrativi sia riferibili alla liquidazione di nuove prestazioni, sia alle compensazioni ancora da operare sulle prestazioni vigenti.
Per ulteriori chiarimenti si può far riferimento al messaggio Inps n. 1947 del 26 maggio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</si>
</sst>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_-;\-* #,##0_-;_-* &quot;-&quot;??_-;_-@_-"/>
    <numFmt numFmtId="165" formatCode="0.0"/>
    <numFmt numFmtId="166" formatCode="0.0%"/>
    <numFmt numFmtId="167" formatCode="0.0000"/>
    <numFmt numFmtId="168" formatCode="_-* #,##0.0_-;\-* #,##0.0_-;_-* &quot;-&quot;??_-;_-@_-"/>
    <numFmt numFmtId="169" formatCode="#,##0.00_ ;\-#,##0.00\ "/>
    <numFmt numFmtId="170" formatCode="_-* #,##0.0000_-;\-* #,##0.0000_-;_-* &quot;-&quot;??_-;_-@_-"/>
    <numFmt numFmtId="171" formatCode="_-* #,##0.0\ _€_-;\-* #,##0.0\ _€_-;_-* &quot;-&quot;?\ _€_-;_-@_-"/>
  </numFmts>
  <fonts count="46" x14ac:knownFonts="1">
    <font>
      <sz val="11"/>
      <color theme="1"/>
      <name val="Calibri"/>
      <family val="2"/>
      <scheme val="minor"/>
    </font>
    <font>
      <sz val="11"/>
      <color theme="1"/>
      <name val="Calibri"/>
      <family val="2"/>
      <scheme val="minor"/>
    </font>
    <font>
      <b/>
      <sz val="10"/>
      <name val="Verdana"/>
      <family val="2"/>
    </font>
    <font>
      <sz val="8"/>
      <color theme="1"/>
      <name val="Verdana"/>
      <family val="2"/>
    </font>
    <font>
      <sz val="10"/>
      <name val="Verdana"/>
      <family val="2"/>
    </font>
    <font>
      <b/>
      <i/>
      <sz val="10"/>
      <name val="Verdana"/>
      <family val="2"/>
    </font>
    <font>
      <sz val="10"/>
      <name val="Arial"/>
      <family val="2"/>
    </font>
    <font>
      <i/>
      <sz val="10"/>
      <name val="Verdana"/>
      <family val="2"/>
    </font>
    <font>
      <i/>
      <sz val="10"/>
      <color theme="1"/>
      <name val="Verdana"/>
      <family val="2"/>
    </font>
    <font>
      <b/>
      <sz val="8"/>
      <color theme="1"/>
      <name val="Verdana"/>
      <family val="2"/>
    </font>
    <font>
      <sz val="8"/>
      <name val="Calibri"/>
      <family val="2"/>
      <scheme val="minor"/>
    </font>
    <font>
      <sz val="12"/>
      <color rgb="FFFF0000"/>
      <name val="Verdana"/>
      <family val="2"/>
    </font>
    <font>
      <b/>
      <sz val="12"/>
      <name val="Verdana"/>
      <family val="2"/>
    </font>
    <font>
      <sz val="12"/>
      <color theme="1"/>
      <name val="Verdana"/>
      <family val="2"/>
    </font>
    <font>
      <sz val="12"/>
      <name val="Verdana"/>
      <family val="2"/>
    </font>
    <font>
      <i/>
      <sz val="12"/>
      <name val="Verdana"/>
      <family val="2"/>
    </font>
    <font>
      <i/>
      <sz val="12"/>
      <color theme="1"/>
      <name val="Verdana"/>
      <family val="2"/>
    </font>
    <font>
      <sz val="12"/>
      <color theme="1"/>
      <name val="Calibri"/>
      <family val="2"/>
      <scheme val="minor"/>
    </font>
    <font>
      <b/>
      <i/>
      <sz val="12"/>
      <color theme="1"/>
      <name val="Verdana"/>
      <family val="2"/>
    </font>
    <font>
      <b/>
      <sz val="12"/>
      <color theme="1"/>
      <name val="Verdana"/>
      <family val="2"/>
    </font>
    <font>
      <b/>
      <i/>
      <sz val="12"/>
      <name val="Verdana"/>
      <family val="2"/>
    </font>
    <font>
      <i/>
      <sz val="11"/>
      <color theme="1"/>
      <name val="Calibri"/>
      <family val="2"/>
      <scheme val="minor"/>
    </font>
    <font>
      <i/>
      <sz val="9"/>
      <name val="Verdana"/>
      <family val="2"/>
    </font>
    <font>
      <sz val="20"/>
      <color rgb="FF0099FF"/>
      <name val="Cambria"/>
      <family val="1"/>
    </font>
    <font>
      <sz val="10"/>
      <color theme="1"/>
      <name val="Verdana"/>
      <family val="2"/>
    </font>
    <font>
      <b/>
      <sz val="18"/>
      <color theme="1"/>
      <name val="Calibri"/>
      <family val="2"/>
      <scheme val="minor"/>
    </font>
    <font>
      <i/>
      <sz val="11"/>
      <color theme="1"/>
      <name val="Verdana"/>
      <family val="2"/>
    </font>
    <font>
      <i/>
      <sz val="11"/>
      <name val="Verdana"/>
      <family val="2"/>
    </font>
    <font>
      <i/>
      <sz val="9"/>
      <color theme="1"/>
      <name val="Verdana"/>
      <family val="2"/>
    </font>
    <font>
      <sz val="11"/>
      <color theme="1"/>
      <name val="Verdana"/>
      <family val="2"/>
    </font>
    <font>
      <sz val="11"/>
      <name val="Verdana"/>
      <family val="2"/>
    </font>
    <font>
      <b/>
      <i/>
      <sz val="11"/>
      <name val="Verdana"/>
      <family val="2"/>
    </font>
    <font>
      <b/>
      <sz val="11"/>
      <name val="Verdana"/>
      <family val="2"/>
    </font>
    <font>
      <sz val="9"/>
      <name val="Verdana"/>
      <family val="2"/>
    </font>
    <font>
      <b/>
      <sz val="9"/>
      <name val="Verdana"/>
      <family val="2"/>
    </font>
    <font>
      <i/>
      <u/>
      <sz val="11"/>
      <color theme="1"/>
      <name val="Verdana"/>
      <family val="2"/>
    </font>
    <font>
      <b/>
      <sz val="12"/>
      <color theme="1"/>
      <name val="Calibri"/>
      <family val="2"/>
      <scheme val="minor"/>
    </font>
    <font>
      <b/>
      <sz val="14"/>
      <color theme="1"/>
      <name val="Calibri"/>
      <family val="2"/>
      <scheme val="minor"/>
    </font>
    <font>
      <b/>
      <sz val="11"/>
      <color theme="1"/>
      <name val="Calibri"/>
      <family val="2"/>
      <scheme val="minor"/>
    </font>
    <font>
      <i/>
      <sz val="12"/>
      <color theme="1"/>
      <name val="Calibri"/>
      <family val="2"/>
      <scheme val="minor"/>
    </font>
    <font>
      <sz val="14"/>
      <name val="Verdana"/>
      <family val="2"/>
    </font>
    <font>
      <i/>
      <sz val="14"/>
      <color theme="1"/>
      <name val="Verdana"/>
      <family val="2"/>
    </font>
    <font>
      <i/>
      <sz val="16"/>
      <name val="Verdana"/>
      <family val="2"/>
    </font>
    <font>
      <b/>
      <i/>
      <sz val="11"/>
      <color rgb="FFFF0000"/>
      <name val="Verdana"/>
      <family val="2"/>
    </font>
    <font>
      <i/>
      <u/>
      <sz val="12"/>
      <color theme="1"/>
      <name val="Verdana"/>
      <family val="2"/>
    </font>
    <font>
      <i/>
      <sz val="10"/>
      <color theme="1"/>
      <name val="Calibri"/>
      <family val="2"/>
      <scheme val="minor"/>
    </font>
  </fonts>
  <fills count="2">
    <fill>
      <patternFill patternType="none"/>
    </fill>
    <fill>
      <patternFill patternType="gray125"/>
    </fill>
  </fills>
  <borders count="25">
    <border>
      <left/>
      <right/>
      <top/>
      <bottom/>
      <diagonal/>
    </border>
    <border>
      <left/>
      <right/>
      <top/>
      <bottom style="double">
        <color indexed="64"/>
      </bottom>
      <diagonal/>
    </border>
    <border>
      <left/>
      <right/>
      <top style="double">
        <color indexed="64"/>
      </top>
      <bottom/>
      <diagonal/>
    </border>
    <border>
      <left/>
      <right/>
      <top/>
      <bottom style="thin">
        <color indexed="64"/>
      </bottom>
      <diagonal/>
    </border>
    <border>
      <left style="thin">
        <color indexed="64"/>
      </left>
      <right/>
      <top/>
      <bottom/>
      <diagonal/>
    </border>
    <border>
      <left/>
      <right/>
      <top style="thin">
        <color indexed="64"/>
      </top>
      <bottom style="double">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double">
        <color indexed="64"/>
      </top>
      <bottom style="double">
        <color indexed="64"/>
      </bottom>
      <diagonal/>
    </border>
    <border>
      <left/>
      <right/>
      <top style="double">
        <color indexed="64"/>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right style="double">
        <color indexed="64"/>
      </right>
      <top/>
      <bottom/>
      <diagonal/>
    </border>
    <border>
      <left/>
      <right style="double">
        <color indexed="64"/>
      </right>
      <top style="thin">
        <color indexed="64"/>
      </top>
      <bottom style="double">
        <color indexed="64"/>
      </bottom>
      <diagonal/>
    </border>
    <border>
      <left/>
      <right style="double">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s>
  <cellStyleXfs count="11">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1" fillId="0" borderId="0"/>
    <xf numFmtId="0" fontId="6" fillId="0" borderId="0"/>
  </cellStyleXfs>
  <cellXfs count="422">
    <xf numFmtId="0" fontId="0" fillId="0" borderId="0" xfId="0"/>
    <xf numFmtId="0" fontId="3" fillId="0" borderId="0" xfId="3" applyFont="1" applyAlignment="1">
      <alignment vertical="center"/>
    </xf>
    <xf numFmtId="164" fontId="4" fillId="0" borderId="0" xfId="1" applyNumberFormat="1" applyFont="1" applyFill="1" applyBorder="1" applyAlignment="1">
      <alignment horizontal="left" vertical="center" wrapText="1"/>
    </xf>
    <xf numFmtId="9" fontId="3" fillId="0" borderId="0" xfId="2" applyFont="1" applyAlignment="1">
      <alignment horizontal="right" vertical="center"/>
    </xf>
    <xf numFmtId="164" fontId="3" fillId="0" borderId="0" xfId="5" applyNumberFormat="1" applyFont="1" applyAlignment="1">
      <alignment vertical="center"/>
    </xf>
    <xf numFmtId="0" fontId="9" fillId="0" borderId="0" xfId="3" applyFont="1" applyAlignment="1">
      <alignment vertical="center"/>
    </xf>
    <xf numFmtId="164" fontId="9" fillId="0" borderId="0" xfId="1" applyNumberFormat="1" applyFont="1" applyAlignment="1">
      <alignment vertical="center"/>
    </xf>
    <xf numFmtId="2" fontId="11" fillId="0" borderId="0" xfId="3" applyNumberFormat="1" applyFont="1" applyAlignment="1">
      <alignment vertical="center"/>
    </xf>
    <xf numFmtId="167" fontId="3" fillId="0" borderId="0" xfId="3" applyNumberFormat="1" applyFont="1" applyAlignment="1">
      <alignment vertical="center"/>
    </xf>
    <xf numFmtId="0" fontId="13" fillId="0" borderId="0" xfId="3" applyFont="1"/>
    <xf numFmtId="0" fontId="17" fillId="0" borderId="0" xfId="0" applyFont="1"/>
    <xf numFmtId="164" fontId="15" fillId="0" borderId="0" xfId="1" applyNumberFormat="1" applyFont="1" applyBorder="1" applyAlignment="1">
      <alignment wrapText="1"/>
    </xf>
    <xf numFmtId="164" fontId="14" fillId="0" borderId="0" xfId="1" applyNumberFormat="1" applyFont="1" applyBorder="1" applyAlignment="1">
      <alignment vertical="center" wrapText="1"/>
    </xf>
    <xf numFmtId="0" fontId="7" fillId="0" borderId="0" xfId="4" applyFont="1" applyAlignment="1">
      <alignment vertical="center" wrapText="1"/>
    </xf>
    <xf numFmtId="164" fontId="8" fillId="0" borderId="0" xfId="1" applyNumberFormat="1" applyFont="1" applyBorder="1" applyAlignment="1">
      <alignment horizontal="left" vertical="center"/>
    </xf>
    <xf numFmtId="0" fontId="7" fillId="0" borderId="1" xfId="4" applyFont="1" applyBorder="1" applyAlignment="1">
      <alignment vertical="center" wrapText="1"/>
    </xf>
    <xf numFmtId="164" fontId="8" fillId="0" borderId="1" xfId="1" applyNumberFormat="1" applyFont="1" applyBorder="1" applyAlignment="1">
      <alignment horizontal="left" vertical="center"/>
    </xf>
    <xf numFmtId="164" fontId="2" fillId="0" borderId="5" xfId="1" applyNumberFormat="1" applyFont="1" applyFill="1" applyBorder="1" applyAlignment="1">
      <alignment horizontal="left" vertical="center" wrapText="1"/>
    </xf>
    <xf numFmtId="0" fontId="12" fillId="0" borderId="1" xfId="3" applyFont="1" applyBorder="1" applyAlignment="1">
      <alignment vertical="center" wrapText="1"/>
    </xf>
    <xf numFmtId="166" fontId="15" fillId="0" borderId="0" xfId="2" applyNumberFormat="1" applyFont="1" applyBorder="1" applyAlignment="1">
      <alignment horizontal="center" vertical="center" wrapText="1"/>
    </xf>
    <xf numFmtId="166" fontId="15" fillId="0" borderId="7" xfId="2" applyNumberFormat="1" applyFont="1" applyBorder="1" applyAlignment="1">
      <alignment horizontal="center" vertical="center" wrapText="1"/>
    </xf>
    <xf numFmtId="0" fontId="12" fillId="0" borderId="9" xfId="4" applyFont="1" applyBorder="1" applyAlignment="1">
      <alignment vertical="center" wrapText="1"/>
    </xf>
    <xf numFmtId="164" fontId="12" fillId="0" borderId="9" xfId="1" applyNumberFormat="1" applyFont="1" applyBorder="1" applyAlignment="1">
      <alignment vertical="center" wrapText="1"/>
    </xf>
    <xf numFmtId="166" fontId="15" fillId="0" borderId="0" xfId="2" applyNumberFormat="1" applyFont="1" applyBorder="1" applyAlignment="1">
      <alignment horizontal="center" wrapText="1"/>
    </xf>
    <xf numFmtId="164" fontId="3" fillId="0" borderId="0" xfId="3" applyNumberFormat="1" applyFont="1" applyAlignment="1">
      <alignment vertical="center"/>
    </xf>
    <xf numFmtId="168" fontId="9" fillId="0" borderId="0" xfId="1" applyNumberFormat="1" applyFont="1" applyAlignment="1">
      <alignment vertical="center"/>
    </xf>
    <xf numFmtId="0" fontId="14" fillId="0" borderId="1" xfId="4" applyFont="1" applyBorder="1" applyAlignment="1">
      <alignment horizontal="right" vertical="center" wrapText="1"/>
    </xf>
    <xf numFmtId="0" fontId="12" fillId="0" borderId="1" xfId="4" applyFont="1" applyBorder="1" applyAlignment="1">
      <alignment horizontal="right" vertical="center" wrapText="1"/>
    </xf>
    <xf numFmtId="164" fontId="4" fillId="0" borderId="1" xfId="1" applyNumberFormat="1" applyFont="1" applyFill="1" applyBorder="1" applyAlignment="1">
      <alignment horizontal="right" vertical="center" wrapText="1"/>
    </xf>
    <xf numFmtId="164" fontId="4" fillId="0" borderId="12" xfId="1" applyNumberFormat="1" applyFont="1" applyFill="1" applyBorder="1" applyAlignment="1">
      <alignment horizontal="right" vertical="center" wrapText="1"/>
    </xf>
    <xf numFmtId="0" fontId="4" fillId="0" borderId="1" xfId="3" applyFont="1" applyBorder="1" applyAlignment="1">
      <alignment horizontal="right" vertical="center" wrapText="1"/>
    </xf>
    <xf numFmtId="164" fontId="22" fillId="0" borderId="0" xfId="1" applyNumberFormat="1" applyFont="1" applyFill="1" applyBorder="1" applyAlignment="1">
      <alignment horizontal="left" vertical="center" wrapText="1"/>
    </xf>
    <xf numFmtId="0" fontId="0" fillId="0" borderId="1" xfId="0" applyBorder="1"/>
    <xf numFmtId="0" fontId="2" fillId="0" borderId="1" xfId="3" applyFont="1" applyBorder="1" applyAlignment="1">
      <alignment vertical="center" wrapText="1"/>
    </xf>
    <xf numFmtId="0" fontId="2" fillId="0" borderId="1" xfId="3" applyFont="1" applyBorder="1" applyAlignment="1">
      <alignment vertical="top" wrapText="1"/>
    </xf>
    <xf numFmtId="0" fontId="8" fillId="0" borderId="0" xfId="0" applyFont="1" applyBorder="1" applyAlignment="1">
      <alignment horizontal="left" vertical="center" wrapText="1"/>
    </xf>
    <xf numFmtId="0" fontId="16" fillId="0" borderId="0" xfId="0" applyFont="1" applyAlignment="1">
      <alignment horizontal="left" vertical="center"/>
    </xf>
    <xf numFmtId="0" fontId="26" fillId="0" borderId="0" xfId="0" applyFont="1" applyBorder="1" applyAlignment="1">
      <alignment horizontal="left" vertical="center"/>
    </xf>
    <xf numFmtId="0" fontId="0" fillId="0" borderId="14" xfId="0" applyBorder="1"/>
    <xf numFmtId="0" fontId="0" fillId="0" borderId="15" xfId="0" applyBorder="1"/>
    <xf numFmtId="0" fontId="0" fillId="0" borderId="16" xfId="0" applyBorder="1"/>
    <xf numFmtId="0" fontId="0" fillId="0" borderId="4" xfId="0" applyBorder="1"/>
    <xf numFmtId="0" fontId="0" fillId="0" borderId="0" xfId="0" applyBorder="1"/>
    <xf numFmtId="0" fontId="0" fillId="0" borderId="7" xfId="0" applyBorder="1"/>
    <xf numFmtId="0" fontId="13" fillId="0" borderId="0" xfId="0" applyFont="1" applyBorder="1" applyAlignment="1">
      <alignment horizontal="left" vertical="center"/>
    </xf>
    <xf numFmtId="0" fontId="0" fillId="0" borderId="17" xfId="0" applyBorder="1"/>
    <xf numFmtId="0" fontId="0" fillId="0" borderId="6" xfId="0" applyBorder="1"/>
    <xf numFmtId="0" fontId="26" fillId="0" borderId="1" xfId="0" applyFont="1" applyBorder="1" applyAlignment="1">
      <alignment horizontal="left" vertical="center"/>
    </xf>
    <xf numFmtId="0" fontId="18" fillId="0" borderId="0" xfId="3" applyFont="1"/>
    <xf numFmtId="0" fontId="3" fillId="0" borderId="1" xfId="3" applyFont="1" applyBorder="1" applyAlignment="1">
      <alignment vertical="center"/>
    </xf>
    <xf numFmtId="168" fontId="4" fillId="0" borderId="0" xfId="1" applyNumberFormat="1" applyFont="1" applyFill="1" applyBorder="1" applyAlignment="1">
      <alignment horizontal="left" vertical="center" wrapText="1"/>
    </xf>
    <xf numFmtId="0" fontId="12" fillId="0" borderId="0" xfId="3" applyFont="1" applyAlignment="1">
      <alignment horizontal="left" vertical="center" wrapText="1"/>
    </xf>
    <xf numFmtId="0" fontId="15" fillId="0" borderId="0" xfId="4" applyFont="1" applyAlignment="1">
      <alignment wrapText="1"/>
    </xf>
    <xf numFmtId="170" fontId="3" fillId="0" borderId="0" xfId="3" applyNumberFormat="1" applyFont="1" applyAlignment="1">
      <alignment vertical="center"/>
    </xf>
    <xf numFmtId="17" fontId="8" fillId="0" borderId="0" xfId="3" applyNumberFormat="1" applyFont="1"/>
    <xf numFmtId="0" fontId="14" fillId="0" borderId="10" xfId="3" applyFont="1" applyBorder="1" applyAlignment="1">
      <alignment vertical="center" wrapText="1"/>
    </xf>
    <xf numFmtId="0" fontId="14" fillId="0" borderId="10" xfId="3" applyFont="1" applyBorder="1" applyAlignment="1">
      <alignment horizontal="right" vertical="center" wrapText="1"/>
    </xf>
    <xf numFmtId="0" fontId="13" fillId="0" borderId="0" xfId="3" applyFont="1" applyAlignment="1">
      <alignment vertical="center"/>
    </xf>
    <xf numFmtId="164" fontId="14" fillId="0" borderId="0" xfId="1" applyNumberFormat="1" applyFont="1" applyFill="1" applyBorder="1" applyAlignment="1">
      <alignment horizontal="left" vertical="center" wrapText="1"/>
    </xf>
    <xf numFmtId="0" fontId="30" fillId="0" borderId="1" xfId="3" applyFont="1" applyBorder="1" applyAlignment="1">
      <alignment horizontal="right" vertical="center" wrapText="1"/>
    </xf>
    <xf numFmtId="164" fontId="30" fillId="0" borderId="0" xfId="1" applyNumberFormat="1" applyFont="1" applyFill="1" applyBorder="1" applyAlignment="1">
      <alignment horizontal="left" vertical="center" wrapText="1"/>
    </xf>
    <xf numFmtId="164" fontId="32" fillId="0" borderId="5" xfId="1" applyNumberFormat="1" applyFont="1" applyFill="1" applyBorder="1" applyAlignment="1">
      <alignment horizontal="left" vertical="center" wrapText="1"/>
    </xf>
    <xf numFmtId="17" fontId="8" fillId="0" borderId="0" xfId="0" applyNumberFormat="1" applyFont="1"/>
    <xf numFmtId="168" fontId="2" fillId="0" borderId="1" xfId="3" applyNumberFormat="1" applyFont="1" applyBorder="1" applyAlignment="1">
      <alignment vertical="center" wrapText="1"/>
    </xf>
    <xf numFmtId="168" fontId="4" fillId="0" borderId="1" xfId="3" applyNumberFormat="1" applyFont="1" applyBorder="1" applyAlignment="1">
      <alignment horizontal="right" vertical="center" wrapText="1"/>
    </xf>
    <xf numFmtId="168" fontId="8" fillId="0" borderId="0" xfId="1" applyNumberFormat="1" applyFont="1" applyBorder="1" applyAlignment="1">
      <alignment horizontal="left" vertical="center"/>
    </xf>
    <xf numFmtId="168" fontId="3" fillId="0" borderId="0" xfId="3" applyNumberFormat="1" applyFont="1" applyAlignment="1">
      <alignment vertical="center"/>
    </xf>
    <xf numFmtId="168" fontId="9" fillId="0" borderId="0" xfId="3" applyNumberFormat="1" applyFont="1" applyAlignment="1">
      <alignment vertical="center"/>
    </xf>
    <xf numFmtId="168" fontId="3" fillId="0" borderId="0" xfId="2" applyNumberFormat="1" applyFont="1" applyAlignment="1">
      <alignment horizontal="right" vertical="center"/>
    </xf>
    <xf numFmtId="168" fontId="3" fillId="0" borderId="1" xfId="3" applyNumberFormat="1" applyFont="1" applyBorder="1" applyAlignment="1">
      <alignment vertical="center"/>
    </xf>
    <xf numFmtId="17" fontId="8" fillId="0" borderId="0" xfId="3" applyNumberFormat="1" applyFont="1" applyAlignment="1"/>
    <xf numFmtId="164" fontId="33" fillId="0" borderId="0" xfId="1" applyNumberFormat="1" applyFont="1" applyFill="1" applyBorder="1" applyAlignment="1">
      <alignment horizontal="left" vertical="center" wrapText="1"/>
    </xf>
    <xf numFmtId="17" fontId="8" fillId="0" borderId="0" xfId="3" applyNumberFormat="1" applyFont="1" applyAlignment="1">
      <alignment vertical="center"/>
    </xf>
    <xf numFmtId="0" fontId="29" fillId="0" borderId="0" xfId="3" applyFont="1"/>
    <xf numFmtId="0" fontId="29" fillId="0" borderId="0" xfId="3" applyFont="1" applyBorder="1"/>
    <xf numFmtId="0" fontId="16" fillId="0" borderId="1" xfId="0" applyFont="1" applyBorder="1" applyAlignment="1">
      <alignment horizontal="left" vertical="center"/>
    </xf>
    <xf numFmtId="0" fontId="13" fillId="0" borderId="0" xfId="0" applyFont="1" applyBorder="1" applyAlignment="1">
      <alignment vertical="center"/>
    </xf>
    <xf numFmtId="0" fontId="17" fillId="0" borderId="0" xfId="0" applyFont="1" applyAlignment="1"/>
    <xf numFmtId="0" fontId="0" fillId="0" borderId="0" xfId="0" applyAlignment="1"/>
    <xf numFmtId="164" fontId="12" fillId="0" borderId="0" xfId="1" applyNumberFormat="1" applyFont="1" applyFill="1" applyBorder="1" applyAlignment="1">
      <alignment horizontal="left" vertical="center" wrapText="1"/>
    </xf>
    <xf numFmtId="164" fontId="19" fillId="0" borderId="0" xfId="0" applyNumberFormat="1" applyFont="1" applyAlignment="1">
      <alignment horizontal="right"/>
    </xf>
    <xf numFmtId="169" fontId="19" fillId="0" borderId="0" xfId="0" applyNumberFormat="1" applyFont="1" applyBorder="1" applyAlignment="1">
      <alignment horizontal="right"/>
    </xf>
    <xf numFmtId="0" fontId="12" fillId="0" borderId="2" xfId="3" applyFont="1" applyBorder="1" applyAlignment="1">
      <alignment vertical="center" wrapText="1"/>
    </xf>
    <xf numFmtId="164" fontId="14" fillId="0" borderId="1" xfId="1" applyNumberFormat="1" applyFont="1" applyBorder="1" applyAlignment="1">
      <alignment horizontal="center" vertical="top" wrapText="1"/>
    </xf>
    <xf numFmtId="17" fontId="8" fillId="0" borderId="0" xfId="0" applyNumberFormat="1" applyFont="1" applyBorder="1"/>
    <xf numFmtId="0" fontId="8" fillId="0" borderId="1" xfId="0" applyFont="1" applyBorder="1" applyAlignment="1">
      <alignment vertical="center"/>
    </xf>
    <xf numFmtId="0" fontId="16" fillId="0" borderId="1" xfId="0" applyFont="1" applyBorder="1" applyAlignment="1">
      <alignment vertical="center"/>
    </xf>
    <xf numFmtId="0" fontId="27" fillId="0" borderId="1" xfId="3" applyFont="1" applyBorder="1" applyAlignment="1">
      <alignment vertical="center"/>
    </xf>
    <xf numFmtId="164" fontId="5" fillId="0" borderId="0" xfId="1" applyNumberFormat="1" applyFont="1" applyFill="1" applyBorder="1" applyAlignment="1">
      <alignment horizontal="center" vertical="center" wrapText="1"/>
    </xf>
    <xf numFmtId="164" fontId="14" fillId="0" borderId="3" xfId="1" applyNumberFormat="1" applyFont="1" applyBorder="1" applyAlignment="1">
      <alignment vertical="center" wrapText="1"/>
    </xf>
    <xf numFmtId="164" fontId="15" fillId="0" borderId="0" xfId="1" applyNumberFormat="1" applyFont="1" applyBorder="1" applyAlignment="1">
      <alignment vertical="center" wrapText="1"/>
    </xf>
    <xf numFmtId="164" fontId="12" fillId="0" borderId="0" xfId="1" quotePrefix="1" applyNumberFormat="1" applyFont="1" applyFill="1" applyBorder="1" applyAlignment="1">
      <alignment horizontal="left" vertical="center" wrapText="1"/>
    </xf>
    <xf numFmtId="164" fontId="4" fillId="0" borderId="0" xfId="1" applyNumberFormat="1" applyFont="1" applyFill="1" applyBorder="1" applyAlignment="1">
      <alignment horizontal="right" vertical="center" wrapText="1"/>
    </xf>
    <xf numFmtId="164" fontId="34" fillId="0" borderId="0" xfId="1" applyNumberFormat="1" applyFont="1" applyFill="1" applyBorder="1" applyAlignment="1">
      <alignment horizontal="left" vertical="center" wrapText="1"/>
    </xf>
    <xf numFmtId="0" fontId="3" fillId="0" borderId="0" xfId="3" applyFont="1" applyBorder="1" applyAlignment="1">
      <alignment vertical="center"/>
    </xf>
    <xf numFmtId="0" fontId="36" fillId="0" borderId="0" xfId="0" applyFont="1" applyBorder="1" applyAlignment="1">
      <alignment vertical="center"/>
    </xf>
    <xf numFmtId="0" fontId="37" fillId="0" borderId="0" xfId="0" applyFont="1" applyBorder="1" applyAlignment="1">
      <alignment vertical="center"/>
    </xf>
    <xf numFmtId="168" fontId="14" fillId="0" borderId="0" xfId="1" applyNumberFormat="1" applyFont="1" applyFill="1" applyBorder="1" applyAlignment="1">
      <alignment horizontal="left" vertical="center" wrapText="1"/>
    </xf>
    <xf numFmtId="0" fontId="25" fillId="0" borderId="4" xfId="0" applyFont="1" applyBorder="1" applyAlignment="1">
      <alignment horizontal="center"/>
    </xf>
    <xf numFmtId="0" fontId="25" fillId="0" borderId="0" xfId="0" applyFont="1" applyBorder="1" applyAlignment="1">
      <alignment horizontal="center"/>
    </xf>
    <xf numFmtId="0" fontId="25" fillId="0" borderId="7" xfId="0" applyFont="1" applyBorder="1" applyAlignment="1">
      <alignment horizontal="center"/>
    </xf>
    <xf numFmtId="0" fontId="3" fillId="0" borderId="0" xfId="0" applyFont="1" applyAlignment="1">
      <alignment vertical="center" wrapText="1"/>
    </xf>
    <xf numFmtId="0" fontId="0" fillId="0" borderId="0" xfId="0" applyFont="1" applyBorder="1" applyAlignment="1">
      <alignment vertical="center"/>
    </xf>
    <xf numFmtId="0" fontId="0" fillId="0" borderId="0" xfId="0" applyFont="1" applyAlignment="1">
      <alignment vertical="center"/>
    </xf>
    <xf numFmtId="0" fontId="0" fillId="0" borderId="0" xfId="0" applyFont="1" applyBorder="1"/>
    <xf numFmtId="0" fontId="0" fillId="0" borderId="0" xfId="0" applyFont="1"/>
    <xf numFmtId="17" fontId="16" fillId="0" borderId="0" xfId="0" quotePrefix="1" applyNumberFormat="1" applyFont="1" applyBorder="1" applyAlignment="1"/>
    <xf numFmtId="17" fontId="16" fillId="0" borderId="7" xfId="0" quotePrefix="1" applyNumberFormat="1" applyFont="1" applyBorder="1" applyAlignment="1"/>
    <xf numFmtId="0" fontId="38" fillId="0" borderId="0" xfId="0" applyFont="1" applyBorder="1"/>
    <xf numFmtId="0" fontId="39" fillId="0" borderId="0" xfId="0" applyFont="1" applyBorder="1" applyAlignment="1">
      <alignment vertical="center"/>
    </xf>
    <xf numFmtId="17" fontId="28" fillId="0" borderId="0" xfId="0" quotePrefix="1" applyNumberFormat="1" applyFont="1" applyBorder="1" applyAlignment="1"/>
    <xf numFmtId="17" fontId="0" fillId="0" borderId="0" xfId="0" applyNumberFormat="1"/>
    <xf numFmtId="0" fontId="17" fillId="0" borderId="7" xfId="0" applyFont="1" applyBorder="1" applyAlignment="1">
      <alignment vertical="top" wrapText="1"/>
    </xf>
    <xf numFmtId="164" fontId="40" fillId="0" borderId="0" xfId="1" applyNumberFormat="1" applyFont="1" applyFill="1" applyBorder="1" applyAlignment="1">
      <alignment horizontal="left" vertical="center" wrapText="1"/>
    </xf>
    <xf numFmtId="164" fontId="12" fillId="0" borderId="5" xfId="1" applyNumberFormat="1" applyFont="1" applyFill="1" applyBorder="1" applyAlignment="1">
      <alignment horizontal="left" vertical="center" wrapText="1"/>
    </xf>
    <xf numFmtId="164" fontId="15" fillId="0" borderId="0" xfId="1" applyNumberFormat="1" applyFont="1" applyFill="1" applyBorder="1" applyAlignment="1">
      <alignment horizontal="right" vertical="center" wrapText="1"/>
    </xf>
    <xf numFmtId="164" fontId="15" fillId="0" borderId="0" xfId="1" applyNumberFormat="1" applyFont="1" applyFill="1" applyBorder="1" applyAlignment="1">
      <alignment horizontal="left" vertical="center" wrapText="1"/>
    </xf>
    <xf numFmtId="164" fontId="14" fillId="0" borderId="3" xfId="1" applyNumberFormat="1" applyFont="1" applyFill="1" applyBorder="1" applyAlignment="1">
      <alignment horizontal="left" vertical="center" wrapText="1"/>
    </xf>
    <xf numFmtId="0" fontId="29" fillId="0" borderId="1" xfId="3" applyFont="1" applyBorder="1"/>
    <xf numFmtId="0" fontId="26" fillId="0" borderId="1" xfId="0" applyFont="1" applyBorder="1" applyAlignment="1">
      <alignment vertical="center"/>
    </xf>
    <xf numFmtId="0" fontId="14" fillId="0" borderId="1" xfId="3" applyFont="1" applyBorder="1" applyAlignment="1">
      <alignment horizontal="left" vertical="center" wrapText="1"/>
    </xf>
    <xf numFmtId="0" fontId="12" fillId="0" borderId="0" xfId="3" applyFont="1" applyBorder="1" applyAlignment="1">
      <alignment horizontal="left" vertical="center" wrapText="1"/>
    </xf>
    <xf numFmtId="164" fontId="27" fillId="0" borderId="0" xfId="1" applyNumberFormat="1" applyFont="1" applyFill="1" applyBorder="1" applyAlignment="1">
      <alignment horizontal="right" vertical="center" wrapText="1"/>
    </xf>
    <xf numFmtId="164" fontId="30" fillId="0" borderId="3" xfId="1" applyNumberFormat="1" applyFont="1" applyFill="1" applyBorder="1" applyAlignment="1">
      <alignment horizontal="left" vertical="center" wrapText="1"/>
    </xf>
    <xf numFmtId="0" fontId="16" fillId="0" borderId="0" xfId="0" applyFont="1" applyBorder="1" applyAlignment="1">
      <alignment horizontal="left" vertical="center"/>
    </xf>
    <xf numFmtId="0" fontId="14" fillId="0" borderId="1" xfId="3" applyFont="1" applyBorder="1" applyAlignment="1">
      <alignment horizontal="right" vertical="center" wrapText="1"/>
    </xf>
    <xf numFmtId="0" fontId="37" fillId="0" borderId="0" xfId="0" applyFont="1" applyAlignment="1">
      <alignment vertical="center"/>
    </xf>
    <xf numFmtId="0" fontId="20" fillId="0" borderId="0" xfId="0" applyFont="1"/>
    <xf numFmtId="0" fontId="14" fillId="0" borderId="0" xfId="0" applyFont="1"/>
    <xf numFmtId="164" fontId="14" fillId="0" borderId="7" xfId="1" applyNumberFormat="1" applyFont="1" applyFill="1" applyBorder="1" applyAlignment="1">
      <alignment horizontal="left" vertical="center" wrapText="1"/>
    </xf>
    <xf numFmtId="0" fontId="16" fillId="0" borderId="0" xfId="3" applyFont="1" applyAlignment="1">
      <alignment horizontal="right"/>
    </xf>
    <xf numFmtId="164" fontId="15" fillId="0" borderId="7" xfId="1" applyNumberFormat="1" applyFont="1" applyFill="1" applyBorder="1" applyAlignment="1">
      <alignment horizontal="left" vertical="center" wrapText="1"/>
    </xf>
    <xf numFmtId="164" fontId="12" fillId="0" borderId="3" xfId="1" applyNumberFormat="1" applyFont="1" applyFill="1" applyBorder="1" applyAlignment="1">
      <alignment horizontal="left" vertical="center" wrapText="1"/>
    </xf>
    <xf numFmtId="164" fontId="12" fillId="0" borderId="6" xfId="1" applyNumberFormat="1" applyFont="1" applyFill="1" applyBorder="1" applyAlignment="1">
      <alignment horizontal="left" vertical="center" wrapText="1"/>
    </xf>
    <xf numFmtId="164" fontId="14" fillId="0" borderId="0" xfId="1" applyNumberFormat="1" applyFont="1" applyFill="1" applyBorder="1" applyAlignment="1">
      <alignment horizontal="right" vertical="center" wrapText="1"/>
    </xf>
    <xf numFmtId="164" fontId="14" fillId="0" borderId="1" xfId="1" applyNumberFormat="1" applyFont="1" applyFill="1" applyBorder="1" applyAlignment="1">
      <alignment horizontal="right" vertical="center" wrapText="1"/>
    </xf>
    <xf numFmtId="0" fontId="41" fillId="0" borderId="1" xfId="0" applyFont="1" applyBorder="1" applyAlignment="1">
      <alignment horizontal="left" vertical="center"/>
    </xf>
    <xf numFmtId="17" fontId="16" fillId="0" borderId="0" xfId="3" applyNumberFormat="1" applyFont="1"/>
    <xf numFmtId="164" fontId="27" fillId="0" borderId="0" xfId="1" applyNumberFormat="1" applyFont="1" applyFill="1" applyBorder="1" applyAlignment="1">
      <alignment horizontal="left" vertical="center" wrapText="1"/>
    </xf>
    <xf numFmtId="43" fontId="32" fillId="0" borderId="5" xfId="1" applyNumberFormat="1" applyFont="1" applyFill="1" applyBorder="1" applyAlignment="1">
      <alignment horizontal="left" vertical="center" wrapText="1"/>
    </xf>
    <xf numFmtId="0" fontId="29" fillId="0" borderId="0" xfId="3" applyFont="1" applyAlignment="1">
      <alignment vertical="center"/>
    </xf>
    <xf numFmtId="0" fontId="16" fillId="0" borderId="0" xfId="3" applyFont="1" applyBorder="1" applyAlignment="1">
      <alignment horizontal="left" vertical="center" wrapText="1"/>
    </xf>
    <xf numFmtId="43" fontId="30" fillId="0" borderId="0" xfId="1" applyNumberFormat="1" applyFont="1" applyFill="1" applyBorder="1" applyAlignment="1">
      <alignment horizontal="left" vertical="center" wrapText="1"/>
    </xf>
    <xf numFmtId="43" fontId="26" fillId="0" borderId="0" xfId="1" applyNumberFormat="1" applyFont="1" applyAlignment="1">
      <alignment vertical="center"/>
    </xf>
    <xf numFmtId="43" fontId="29" fillId="0" borderId="0" xfId="1" applyNumberFormat="1" applyFont="1" applyAlignment="1">
      <alignment vertical="center"/>
    </xf>
    <xf numFmtId="0" fontId="0" fillId="0" borderId="0" xfId="0" applyBorder="1" applyAlignment="1">
      <alignment vertical="center"/>
    </xf>
    <xf numFmtId="43" fontId="29" fillId="0" borderId="0" xfId="1" applyNumberFormat="1" applyFont="1" applyBorder="1" applyAlignment="1">
      <alignment vertical="center"/>
    </xf>
    <xf numFmtId="0" fontId="27" fillId="0" borderId="0" xfId="3" applyFont="1" applyBorder="1" applyAlignment="1">
      <alignment vertical="center" wrapText="1"/>
    </xf>
    <xf numFmtId="9" fontId="3" fillId="0" borderId="0" xfId="2" applyFont="1" applyBorder="1" applyAlignment="1">
      <alignment horizontal="right" vertical="center"/>
    </xf>
    <xf numFmtId="0" fontId="26" fillId="0" borderId="2" xfId="3" applyFont="1" applyBorder="1" applyAlignment="1">
      <alignment vertical="center" wrapText="1"/>
    </xf>
    <xf numFmtId="0" fontId="26" fillId="0" borderId="0" xfId="3" applyFont="1" applyBorder="1" applyAlignment="1">
      <alignment vertical="center" wrapText="1"/>
    </xf>
    <xf numFmtId="0" fontId="27" fillId="0" borderId="0" xfId="3" applyFont="1" applyBorder="1" applyAlignment="1">
      <alignment vertical="center"/>
    </xf>
    <xf numFmtId="0" fontId="27" fillId="0" borderId="0" xfId="3" applyFont="1" applyBorder="1" applyAlignment="1">
      <alignment wrapText="1"/>
    </xf>
    <xf numFmtId="0" fontId="3" fillId="0" borderId="0" xfId="3" applyFont="1" applyAlignment="1"/>
    <xf numFmtId="165" fontId="3" fillId="0" borderId="0" xfId="3" applyNumberFormat="1" applyFont="1" applyBorder="1" applyAlignment="1">
      <alignment vertical="center"/>
    </xf>
    <xf numFmtId="43" fontId="17" fillId="0" borderId="0" xfId="1" applyFont="1" applyAlignment="1"/>
    <xf numFmtId="0" fontId="0" fillId="0" borderId="0" xfId="0" applyFill="1" applyBorder="1"/>
    <xf numFmtId="0" fontId="0" fillId="0" borderId="0" xfId="0" applyBorder="1" applyAlignment="1"/>
    <xf numFmtId="9" fontId="3" fillId="0" borderId="0" xfId="2" applyFont="1" applyAlignment="1">
      <alignment vertical="center"/>
    </xf>
    <xf numFmtId="0" fontId="14" fillId="0" borderId="1" xfId="3" applyFont="1" applyBorder="1" applyAlignment="1">
      <alignment horizontal="left" vertical="center" wrapText="1"/>
    </xf>
    <xf numFmtId="0" fontId="12" fillId="0" borderId="0" xfId="3" applyFont="1" applyBorder="1" applyAlignment="1">
      <alignment horizontal="left" vertical="center" wrapText="1"/>
    </xf>
    <xf numFmtId="9" fontId="20" fillId="0" borderId="9" xfId="2" applyFont="1" applyBorder="1" applyAlignment="1">
      <alignment horizontal="center" vertical="center" wrapText="1"/>
    </xf>
    <xf numFmtId="166" fontId="15" fillId="0" borderId="15" xfId="2" applyNumberFormat="1" applyFont="1" applyBorder="1" applyAlignment="1">
      <alignment horizontal="center" vertical="center" wrapText="1"/>
    </xf>
    <xf numFmtId="0" fontId="13" fillId="0" borderId="0" xfId="3" applyFont="1" applyBorder="1"/>
    <xf numFmtId="166" fontId="20" fillId="0" borderId="8" xfId="2" applyNumberFormat="1" applyFont="1" applyBorder="1" applyAlignment="1">
      <alignment horizontal="center" vertical="center" wrapText="1"/>
    </xf>
    <xf numFmtId="0" fontId="16" fillId="0" borderId="1" xfId="0" applyFont="1" applyBorder="1" applyAlignment="1">
      <alignment vertical="center" wrapText="1"/>
    </xf>
    <xf numFmtId="0" fontId="30" fillId="0" borderId="0" xfId="3" applyFont="1" applyBorder="1" applyAlignment="1">
      <alignment horizontal="right" vertical="center" wrapText="1"/>
    </xf>
    <xf numFmtId="0" fontId="9" fillId="0" borderId="0" xfId="3" applyFont="1" applyBorder="1" applyAlignment="1">
      <alignment vertical="center"/>
    </xf>
    <xf numFmtId="0" fontId="26" fillId="0" borderId="0" xfId="0" applyFont="1" applyBorder="1" applyAlignment="1">
      <alignment vertical="center"/>
    </xf>
    <xf numFmtId="0" fontId="26" fillId="0" borderId="0" xfId="0" applyFont="1" applyAlignment="1">
      <alignment vertical="center" wrapText="1"/>
    </xf>
    <xf numFmtId="164" fontId="14" fillId="0" borderId="0" xfId="1" quotePrefix="1" applyNumberFormat="1" applyFont="1" applyFill="1" applyBorder="1" applyAlignment="1">
      <alignment horizontal="left" vertical="center" wrapText="1"/>
    </xf>
    <xf numFmtId="0" fontId="12" fillId="0" borderId="5" xfId="4" applyFont="1" applyFill="1" applyBorder="1" applyAlignment="1">
      <alignment horizontal="left" vertical="center" wrapText="1"/>
    </xf>
    <xf numFmtId="164" fontId="12" fillId="0" borderId="5" xfId="1" applyNumberFormat="1" applyFont="1" applyFill="1" applyBorder="1" applyAlignment="1">
      <alignment vertical="center" wrapText="1"/>
    </xf>
    <xf numFmtId="164" fontId="14" fillId="0" borderId="0" xfId="1" applyNumberFormat="1" applyFont="1" applyFill="1" applyBorder="1" applyAlignment="1">
      <alignment wrapText="1"/>
    </xf>
    <xf numFmtId="164" fontId="12" fillId="0" borderId="0" xfId="1" applyNumberFormat="1" applyFont="1" applyFill="1" applyBorder="1" applyAlignment="1">
      <alignment wrapText="1"/>
    </xf>
    <xf numFmtId="0" fontId="13" fillId="0" borderId="0" xfId="3" applyFont="1" applyFill="1" applyAlignment="1">
      <alignment vertical="center"/>
    </xf>
    <xf numFmtId="164" fontId="12" fillId="0" borderId="1" xfId="1" quotePrefix="1" applyNumberFormat="1" applyFont="1" applyFill="1" applyBorder="1" applyAlignment="1">
      <alignment horizontal="left" vertical="center" wrapText="1"/>
    </xf>
    <xf numFmtId="164" fontId="14" fillId="0" borderId="1" xfId="1" applyNumberFormat="1" applyFont="1" applyFill="1" applyBorder="1" applyAlignment="1">
      <alignment horizontal="left" vertical="center" wrapText="1"/>
    </xf>
    <xf numFmtId="168" fontId="14" fillId="0" borderId="1" xfId="1" applyNumberFormat="1" applyFont="1" applyFill="1" applyBorder="1" applyAlignment="1">
      <alignment horizontal="left" vertical="center" wrapText="1"/>
    </xf>
    <xf numFmtId="0" fontId="13" fillId="0" borderId="0" xfId="3" applyFont="1" applyFill="1" applyAlignment="1"/>
    <xf numFmtId="164" fontId="3" fillId="0" borderId="0" xfId="3" applyNumberFormat="1" applyFont="1" applyAlignment="1"/>
    <xf numFmtId="167" fontId="3" fillId="0" borderId="0" xfId="3" applyNumberFormat="1" applyFont="1" applyAlignment="1"/>
    <xf numFmtId="0" fontId="27" fillId="0" borderId="3" xfId="3" applyFont="1" applyBorder="1" applyAlignment="1">
      <alignment horizontal="left" wrapText="1"/>
    </xf>
    <xf numFmtId="0" fontId="27" fillId="0" borderId="11" xfId="3" applyFont="1" applyBorder="1" applyAlignment="1">
      <alignment horizontal="left" vertical="center" wrapText="1"/>
    </xf>
    <xf numFmtId="0" fontId="27" fillId="0" borderId="3" xfId="3" applyFont="1" applyBorder="1" applyAlignment="1">
      <alignment horizontal="left" vertical="center" wrapText="1"/>
    </xf>
    <xf numFmtId="0" fontId="13" fillId="0" borderId="1" xfId="0" applyFont="1" applyFill="1" applyBorder="1" applyAlignment="1">
      <alignment vertical="center" wrapText="1"/>
    </xf>
    <xf numFmtId="0" fontId="29" fillId="0" borderId="1" xfId="0" applyFont="1" applyFill="1" applyBorder="1" applyAlignment="1">
      <alignment horizontal="right" vertical="center" wrapText="1"/>
    </xf>
    <xf numFmtId="0" fontId="29" fillId="0" borderId="13" xfId="0" applyFont="1" applyFill="1" applyBorder="1" applyAlignment="1">
      <alignment horizontal="right" vertical="center" wrapText="1"/>
    </xf>
    <xf numFmtId="0" fontId="29" fillId="0" borderId="12" xfId="0" applyFont="1" applyFill="1" applyBorder="1" applyAlignment="1">
      <alignment horizontal="right" vertical="center" wrapText="1"/>
    </xf>
    <xf numFmtId="164" fontId="13" fillId="0" borderId="0" xfId="0" applyNumberFormat="1" applyFont="1" applyFill="1" applyAlignment="1">
      <alignment horizontal="right" vertical="center"/>
    </xf>
    <xf numFmtId="169" fontId="13" fillId="0" borderId="0" xfId="0" applyNumberFormat="1" applyFont="1" applyFill="1" applyBorder="1" applyAlignment="1">
      <alignment horizontal="right" vertical="center"/>
    </xf>
    <xf numFmtId="164" fontId="13" fillId="0" borderId="4" xfId="0" applyNumberFormat="1" applyFont="1" applyFill="1" applyBorder="1" applyAlignment="1">
      <alignment horizontal="right" vertical="center"/>
    </xf>
    <xf numFmtId="164" fontId="13" fillId="0" borderId="0" xfId="0" applyNumberFormat="1" applyFont="1" applyFill="1" applyBorder="1" applyAlignment="1">
      <alignment horizontal="right" vertical="center"/>
    </xf>
    <xf numFmtId="169" fontId="13" fillId="0" borderId="7" xfId="0" applyNumberFormat="1" applyFont="1" applyFill="1" applyBorder="1" applyAlignment="1">
      <alignment horizontal="right" vertical="center"/>
    </xf>
    <xf numFmtId="164" fontId="19" fillId="0" borderId="0" xfId="0" applyNumberFormat="1" applyFont="1" applyFill="1" applyAlignment="1">
      <alignment horizontal="right"/>
    </xf>
    <xf numFmtId="169" fontId="19" fillId="0" borderId="0" xfId="0" applyNumberFormat="1" applyFont="1" applyFill="1" applyBorder="1" applyAlignment="1">
      <alignment horizontal="right"/>
    </xf>
    <xf numFmtId="169" fontId="19" fillId="0" borderId="7" xfId="0" applyNumberFormat="1" applyFont="1" applyFill="1" applyBorder="1" applyAlignment="1">
      <alignment horizontal="right"/>
    </xf>
    <xf numFmtId="169" fontId="19" fillId="0" borderId="7" xfId="0" applyNumberFormat="1" applyFont="1" applyBorder="1" applyAlignment="1">
      <alignment horizontal="right"/>
    </xf>
    <xf numFmtId="164" fontId="13" fillId="0" borderId="3" xfId="0" applyNumberFormat="1" applyFont="1" applyFill="1" applyBorder="1" applyAlignment="1">
      <alignment horizontal="right" vertical="center"/>
    </xf>
    <xf numFmtId="169" fontId="13" fillId="0" borderId="6" xfId="0" applyNumberFormat="1" applyFont="1" applyFill="1" applyBorder="1" applyAlignment="1">
      <alignment horizontal="right" vertical="center"/>
    </xf>
    <xf numFmtId="169" fontId="13" fillId="0" borderId="3" xfId="0" applyNumberFormat="1" applyFont="1" applyFill="1" applyBorder="1" applyAlignment="1">
      <alignment horizontal="right" vertical="center"/>
    </xf>
    <xf numFmtId="17" fontId="15" fillId="0" borderId="0" xfId="4" quotePrefix="1" applyNumberFormat="1" applyFont="1" applyFill="1" applyAlignment="1">
      <alignment horizontal="left"/>
    </xf>
    <xf numFmtId="164" fontId="20" fillId="0" borderId="0" xfId="1" applyNumberFormat="1" applyFont="1" applyFill="1" applyBorder="1" applyAlignment="1">
      <alignment horizontal="right" wrapText="1"/>
    </xf>
    <xf numFmtId="17" fontId="15" fillId="0" borderId="1" xfId="4" quotePrefix="1" applyNumberFormat="1" applyFont="1" applyFill="1" applyBorder="1" applyAlignment="1">
      <alignment horizontal="left"/>
    </xf>
    <xf numFmtId="164" fontId="20" fillId="0" borderId="1" xfId="1" applyNumberFormat="1" applyFont="1" applyFill="1" applyBorder="1" applyAlignment="1">
      <alignment horizontal="right" wrapText="1"/>
    </xf>
    <xf numFmtId="169" fontId="20" fillId="0" borderId="12" xfId="1" applyNumberFormat="1" applyFont="1" applyFill="1" applyBorder="1" applyAlignment="1">
      <alignment horizontal="right" wrapText="1"/>
    </xf>
    <xf numFmtId="169" fontId="20" fillId="0" borderId="1" xfId="1" applyNumberFormat="1" applyFont="1" applyFill="1" applyBorder="1" applyAlignment="1">
      <alignment horizontal="right" wrapText="1"/>
    </xf>
    <xf numFmtId="17" fontId="15" fillId="0" borderId="0" xfId="4" quotePrefix="1" applyNumberFormat="1" applyFont="1" applyAlignment="1">
      <alignment horizontal="left"/>
    </xf>
    <xf numFmtId="0" fontId="16" fillId="0" borderId="0" xfId="0" applyFont="1" applyBorder="1" applyAlignment="1">
      <alignment horizontal="left" vertical="center" wrapText="1"/>
    </xf>
    <xf numFmtId="0" fontId="13" fillId="0" borderId="0" xfId="3" applyFont="1" applyBorder="1" applyAlignment="1">
      <alignment vertical="center"/>
    </xf>
    <xf numFmtId="43" fontId="14" fillId="0" borderId="0" xfId="1" applyNumberFormat="1" applyFont="1" applyFill="1" applyBorder="1" applyAlignment="1">
      <alignment horizontal="left" vertical="center" wrapText="1"/>
    </xf>
    <xf numFmtId="43" fontId="16" fillId="0" borderId="0" xfId="1" applyNumberFormat="1" applyFont="1" applyAlignment="1">
      <alignment vertical="center"/>
    </xf>
    <xf numFmtId="43" fontId="13" fillId="0" borderId="0" xfId="1" applyNumberFormat="1" applyFont="1" applyAlignment="1">
      <alignment vertical="center"/>
    </xf>
    <xf numFmtId="43" fontId="12" fillId="0" borderId="5" xfId="1" applyNumberFormat="1" applyFont="1" applyFill="1" applyBorder="1" applyAlignment="1">
      <alignment horizontal="left" vertical="center" wrapText="1"/>
    </xf>
    <xf numFmtId="164" fontId="15" fillId="0" borderId="2" xfId="1" applyNumberFormat="1" applyFont="1" applyFill="1" applyBorder="1" applyAlignment="1">
      <alignment horizontal="left" vertical="center" wrapText="1"/>
    </xf>
    <xf numFmtId="164" fontId="18" fillId="0" borderId="2" xfId="1" applyNumberFormat="1" applyFont="1" applyBorder="1" applyAlignment="1">
      <alignment vertical="center"/>
    </xf>
    <xf numFmtId="43" fontId="16" fillId="0" borderId="2" xfId="1" applyFont="1" applyBorder="1" applyAlignment="1">
      <alignment vertical="center"/>
    </xf>
    <xf numFmtId="0" fontId="16" fillId="0" borderId="2" xfId="3" applyFont="1" applyBorder="1" applyAlignment="1">
      <alignment vertical="center"/>
    </xf>
    <xf numFmtId="164" fontId="18" fillId="0" borderId="0" xfId="1" applyNumberFormat="1" applyFont="1" applyAlignment="1">
      <alignment vertical="center"/>
    </xf>
    <xf numFmtId="167" fontId="13" fillId="0" borderId="0" xfId="3" applyNumberFormat="1" applyFont="1" applyAlignment="1">
      <alignment vertical="center"/>
    </xf>
    <xf numFmtId="0" fontId="14" fillId="0" borderId="0" xfId="3" applyFont="1" applyBorder="1" applyAlignment="1">
      <alignment vertical="center" wrapText="1"/>
    </xf>
    <xf numFmtId="17" fontId="8" fillId="0" borderId="0" xfId="3" applyNumberFormat="1" applyFont="1" applyFill="1"/>
    <xf numFmtId="0" fontId="42" fillId="0" borderId="2" xfId="3" applyFont="1" applyBorder="1" applyAlignment="1">
      <alignment vertical="center" wrapText="1"/>
    </xf>
    <xf numFmtId="17" fontId="27" fillId="0" borderId="3" xfId="4" quotePrefix="1" applyNumberFormat="1" applyFont="1" applyFill="1" applyBorder="1" applyAlignment="1">
      <alignment vertical="center"/>
    </xf>
    <xf numFmtId="164" fontId="31" fillId="0" borderId="3" xfId="1" applyNumberFormat="1" applyFont="1" applyFill="1" applyBorder="1" applyAlignment="1">
      <alignment vertical="center" wrapText="1"/>
    </xf>
    <xf numFmtId="168" fontId="31" fillId="0" borderId="3" xfId="1" applyNumberFormat="1" applyFont="1" applyFill="1" applyBorder="1" applyAlignment="1">
      <alignment horizontal="left" vertical="center" wrapText="1"/>
    </xf>
    <xf numFmtId="164" fontId="31" fillId="0" borderId="3" xfId="1" applyNumberFormat="1" applyFont="1" applyFill="1" applyBorder="1" applyAlignment="1">
      <alignment horizontal="left" vertical="center" wrapText="1"/>
    </xf>
    <xf numFmtId="164" fontId="29" fillId="0" borderId="0" xfId="3" applyNumberFormat="1" applyFont="1" applyAlignment="1">
      <alignment vertical="center"/>
    </xf>
    <xf numFmtId="167" fontId="29" fillId="0" borderId="0" xfId="3" applyNumberFormat="1" applyFont="1" applyAlignment="1">
      <alignment vertical="center"/>
    </xf>
    <xf numFmtId="17" fontId="27" fillId="0" borderId="5" xfId="4" quotePrefix="1" applyNumberFormat="1" applyFont="1" applyFill="1" applyBorder="1" applyAlignment="1">
      <alignment vertical="center"/>
    </xf>
    <xf numFmtId="164" fontId="31" fillId="0" borderId="5" xfId="1" applyNumberFormat="1" applyFont="1" applyFill="1" applyBorder="1" applyAlignment="1">
      <alignment vertical="center" wrapText="1"/>
    </xf>
    <xf numFmtId="164" fontId="43" fillId="0" borderId="5" xfId="1" applyNumberFormat="1" applyFont="1" applyFill="1" applyBorder="1" applyAlignment="1">
      <alignment horizontal="left" vertical="center" wrapText="1"/>
    </xf>
    <xf numFmtId="168" fontId="31" fillId="0" borderId="5" xfId="1" applyNumberFormat="1" applyFont="1" applyFill="1" applyBorder="1" applyAlignment="1">
      <alignment horizontal="left" vertical="center" wrapText="1"/>
    </xf>
    <xf numFmtId="164" fontId="4" fillId="0" borderId="0" xfId="1" applyNumberFormat="1" applyFont="1" applyFill="1" applyBorder="1" applyAlignment="1">
      <alignment horizontal="left" wrapText="1"/>
    </xf>
    <xf numFmtId="0" fontId="4" fillId="0" borderId="1" xfId="3" applyFont="1" applyFill="1" applyBorder="1" applyAlignment="1">
      <alignment horizontal="right" vertical="center" wrapText="1"/>
    </xf>
    <xf numFmtId="168" fontId="4" fillId="0" borderId="1" xfId="3" applyNumberFormat="1" applyFont="1" applyFill="1" applyBorder="1" applyAlignment="1">
      <alignment horizontal="right" vertical="center" wrapText="1"/>
    </xf>
    <xf numFmtId="164" fontId="8" fillId="0" borderId="0" xfId="1" applyNumberFormat="1" applyFont="1" applyFill="1" applyBorder="1" applyAlignment="1">
      <alignment horizontal="left" vertical="center"/>
    </xf>
    <xf numFmtId="164" fontId="8" fillId="0" borderId="1" xfId="1" applyNumberFormat="1" applyFont="1" applyFill="1" applyBorder="1" applyAlignment="1">
      <alignment horizontal="left" vertical="center"/>
    </xf>
    <xf numFmtId="164" fontId="14" fillId="0" borderId="0" xfId="1" applyNumberFormat="1" applyFont="1" applyBorder="1" applyAlignment="1">
      <alignment horizontal="center" vertical="top" wrapText="1"/>
    </xf>
    <xf numFmtId="164" fontId="32" fillId="0" borderId="0" xfId="1" applyNumberFormat="1" applyFont="1" applyFill="1" applyBorder="1" applyAlignment="1">
      <alignment horizontal="left" vertical="center" wrapText="1"/>
    </xf>
    <xf numFmtId="0" fontId="20" fillId="0" borderId="3" xfId="4" applyFont="1" applyBorder="1" applyAlignment="1">
      <alignment vertical="center" wrapText="1"/>
    </xf>
    <xf numFmtId="17" fontId="12" fillId="0" borderId="0" xfId="4" quotePrefix="1" applyNumberFormat="1" applyFont="1" applyFill="1" applyBorder="1" applyAlignment="1">
      <alignment horizontal="left" wrapText="1"/>
    </xf>
    <xf numFmtId="0" fontId="13" fillId="0" borderId="2" xfId="0" applyFont="1" applyFill="1" applyBorder="1" applyAlignment="1">
      <alignment vertical="center" wrapText="1"/>
    </xf>
    <xf numFmtId="164" fontId="13" fillId="0" borderId="3" xfId="0" applyNumberFormat="1" applyFont="1" applyFill="1" applyBorder="1" applyAlignment="1">
      <alignment horizontal="right"/>
    </xf>
    <xf numFmtId="169" fontId="13" fillId="0" borderId="6" xfId="0" applyNumberFormat="1" applyFont="1" applyFill="1" applyBorder="1" applyAlignment="1">
      <alignment horizontal="right"/>
    </xf>
    <xf numFmtId="169" fontId="13" fillId="0" borderId="3" xfId="0" applyNumberFormat="1" applyFont="1" applyFill="1" applyBorder="1" applyAlignment="1">
      <alignment horizontal="right"/>
    </xf>
    <xf numFmtId="164" fontId="12" fillId="0" borderId="3" xfId="1" quotePrefix="1" applyNumberFormat="1" applyFont="1" applyFill="1" applyBorder="1" applyAlignment="1">
      <alignment horizontal="left" wrapText="1"/>
    </xf>
    <xf numFmtId="0" fontId="19" fillId="0" borderId="0" xfId="0" applyFont="1" applyFill="1" applyBorder="1" applyAlignment="1">
      <alignment vertical="center" wrapText="1"/>
    </xf>
    <xf numFmtId="164" fontId="12" fillId="0" borderId="3" xfId="1" quotePrefix="1" applyNumberFormat="1" applyFont="1" applyFill="1" applyBorder="1" applyAlignment="1">
      <alignment horizontal="left" vertical="center" wrapText="1"/>
    </xf>
    <xf numFmtId="164" fontId="15" fillId="0" borderId="3" xfId="1" applyNumberFormat="1" applyFont="1" applyBorder="1" applyAlignment="1">
      <alignment vertical="center" wrapText="1"/>
    </xf>
    <xf numFmtId="166" fontId="15" fillId="0" borderId="3" xfId="2" applyNumberFormat="1" applyFont="1" applyBorder="1" applyAlignment="1">
      <alignment horizontal="center" vertical="center" wrapText="1"/>
    </xf>
    <xf numFmtId="166" fontId="15" fillId="0" borderId="6" xfId="2" applyNumberFormat="1" applyFont="1" applyBorder="1" applyAlignment="1">
      <alignment horizontal="center" vertical="center" wrapText="1"/>
    </xf>
    <xf numFmtId="0" fontId="20" fillId="0" borderId="0" xfId="4" applyFont="1" applyAlignment="1">
      <alignment vertical="center" wrapText="1"/>
    </xf>
    <xf numFmtId="168" fontId="14" fillId="0" borderId="20" xfId="1" applyNumberFormat="1" applyFont="1" applyFill="1" applyBorder="1" applyAlignment="1">
      <alignment horizontal="left" vertical="center" wrapText="1"/>
    </xf>
    <xf numFmtId="168" fontId="12" fillId="0" borderId="21" xfId="1" applyNumberFormat="1" applyFont="1" applyFill="1" applyBorder="1" applyAlignment="1">
      <alignment horizontal="left" vertical="center" wrapText="1"/>
    </xf>
    <xf numFmtId="168" fontId="12" fillId="0" borderId="5" xfId="1" applyNumberFormat="1" applyFont="1" applyFill="1" applyBorder="1" applyAlignment="1">
      <alignment horizontal="left" vertical="center" wrapText="1"/>
    </xf>
    <xf numFmtId="168" fontId="12" fillId="0" borderId="1" xfId="3" applyNumberFormat="1" applyFont="1" applyBorder="1" applyAlignment="1">
      <alignment vertical="center" wrapText="1"/>
    </xf>
    <xf numFmtId="0" fontId="13" fillId="0" borderId="1" xfId="3" applyFont="1" applyBorder="1" applyAlignment="1">
      <alignment vertical="center"/>
    </xf>
    <xf numFmtId="0" fontId="14" fillId="0" borderId="21" xfId="3" applyFont="1" applyBorder="1" applyAlignment="1">
      <alignment horizontal="right" vertical="center" wrapText="1"/>
    </xf>
    <xf numFmtId="168" fontId="13" fillId="0" borderId="0" xfId="3" applyNumberFormat="1" applyFont="1" applyAlignment="1">
      <alignment vertical="center"/>
    </xf>
    <xf numFmtId="17" fontId="16" fillId="0" borderId="0" xfId="3" applyNumberFormat="1" applyFont="1" applyAlignment="1"/>
    <xf numFmtId="168" fontId="16" fillId="0" borderId="0" xfId="1" applyNumberFormat="1" applyFont="1" applyBorder="1" applyAlignment="1">
      <alignment horizontal="left" vertical="center"/>
    </xf>
    <xf numFmtId="164" fontId="13" fillId="0" borderId="0" xfId="5" applyNumberFormat="1" applyFont="1" applyAlignment="1">
      <alignment vertical="center"/>
    </xf>
    <xf numFmtId="17" fontId="28" fillId="0" borderId="0" xfId="0" quotePrefix="1" applyNumberFormat="1" applyFont="1" applyFill="1" applyBorder="1" applyAlignment="1"/>
    <xf numFmtId="0" fontId="13" fillId="0" borderId="0" xfId="0" applyFont="1" applyFill="1" applyBorder="1" applyAlignment="1">
      <alignment horizontal="left" vertical="center"/>
    </xf>
    <xf numFmtId="0" fontId="3" fillId="0" borderId="0" xfId="3" applyFont="1" applyFill="1" applyAlignment="1">
      <alignment vertical="center"/>
    </xf>
    <xf numFmtId="9" fontId="3" fillId="0" borderId="0" xfId="2" applyFont="1" applyFill="1" applyAlignment="1">
      <alignment horizontal="right" vertical="center"/>
    </xf>
    <xf numFmtId="168" fontId="3" fillId="0" borderId="0" xfId="3" applyNumberFormat="1" applyFont="1" applyFill="1" applyAlignment="1">
      <alignment vertical="center"/>
    </xf>
    <xf numFmtId="0" fontId="3" fillId="0" borderId="11" xfId="3" applyFont="1" applyBorder="1" applyAlignment="1">
      <alignment vertical="center"/>
    </xf>
    <xf numFmtId="168" fontId="24" fillId="0" borderId="0" xfId="3" applyNumberFormat="1" applyFont="1" applyAlignment="1">
      <alignment vertical="center"/>
    </xf>
    <xf numFmtId="164" fontId="24" fillId="0" borderId="0" xfId="3" applyNumberFormat="1" applyFont="1" applyAlignment="1">
      <alignment vertical="center"/>
    </xf>
    <xf numFmtId="164" fontId="24" fillId="0" borderId="0" xfId="3" applyNumberFormat="1" applyFont="1" applyAlignment="1"/>
    <xf numFmtId="0" fontId="24" fillId="0" borderId="0" xfId="3" applyFont="1" applyAlignment="1">
      <alignment vertical="center"/>
    </xf>
    <xf numFmtId="164" fontId="3" fillId="0" borderId="0" xfId="2" applyNumberFormat="1" applyFont="1" applyAlignment="1">
      <alignment vertical="center"/>
    </xf>
    <xf numFmtId="43" fontId="13" fillId="0" borderId="0" xfId="1" applyFont="1" applyAlignment="1">
      <alignment vertical="center"/>
    </xf>
    <xf numFmtId="164" fontId="12" fillId="0" borderId="0" xfId="1" quotePrefix="1" applyNumberFormat="1" applyFont="1" applyFill="1" applyBorder="1" applyAlignment="1">
      <alignment horizontal="left" wrapText="1"/>
    </xf>
    <xf numFmtId="164" fontId="13" fillId="0" borderId="0" xfId="0" applyNumberFormat="1" applyFont="1" applyFill="1" applyBorder="1" applyAlignment="1">
      <alignment horizontal="right"/>
    </xf>
    <xf numFmtId="169" fontId="13" fillId="0" borderId="0" xfId="0" applyNumberFormat="1" applyFont="1" applyFill="1" applyBorder="1" applyAlignment="1">
      <alignment horizontal="right"/>
    </xf>
    <xf numFmtId="164" fontId="14" fillId="0" borderId="0" xfId="1" applyNumberFormat="1" applyFont="1" applyFill="1" applyBorder="1" applyAlignment="1">
      <alignment horizontal="left" wrapText="1"/>
    </xf>
    <xf numFmtId="168" fontId="14" fillId="0" borderId="0" xfId="1" applyNumberFormat="1" applyFont="1" applyFill="1" applyBorder="1" applyAlignment="1">
      <alignment horizontal="left" wrapText="1"/>
    </xf>
    <xf numFmtId="0" fontId="13" fillId="0" borderId="0" xfId="3" applyFont="1" applyAlignment="1"/>
    <xf numFmtId="0" fontId="13" fillId="0" borderId="0" xfId="3" applyFont="1" applyFill="1" applyBorder="1" applyAlignment="1">
      <alignment vertical="center"/>
    </xf>
    <xf numFmtId="171" fontId="13" fillId="0" borderId="0" xfId="3" applyNumberFormat="1" applyFont="1" applyFill="1" applyAlignment="1">
      <alignment vertical="center"/>
    </xf>
    <xf numFmtId="164" fontId="13" fillId="0" borderId="0" xfId="3" applyNumberFormat="1" applyFont="1" applyAlignment="1">
      <alignment vertical="center"/>
    </xf>
    <xf numFmtId="168" fontId="14" fillId="0" borderId="1" xfId="3" applyNumberFormat="1" applyFont="1" applyBorder="1" applyAlignment="1">
      <alignment horizontal="right" vertical="center" wrapText="1"/>
    </xf>
    <xf numFmtId="17" fontId="15" fillId="0" borderId="3" xfId="4" quotePrefix="1" applyNumberFormat="1" applyFont="1" applyFill="1" applyBorder="1" applyAlignment="1">
      <alignment vertical="center"/>
    </xf>
    <xf numFmtId="164" fontId="20" fillId="0" borderId="3" xfId="1" applyNumberFormat="1" applyFont="1" applyFill="1" applyBorder="1" applyAlignment="1">
      <alignment vertical="center" wrapText="1"/>
    </xf>
    <xf numFmtId="168" fontId="20" fillId="0" borderId="3" xfId="1" applyNumberFormat="1" applyFont="1" applyFill="1" applyBorder="1" applyAlignment="1">
      <alignment horizontal="left" vertical="center" wrapText="1"/>
    </xf>
    <xf numFmtId="17" fontId="15" fillId="0" borderId="15" xfId="4" quotePrefix="1" applyNumberFormat="1" applyFont="1" applyFill="1" applyBorder="1" applyAlignment="1"/>
    <xf numFmtId="164" fontId="20" fillId="0" borderId="15" xfId="1" applyNumberFormat="1" applyFont="1" applyFill="1" applyBorder="1" applyAlignment="1">
      <alignment wrapText="1"/>
    </xf>
    <xf numFmtId="168" fontId="20" fillId="0" borderId="15" xfId="1" applyNumberFormat="1" applyFont="1" applyFill="1" applyBorder="1" applyAlignment="1">
      <alignment horizontal="left" wrapText="1"/>
    </xf>
    <xf numFmtId="17" fontId="15" fillId="0" borderId="1" xfId="4" quotePrefix="1" applyNumberFormat="1" applyFont="1" applyFill="1" applyBorder="1" applyAlignment="1">
      <alignment vertical="center"/>
    </xf>
    <xf numFmtId="164" fontId="20" fillId="0" borderId="1" xfId="1" applyNumberFormat="1" applyFont="1" applyFill="1" applyBorder="1" applyAlignment="1">
      <alignment vertical="center" wrapText="1"/>
    </xf>
    <xf numFmtId="168" fontId="20" fillId="0" borderId="1" xfId="1" applyNumberFormat="1" applyFont="1" applyFill="1" applyBorder="1" applyAlignment="1">
      <alignment horizontal="left" vertical="center" wrapText="1"/>
    </xf>
    <xf numFmtId="0" fontId="15" fillId="0" borderId="0" xfId="3" applyFont="1" applyBorder="1" applyAlignment="1">
      <alignment vertical="center" wrapText="1"/>
    </xf>
    <xf numFmtId="0" fontId="21" fillId="0" borderId="0" xfId="0" applyFont="1" applyBorder="1" applyAlignment="1">
      <alignment vertical="center"/>
    </xf>
    <xf numFmtId="0" fontId="30" fillId="0" borderId="13" xfId="3" applyFont="1" applyFill="1" applyBorder="1" applyAlignment="1">
      <alignment horizontal="right" vertical="center" wrapText="1"/>
    </xf>
    <xf numFmtId="0" fontId="30" fillId="0" borderId="1" xfId="3" applyFont="1" applyFill="1" applyBorder="1" applyAlignment="1">
      <alignment horizontal="right" vertical="center" wrapText="1"/>
    </xf>
    <xf numFmtId="168" fontId="30" fillId="0" borderId="0" xfId="1" applyNumberFormat="1" applyFont="1" applyFill="1" applyBorder="1" applyAlignment="1">
      <alignment horizontal="left" vertical="center" wrapText="1"/>
    </xf>
    <xf numFmtId="164" fontId="30" fillId="0" borderId="4" xfId="1" applyNumberFormat="1" applyFont="1" applyFill="1" applyBorder="1" applyAlignment="1">
      <alignment horizontal="left" vertical="center" wrapText="1"/>
    </xf>
    <xf numFmtId="168" fontId="32" fillId="0" borderId="5" xfId="1" applyNumberFormat="1" applyFont="1" applyFill="1" applyBorder="1" applyAlignment="1">
      <alignment horizontal="left" vertical="center" wrapText="1"/>
    </xf>
    <xf numFmtId="164" fontId="32" fillId="0" borderId="19" xfId="1" applyNumberFormat="1" applyFont="1" applyFill="1" applyBorder="1" applyAlignment="1">
      <alignment horizontal="left" vertical="center" wrapText="1"/>
    </xf>
    <xf numFmtId="168" fontId="29" fillId="0" borderId="0" xfId="3" applyNumberFormat="1" applyFont="1" applyAlignment="1">
      <alignment vertical="center"/>
    </xf>
    <xf numFmtId="0" fontId="29" fillId="0" borderId="0" xfId="3" applyFont="1" applyFill="1" applyAlignment="1">
      <alignment vertical="center"/>
    </xf>
    <xf numFmtId="168" fontId="14" fillId="0" borderId="12" xfId="3" applyNumberFormat="1" applyFont="1" applyBorder="1" applyAlignment="1">
      <alignment horizontal="right" vertical="center" wrapText="1"/>
    </xf>
    <xf numFmtId="168" fontId="14" fillId="0" borderId="7" xfId="1" applyNumberFormat="1" applyFont="1" applyFill="1" applyBorder="1" applyAlignment="1">
      <alignment horizontal="left" vertical="center" wrapText="1"/>
    </xf>
    <xf numFmtId="169" fontId="13" fillId="0" borderId="16" xfId="0" applyNumberFormat="1" applyFont="1" applyFill="1" applyBorder="1" applyAlignment="1">
      <alignment horizontal="right"/>
    </xf>
    <xf numFmtId="169" fontId="13" fillId="0" borderId="7" xfId="0" applyNumberFormat="1" applyFont="1" applyFill="1" applyBorder="1" applyAlignment="1">
      <alignment horizontal="right"/>
    </xf>
    <xf numFmtId="43" fontId="13" fillId="0" borderId="0" xfId="1" applyFont="1"/>
    <xf numFmtId="168" fontId="13" fillId="0" borderId="0" xfId="3" applyNumberFormat="1" applyFont="1"/>
    <xf numFmtId="166" fontId="13" fillId="0" borderId="0" xfId="2" applyNumberFormat="1" applyFont="1"/>
    <xf numFmtId="166" fontId="15" fillId="0" borderId="16" xfId="2" applyNumberFormat="1" applyFont="1" applyBorder="1" applyAlignment="1">
      <alignment horizontal="center" vertical="center" wrapText="1"/>
    </xf>
    <xf numFmtId="0" fontId="3" fillId="0" borderId="1" xfId="3" applyFont="1" applyBorder="1" applyAlignment="1">
      <alignment horizontal="left" vertical="center"/>
    </xf>
    <xf numFmtId="17" fontId="8" fillId="0" borderId="0" xfId="3" applyNumberFormat="1" applyFont="1" applyFill="1" applyAlignment="1">
      <alignment vertical="center"/>
    </xf>
    <xf numFmtId="0" fontId="0" fillId="0" borderId="0" xfId="0" applyFill="1" applyBorder="1" applyAlignment="1">
      <alignment vertical="center"/>
    </xf>
    <xf numFmtId="164" fontId="20" fillId="0" borderId="3" xfId="1" applyNumberFormat="1" applyFont="1" applyFill="1" applyBorder="1" applyAlignment="1">
      <alignment horizontal="left" vertical="center" wrapText="1"/>
    </xf>
    <xf numFmtId="17" fontId="15" fillId="0" borderId="3" xfId="4" quotePrefix="1" applyNumberFormat="1" applyFont="1" applyBorder="1" applyAlignment="1">
      <alignment vertical="center"/>
    </xf>
    <xf numFmtId="17" fontId="15" fillId="0" borderId="15" xfId="4" quotePrefix="1" applyNumberFormat="1" applyFont="1" applyBorder="1" applyAlignment="1">
      <alignment vertical="center"/>
    </xf>
    <xf numFmtId="164" fontId="20" fillId="0" borderId="0" xfId="1" applyNumberFormat="1" applyFont="1" applyFill="1" applyBorder="1" applyAlignment="1">
      <alignment vertical="center" wrapText="1"/>
    </xf>
    <xf numFmtId="164" fontId="20" fillId="0" borderId="0" xfId="1" applyNumberFormat="1" applyFont="1" applyFill="1" applyBorder="1" applyAlignment="1">
      <alignment horizontal="left" vertical="center" wrapText="1"/>
    </xf>
    <xf numFmtId="168" fontId="20" fillId="0" borderId="0" xfId="1" applyNumberFormat="1" applyFont="1" applyFill="1" applyBorder="1" applyAlignment="1">
      <alignment horizontal="left" vertical="center" wrapText="1"/>
    </xf>
    <xf numFmtId="164" fontId="20" fillId="0" borderId="15" xfId="1" applyNumberFormat="1" applyFont="1" applyFill="1" applyBorder="1" applyAlignment="1">
      <alignment horizontal="left" vertical="center" wrapText="1"/>
    </xf>
    <xf numFmtId="168" fontId="14" fillId="0" borderId="2" xfId="1" applyNumberFormat="1" applyFont="1" applyFill="1" applyBorder="1" applyAlignment="1">
      <alignment horizontal="left" vertical="center" wrapText="1"/>
    </xf>
    <xf numFmtId="168" fontId="12" fillId="0" borderId="24" xfId="1" applyNumberFormat="1" applyFont="1" applyFill="1" applyBorder="1" applyAlignment="1">
      <alignment horizontal="left" vertical="center" wrapText="1"/>
    </xf>
    <xf numFmtId="168" fontId="13" fillId="0" borderId="0" xfId="3" applyNumberFormat="1" applyFont="1" applyFill="1" applyAlignment="1">
      <alignment vertical="center"/>
    </xf>
    <xf numFmtId="0" fontId="17" fillId="0" borderId="0" xfId="0" applyFont="1" applyBorder="1" applyAlignment="1">
      <alignment horizontal="left" vertical="top" wrapText="1"/>
    </xf>
    <xf numFmtId="0" fontId="23" fillId="0" borderId="4" xfId="0" applyFont="1" applyBorder="1" applyAlignment="1">
      <alignment horizontal="center" vertical="center"/>
    </xf>
    <xf numFmtId="0" fontId="23" fillId="0" borderId="0" xfId="0" applyFont="1" applyBorder="1" applyAlignment="1">
      <alignment horizontal="center" vertical="center"/>
    </xf>
    <xf numFmtId="0" fontId="23" fillId="0" borderId="7" xfId="0" applyFont="1" applyBorder="1" applyAlignment="1">
      <alignment horizontal="center" vertical="center"/>
    </xf>
    <xf numFmtId="0" fontId="25" fillId="0" borderId="4" xfId="0" applyFont="1" applyBorder="1" applyAlignment="1">
      <alignment horizontal="center"/>
    </xf>
    <xf numFmtId="0" fontId="25" fillId="0" borderId="0" xfId="0" applyFont="1" applyBorder="1" applyAlignment="1">
      <alignment horizontal="center"/>
    </xf>
    <xf numFmtId="0" fontId="25" fillId="0" borderId="7" xfId="0" applyFont="1" applyBorder="1" applyAlignment="1">
      <alignment horizontal="center"/>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45" fillId="0" borderId="0" xfId="0" quotePrefix="1" applyFont="1" applyBorder="1" applyAlignment="1">
      <alignment horizontal="left" vertical="center" wrapText="1"/>
    </xf>
    <xf numFmtId="0" fontId="45" fillId="0" borderId="0" xfId="0" applyFont="1" applyBorder="1" applyAlignment="1">
      <alignment horizontal="left" vertical="center" wrapText="1"/>
    </xf>
    <xf numFmtId="0" fontId="45" fillId="0" borderId="3" xfId="0" applyFont="1" applyBorder="1" applyAlignment="1">
      <alignment horizontal="left" vertical="center" wrapText="1"/>
    </xf>
    <xf numFmtId="0" fontId="23" fillId="0" borderId="0" xfId="0" applyFont="1" applyBorder="1" applyAlignment="1">
      <alignment horizontal="left" vertical="center"/>
    </xf>
    <xf numFmtId="0" fontId="19" fillId="0" borderId="0" xfId="0" applyFont="1" applyBorder="1" applyAlignment="1">
      <alignment horizontal="left" vertical="center"/>
    </xf>
    <xf numFmtId="0" fontId="0" fillId="0" borderId="0" xfId="0" applyBorder="1" applyAlignment="1">
      <alignment horizontal="left" vertical="center" wrapText="1"/>
    </xf>
    <xf numFmtId="17" fontId="16" fillId="0" borderId="0" xfId="0" quotePrefix="1" applyNumberFormat="1" applyFont="1" applyBorder="1" applyAlignment="1">
      <alignment horizontal="center"/>
    </xf>
    <xf numFmtId="0" fontId="21" fillId="0" borderId="0" xfId="0" applyFont="1" applyAlignment="1">
      <alignment horizontal="left" vertical="top" wrapText="1"/>
    </xf>
    <xf numFmtId="0" fontId="14" fillId="0" borderId="11" xfId="3" applyFont="1" applyBorder="1" applyAlignment="1">
      <alignment horizontal="center" vertical="center" wrapText="1"/>
    </xf>
    <xf numFmtId="17" fontId="15" fillId="0" borderId="2" xfId="4" applyNumberFormat="1" applyFont="1" applyFill="1" applyBorder="1" applyAlignment="1">
      <alignment horizontal="left" vertical="center" wrapText="1"/>
    </xf>
    <xf numFmtId="0" fontId="12" fillId="0" borderId="11" xfId="4" applyFont="1" applyBorder="1" applyAlignment="1">
      <alignment horizontal="center" wrapText="1"/>
    </xf>
    <xf numFmtId="164" fontId="14" fillId="0" borderId="0" xfId="1" applyNumberFormat="1" applyFont="1" applyBorder="1" applyAlignment="1">
      <alignment horizontal="right" vertical="center" wrapText="1"/>
    </xf>
    <xf numFmtId="164" fontId="14" fillId="0" borderId="1" xfId="1" applyNumberFormat="1" applyFont="1" applyBorder="1" applyAlignment="1">
      <alignment horizontal="right" vertical="center" wrapText="1"/>
    </xf>
    <xf numFmtId="164" fontId="15" fillId="0" borderId="0" xfId="1" applyNumberFormat="1" applyFont="1" applyBorder="1" applyAlignment="1">
      <alignment horizontal="center" vertical="center" wrapText="1"/>
    </xf>
    <xf numFmtId="164" fontId="15" fillId="0" borderId="1" xfId="1" applyNumberFormat="1" applyFont="1" applyBorder="1" applyAlignment="1">
      <alignment horizontal="center" vertical="center" wrapText="1"/>
    </xf>
    <xf numFmtId="0" fontId="16" fillId="0" borderId="0" xfId="3" applyFont="1" applyAlignment="1">
      <alignment horizontal="left" vertical="center" wrapText="1"/>
    </xf>
    <xf numFmtId="164" fontId="14" fillId="0" borderId="11" xfId="1" applyNumberFormat="1" applyFont="1" applyBorder="1" applyAlignment="1">
      <alignment horizontal="center" vertical="center" wrapText="1"/>
    </xf>
    <xf numFmtId="164" fontId="14" fillId="0" borderId="23" xfId="1" applyNumberFormat="1" applyFont="1" applyBorder="1" applyAlignment="1">
      <alignment horizontal="center" vertical="center" wrapText="1"/>
    </xf>
    <xf numFmtId="0" fontId="14" fillId="0" borderId="0" xfId="3" applyFont="1" applyAlignment="1">
      <alignment horizontal="left" vertical="center" wrapText="1"/>
    </xf>
    <xf numFmtId="0" fontId="14" fillId="0" borderId="1" xfId="3" applyFont="1" applyBorder="1" applyAlignment="1">
      <alignment horizontal="left" vertical="center" wrapText="1"/>
    </xf>
    <xf numFmtId="164" fontId="15" fillId="0" borderId="7" xfId="1" applyNumberFormat="1" applyFont="1" applyBorder="1" applyAlignment="1">
      <alignment horizontal="center" vertical="center" wrapText="1"/>
    </xf>
    <xf numFmtId="164" fontId="15" fillId="0" borderId="12" xfId="1" applyNumberFormat="1" applyFont="1" applyBorder="1" applyAlignment="1">
      <alignment horizontal="center" vertical="center" wrapText="1"/>
    </xf>
    <xf numFmtId="0" fontId="12" fillId="0" borderId="11" xfId="3" applyFont="1" applyBorder="1" applyAlignment="1">
      <alignment horizontal="center" wrapText="1"/>
    </xf>
    <xf numFmtId="0" fontId="16" fillId="0" borderId="0" xfId="3" applyFont="1" applyFill="1" applyAlignment="1">
      <alignment horizontal="left" vertical="center" wrapText="1"/>
    </xf>
    <xf numFmtId="17" fontId="15" fillId="0" borderId="2" xfId="4" quotePrefix="1" applyNumberFormat="1" applyFont="1" applyFill="1" applyBorder="1" applyAlignment="1">
      <alignment horizontal="left" wrapText="1"/>
    </xf>
    <xf numFmtId="0" fontId="26" fillId="0" borderId="0" xfId="3" applyFont="1" applyBorder="1" applyAlignment="1">
      <alignment horizontal="left" vertical="center" wrapText="1"/>
    </xf>
    <xf numFmtId="17" fontId="31" fillId="0" borderId="0" xfId="3" quotePrefix="1" applyNumberFormat="1" applyFont="1" applyAlignment="1">
      <alignment horizontal="center" vertical="center" wrapText="1"/>
    </xf>
    <xf numFmtId="17" fontId="31" fillId="0" borderId="0" xfId="3" applyNumberFormat="1" applyFont="1" applyAlignment="1">
      <alignment horizontal="center" vertical="center" wrapText="1"/>
    </xf>
    <xf numFmtId="0" fontId="30" fillId="0" borderId="0" xfId="3" applyFont="1" applyAlignment="1">
      <alignment horizontal="left" vertical="center" wrapText="1"/>
    </xf>
    <xf numFmtId="0" fontId="30" fillId="0" borderId="1" xfId="3" applyFont="1" applyBorder="1" applyAlignment="1">
      <alignment horizontal="left" vertical="center" wrapText="1"/>
    </xf>
    <xf numFmtId="0" fontId="27" fillId="0" borderId="11" xfId="3" applyFont="1" applyBorder="1" applyAlignment="1">
      <alignment horizontal="center" vertical="center" wrapText="1"/>
    </xf>
    <xf numFmtId="0" fontId="27" fillId="0" borderId="3" xfId="3" applyFont="1" applyBorder="1" applyAlignment="1">
      <alignment horizontal="center" vertical="center" wrapText="1"/>
    </xf>
    <xf numFmtId="17" fontId="31" fillId="0" borderId="0" xfId="3" quotePrefix="1" applyNumberFormat="1" applyFont="1" applyBorder="1" applyAlignment="1">
      <alignment horizontal="center" vertical="center" wrapText="1"/>
    </xf>
    <xf numFmtId="17" fontId="31" fillId="0" borderId="0" xfId="3" applyNumberFormat="1" applyFont="1" applyBorder="1" applyAlignment="1">
      <alignment horizontal="center" vertical="center" wrapText="1"/>
    </xf>
    <xf numFmtId="0" fontId="29" fillId="0" borderId="11" xfId="0" applyFont="1" applyBorder="1" applyAlignment="1">
      <alignment horizontal="center" vertical="center"/>
    </xf>
    <xf numFmtId="0" fontId="29" fillId="0" borderId="18" xfId="0" applyFont="1" applyBorder="1" applyAlignment="1">
      <alignment horizontal="center" vertical="center"/>
    </xf>
    <xf numFmtId="0" fontId="29" fillId="0" borderId="23" xfId="0" applyFont="1" applyBorder="1" applyAlignment="1">
      <alignment horizontal="center" vertical="center"/>
    </xf>
    <xf numFmtId="0" fontId="16" fillId="0" borderId="2" xfId="3" applyFont="1" applyBorder="1" applyAlignment="1">
      <alignment horizontal="left" vertical="center" wrapText="1"/>
    </xf>
    <xf numFmtId="0" fontId="19" fillId="0" borderId="11" xfId="0" applyFont="1" applyFill="1" applyBorder="1" applyAlignment="1">
      <alignment horizontal="center" wrapText="1"/>
    </xf>
    <xf numFmtId="17" fontId="5" fillId="0" borderId="0" xfId="3" quotePrefix="1" applyNumberFormat="1" applyFont="1" applyBorder="1" applyAlignment="1">
      <alignment horizontal="center" vertical="center" wrapText="1"/>
    </xf>
    <xf numFmtId="17" fontId="5" fillId="0" borderId="0" xfId="3" applyNumberFormat="1" applyFont="1" applyBorder="1" applyAlignment="1">
      <alignment horizontal="center" vertical="center" wrapText="1"/>
    </xf>
    <xf numFmtId="0" fontId="4" fillId="0" borderId="0" xfId="3" applyFont="1" applyBorder="1" applyAlignment="1">
      <alignment horizontal="left" vertical="center" wrapText="1"/>
    </xf>
    <xf numFmtId="0" fontId="4" fillId="0" borderId="1" xfId="3" applyFont="1" applyBorder="1" applyAlignment="1">
      <alignment horizontal="left" vertical="center" wrapText="1"/>
    </xf>
    <xf numFmtId="17" fontId="20" fillId="0" borderId="0" xfId="3" quotePrefix="1" applyNumberFormat="1" applyFont="1" applyBorder="1" applyAlignment="1">
      <alignment horizontal="center" vertical="center" wrapText="1"/>
    </xf>
    <xf numFmtId="17" fontId="20" fillId="0" borderId="0" xfId="3" applyNumberFormat="1" applyFont="1" applyBorder="1" applyAlignment="1">
      <alignment horizontal="center" vertical="center" wrapText="1"/>
    </xf>
    <xf numFmtId="0" fontId="15" fillId="0" borderId="11" xfId="3" applyFont="1" applyBorder="1" applyAlignment="1">
      <alignment horizontal="center" vertical="center" wrapText="1"/>
    </xf>
    <xf numFmtId="0" fontId="12" fillId="0" borderId="0" xfId="3" applyFont="1" applyBorder="1" applyAlignment="1">
      <alignment horizontal="left" vertical="center" wrapText="1"/>
    </xf>
    <xf numFmtId="0" fontId="12" fillId="0" borderId="1" xfId="3" applyFont="1" applyBorder="1" applyAlignment="1">
      <alignment horizontal="left" vertical="center" wrapText="1"/>
    </xf>
    <xf numFmtId="0" fontId="16" fillId="0" borderId="1" xfId="0" applyFont="1" applyBorder="1" applyAlignment="1">
      <alignment horizontal="center" vertical="center" wrapText="1"/>
    </xf>
    <xf numFmtId="0" fontId="16" fillId="0" borderId="1" xfId="0" applyFont="1" applyBorder="1" applyAlignment="1">
      <alignment horizontal="left" vertical="center" wrapText="1"/>
    </xf>
    <xf numFmtId="0" fontId="15" fillId="0" borderId="3" xfId="3" applyFont="1" applyBorder="1" applyAlignment="1">
      <alignment horizontal="center" vertical="center" wrapText="1"/>
    </xf>
    <xf numFmtId="164" fontId="5" fillId="0" borderId="15" xfId="1" applyNumberFormat="1" applyFont="1" applyFill="1" applyBorder="1" applyAlignment="1">
      <alignment horizontal="center" vertical="center" wrapText="1"/>
    </xf>
    <xf numFmtId="164" fontId="5" fillId="0" borderId="2" xfId="1" applyNumberFormat="1" applyFont="1" applyFill="1" applyBorder="1" applyAlignment="1">
      <alignment horizontal="center" vertical="center" wrapText="1"/>
    </xf>
    <xf numFmtId="164" fontId="5" fillId="0" borderId="0" xfId="1" applyNumberFormat="1" applyFont="1" applyFill="1" applyBorder="1" applyAlignment="1">
      <alignment horizontal="center" vertical="center" wrapText="1"/>
    </xf>
    <xf numFmtId="0" fontId="12" fillId="0" borderId="0" xfId="3" applyFont="1" applyBorder="1" applyAlignment="1">
      <alignment horizontal="center" vertical="center" wrapText="1"/>
    </xf>
    <xf numFmtId="0" fontId="12" fillId="0" borderId="7" xfId="3" applyFont="1" applyBorder="1" applyAlignment="1">
      <alignment horizontal="center" vertical="center" wrapText="1"/>
    </xf>
    <xf numFmtId="0" fontId="41" fillId="0" borderId="1" xfId="0" applyFont="1" applyBorder="1" applyAlignment="1">
      <alignment horizontal="left" vertical="center" wrapText="1"/>
    </xf>
    <xf numFmtId="0" fontId="14" fillId="0" borderId="0" xfId="3" applyFont="1" applyBorder="1" applyAlignment="1">
      <alignment horizontal="left" vertical="center" wrapText="1"/>
    </xf>
    <xf numFmtId="0" fontId="41" fillId="0" borderId="0" xfId="3" applyFont="1" applyBorder="1" applyAlignment="1">
      <alignment horizontal="left" wrapText="1"/>
    </xf>
    <xf numFmtId="164" fontId="7" fillId="0" borderId="0" xfId="1" applyNumberFormat="1" applyFont="1" applyFill="1" applyBorder="1" applyAlignment="1">
      <alignment horizontal="left" vertical="center" wrapText="1"/>
    </xf>
    <xf numFmtId="0" fontId="7" fillId="0" borderId="11" xfId="3" applyFont="1" applyBorder="1" applyAlignment="1">
      <alignment horizontal="center" vertical="center" wrapText="1"/>
    </xf>
    <xf numFmtId="0" fontId="14" fillId="0" borderId="2" xfId="3" applyFont="1" applyBorder="1" applyAlignment="1">
      <alignment horizontal="center" vertical="center" wrapText="1"/>
    </xf>
    <xf numFmtId="0" fontId="14" fillId="0" borderId="1" xfId="3" applyFont="1" applyBorder="1" applyAlignment="1">
      <alignment horizontal="center" vertical="center" wrapText="1"/>
    </xf>
    <xf numFmtId="0" fontId="14" fillId="0" borderId="22" xfId="3" applyFont="1" applyBorder="1" applyAlignment="1">
      <alignment horizontal="center" vertical="center" wrapText="1"/>
    </xf>
    <xf numFmtId="0" fontId="8" fillId="0" borderId="0" xfId="3" applyFont="1" applyAlignment="1">
      <alignment horizontal="left" vertical="center" wrapText="1"/>
    </xf>
    <xf numFmtId="0" fontId="3" fillId="0" borderId="0" xfId="0" applyFont="1" applyAlignment="1">
      <alignment horizontal="left" vertical="center" wrapText="1"/>
    </xf>
    <xf numFmtId="0" fontId="20" fillId="0" borderId="11" xfId="3" applyFont="1" applyBorder="1" applyAlignment="1">
      <alignment horizontal="center" wrapText="1"/>
    </xf>
    <xf numFmtId="0" fontId="26" fillId="0" borderId="0" xfId="0" applyFont="1" applyAlignment="1">
      <alignment horizontal="left" vertical="center" wrapText="1"/>
    </xf>
    <xf numFmtId="0" fontId="4" fillId="0" borderId="0" xfId="3" applyFont="1" applyAlignment="1">
      <alignment horizontal="left" vertical="center" wrapText="1"/>
    </xf>
    <xf numFmtId="17" fontId="5" fillId="0" borderId="0" xfId="3" quotePrefix="1" applyNumberFormat="1" applyFont="1" applyAlignment="1">
      <alignment horizontal="center" vertical="center" wrapText="1"/>
    </xf>
    <xf numFmtId="17" fontId="5" fillId="0" borderId="0" xfId="3" applyNumberFormat="1" applyFont="1" applyAlignment="1">
      <alignment horizontal="center" vertical="center" wrapText="1"/>
    </xf>
    <xf numFmtId="17" fontId="5" fillId="0" borderId="2" xfId="3" quotePrefix="1" applyNumberFormat="1" applyFont="1" applyBorder="1" applyAlignment="1">
      <alignment horizontal="center" vertical="center" wrapText="1"/>
    </xf>
    <xf numFmtId="17" fontId="5" fillId="0" borderId="2" xfId="3" applyNumberFormat="1" applyFont="1" applyBorder="1" applyAlignment="1">
      <alignment horizontal="center" vertical="center" wrapText="1"/>
    </xf>
    <xf numFmtId="17" fontId="5" fillId="0" borderId="0" xfId="3" quotePrefix="1" applyNumberFormat="1" applyFont="1" applyFill="1" applyAlignment="1">
      <alignment horizontal="center" vertical="center" wrapText="1"/>
    </xf>
    <xf numFmtId="17" fontId="5" fillId="0" borderId="0" xfId="3" applyNumberFormat="1" applyFont="1" applyFill="1" applyAlignment="1">
      <alignment horizontal="center" vertical="center" wrapText="1"/>
    </xf>
    <xf numFmtId="0" fontId="26" fillId="0" borderId="1" xfId="0" applyFont="1" applyBorder="1" applyAlignment="1">
      <alignment horizontal="center" vertical="center" wrapText="1"/>
    </xf>
    <xf numFmtId="0" fontId="30" fillId="0" borderId="2" xfId="3" applyFont="1" applyBorder="1" applyAlignment="1">
      <alignment horizontal="center" vertical="center" wrapText="1"/>
    </xf>
    <xf numFmtId="0" fontId="30" fillId="0" borderId="1" xfId="3" applyFont="1" applyBorder="1" applyAlignment="1">
      <alignment horizontal="center" vertical="center" wrapText="1"/>
    </xf>
    <xf numFmtId="0" fontId="29" fillId="0" borderId="11" xfId="3" applyFont="1" applyBorder="1" applyAlignment="1">
      <alignment horizontal="center" vertical="center" wrapText="1"/>
    </xf>
    <xf numFmtId="0" fontId="29" fillId="0" borderId="18" xfId="3" applyFont="1" applyFill="1" applyBorder="1" applyAlignment="1">
      <alignment horizontal="center" vertical="center" wrapText="1"/>
    </xf>
    <xf numFmtId="0" fontId="29" fillId="0" borderId="11" xfId="3" applyFont="1" applyFill="1" applyBorder="1" applyAlignment="1">
      <alignment horizontal="center" vertical="center" wrapText="1"/>
    </xf>
    <xf numFmtId="0" fontId="26" fillId="0" borderId="1" xfId="0" applyFont="1" applyBorder="1" applyAlignment="1">
      <alignment horizontal="left" vertical="center" wrapText="1"/>
    </xf>
    <xf numFmtId="0" fontId="12" fillId="0" borderId="3" xfId="3" applyFont="1" applyBorder="1" applyAlignment="1">
      <alignment horizontal="center" wrapText="1"/>
    </xf>
    <xf numFmtId="0" fontId="19" fillId="0" borderId="11" xfId="3" applyFont="1" applyBorder="1" applyAlignment="1">
      <alignment horizontal="center" vertical="center" wrapText="1"/>
    </xf>
    <xf numFmtId="0" fontId="19" fillId="0" borderId="23" xfId="3" applyFont="1" applyBorder="1" applyAlignment="1">
      <alignment horizontal="center" vertical="center" wrapText="1"/>
    </xf>
    <xf numFmtId="17" fontId="8" fillId="0" borderId="0" xfId="3" applyNumberFormat="1" applyFont="1" applyBorder="1" applyAlignment="1">
      <alignment horizontal="left" vertical="center" wrapText="1"/>
    </xf>
    <xf numFmtId="17" fontId="8" fillId="0" borderId="2" xfId="3" applyNumberFormat="1" applyFont="1" applyBorder="1" applyAlignment="1">
      <alignment horizontal="left" vertical="center" wrapText="1"/>
    </xf>
  </cellXfs>
  <cellStyles count="11">
    <cellStyle name="Migliaia" xfId="1" builtinId="3"/>
    <cellStyle name="Migliaia 2 2 2" xfId="5" xr:uid="{00000000-0005-0000-0000-000001000000}"/>
    <cellStyle name="Migliaia 5" xfId="6" xr:uid="{00000000-0005-0000-0000-000002000000}"/>
    <cellStyle name="Normale" xfId="0" builtinId="0"/>
    <cellStyle name="Normale 17 3" xfId="10" xr:uid="{00000000-0005-0000-0000-000004000000}"/>
    <cellStyle name="Normale 2 2 2" xfId="4" xr:uid="{00000000-0005-0000-0000-000005000000}"/>
    <cellStyle name="Normale 8 5" xfId="3" xr:uid="{00000000-0005-0000-0000-000006000000}"/>
    <cellStyle name="Normale 8 8" xfId="9" xr:uid="{00000000-0005-0000-0000-000007000000}"/>
    <cellStyle name="Percentuale" xfId="2" builtinId="5"/>
    <cellStyle name="Percentuale 4 2" xfId="8" xr:uid="{00000000-0005-0000-0000-000009000000}"/>
    <cellStyle name="Percentuale 6" xfId="7"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165100</xdr:rowOff>
    </xdr:from>
    <xdr:to>
      <xdr:col>9</xdr:col>
      <xdr:colOff>450850</xdr:colOff>
      <xdr:row>42</xdr:row>
      <xdr:rowOff>158750</xdr:rowOff>
    </xdr:to>
    <xdr:sp macro="" textlink="">
      <xdr:nvSpPr>
        <xdr:cNvPr id="2" name="CasellaDiTesto 1">
          <a:extLst>
            <a:ext uri="{FF2B5EF4-FFF2-40B4-BE49-F238E27FC236}">
              <a16:creationId xmlns:a16="http://schemas.microsoft.com/office/drawing/2014/main" id="{97C165FA-C9D8-482E-B2C5-18A249D3CDDA}"/>
            </a:ext>
          </a:extLst>
        </xdr:cNvPr>
        <xdr:cNvSpPr txBox="1"/>
      </xdr:nvSpPr>
      <xdr:spPr>
        <a:xfrm>
          <a:off x="0" y="355600"/>
          <a:ext cx="5994400" cy="78041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it-IT" sz="1200">
            <a:solidFill>
              <a:schemeClr val="dk1"/>
            </a:solidFill>
            <a:effectLst/>
            <a:latin typeface="Verdana" panose="020B0604030504040204" pitchFamily="34" charset="0"/>
            <a:ea typeface="Verdana" panose="020B0604030504040204" pitchFamily="34" charset="0"/>
            <a:cs typeface="+mn-cs"/>
          </a:endParaRPr>
        </a:p>
        <a:p>
          <a:r>
            <a:rPr lang="it-IT" sz="1000">
              <a:solidFill>
                <a:schemeClr val="dk1"/>
              </a:solidFill>
              <a:effectLst/>
              <a:latin typeface="Verdana" panose="020B0604030504040204" pitchFamily="34" charset="0"/>
              <a:ea typeface="Verdana" panose="020B0604030504040204" pitchFamily="34" charset="0"/>
              <a:cs typeface="+mn-cs"/>
            </a:rPr>
            <a:t>Le statistiche dell'Osservatorio sono state elaborate sulla base dei dati presenti negli archivi </a:t>
          </a:r>
          <a:r>
            <a:rPr lang="it-IT" sz="1000">
              <a:solidFill>
                <a:sysClr val="windowText" lastClr="000000"/>
              </a:solidFill>
              <a:effectLst/>
              <a:latin typeface="Verdana" panose="020B0604030504040204" pitchFamily="34" charset="0"/>
              <a:ea typeface="Verdana" panose="020B0604030504040204" pitchFamily="34" charset="0"/>
              <a:cs typeface="+mn-cs"/>
            </a:rPr>
            <a:t>amministrativi relativi alle domande di Assegno Unico e ai pagamenti effettuati, o comunque già disposti per il pagamento. Son</a:t>
          </a:r>
          <a:r>
            <a:rPr lang="it-IT" sz="1000" baseline="0">
              <a:solidFill>
                <a:sysClr val="windowText" lastClr="000000"/>
              </a:solidFill>
              <a:effectLst/>
              <a:latin typeface="Verdana" panose="020B0604030504040204" pitchFamily="34" charset="0"/>
              <a:ea typeface="Verdana" panose="020B0604030504040204" pitchFamily="34" charset="0"/>
              <a:cs typeface="+mn-cs"/>
            </a:rPr>
            <a:t>o inoltre esposti in una sezione a parte, i dati relativi alle somme erogate a titolo di integrazione dell'AUU a favore dei nuclei percettori del Reddito di cittadinanza.</a:t>
          </a:r>
          <a:endParaRPr lang="it-IT" sz="1000" strike="sngStrike">
            <a:solidFill>
              <a:sysClr val="windowText" lastClr="000000"/>
            </a:solidFill>
            <a:effectLst/>
            <a:latin typeface="Verdana" panose="020B0604030504040204" pitchFamily="34" charset="0"/>
            <a:ea typeface="Verdana" panose="020B0604030504040204" pitchFamily="34" charset="0"/>
            <a:cs typeface="+mn-cs"/>
          </a:endParaRPr>
        </a:p>
        <a:p>
          <a:r>
            <a:rPr lang="it-IT" sz="1000">
              <a:solidFill>
                <a:sysClr val="windowText" lastClr="000000"/>
              </a:solidFill>
              <a:effectLst/>
              <a:latin typeface="Verdana" panose="020B0604030504040204" pitchFamily="34" charset="0"/>
              <a:ea typeface="Verdana" panose="020B0604030504040204" pitchFamily="34" charset="0"/>
              <a:cs typeface="+mn-cs"/>
            </a:rPr>
            <a:t> </a:t>
          </a:r>
        </a:p>
        <a:p>
          <a:r>
            <a:rPr lang="it-IT" sz="1000">
              <a:solidFill>
                <a:sysClr val="windowText" lastClr="000000"/>
              </a:solidFill>
              <a:effectLst/>
              <a:latin typeface="Verdana" panose="020B0604030504040204" pitchFamily="34" charset="0"/>
              <a:ea typeface="Verdana" panose="020B0604030504040204" pitchFamily="34" charset="0"/>
              <a:cs typeface="+mn-cs"/>
            </a:rPr>
            <a:t>I dati presentati sono caratterizzati da un processo di elaborazione che prevede una serie di controlli allo scopo di individuare e superare incongruenze, anomalie ed errori sistematici o casuali che possono manifestarsi negli archivi amministrativi. </a:t>
          </a:r>
        </a:p>
        <a:p>
          <a:endParaRPr lang="it-IT" sz="1000">
            <a:solidFill>
              <a:sysClr val="windowText" lastClr="000000"/>
            </a:solidFill>
            <a:effectLst/>
            <a:latin typeface="Verdana" panose="020B0604030504040204" pitchFamily="34" charset="0"/>
            <a:ea typeface="Verdana" panose="020B0604030504040204" pitchFamily="34" charset="0"/>
            <a:cs typeface="+mn-cs"/>
          </a:endParaRPr>
        </a:p>
        <a:p>
          <a:r>
            <a:rPr lang="it-IT" sz="1000">
              <a:solidFill>
                <a:sysClr val="windowText" lastClr="000000"/>
              </a:solidFill>
              <a:effectLst/>
              <a:latin typeface="Verdana" panose="020B0604030504040204" pitchFamily="34" charset="0"/>
              <a:ea typeface="Verdana" panose="020B0604030504040204" pitchFamily="34" charset="0"/>
              <a:cs typeface="+mn-cs"/>
            </a:rPr>
            <a:t>L'aggiornamento dell'Osservatorio avviene con cadenza mensile: in virtù della caratteristica propria degli archivi amministrativi di avere una movimentazione continua, l'aggiornamento riguarda tutti i dati pubblicati, cioè anche quelli riferiti ai mesi precedenti la pubblicazione.</a:t>
          </a:r>
        </a:p>
        <a:p>
          <a:r>
            <a:rPr lang="it-IT" sz="1000">
              <a:solidFill>
                <a:sysClr val="windowText" lastClr="000000"/>
              </a:solidFill>
              <a:effectLst/>
              <a:latin typeface="Verdana" panose="020B0604030504040204" pitchFamily="34" charset="0"/>
              <a:ea typeface="Verdana" panose="020B0604030504040204" pitchFamily="34" charset="0"/>
              <a:cs typeface="+mn-cs"/>
            </a:rPr>
            <a:t> </a:t>
          </a:r>
        </a:p>
        <a:p>
          <a:r>
            <a:rPr lang="it-IT" sz="1000" b="1">
              <a:solidFill>
                <a:sysClr val="windowText" lastClr="000000"/>
              </a:solidFill>
              <a:effectLst/>
              <a:latin typeface="Verdana" panose="020B0604030504040204" pitchFamily="34" charset="0"/>
              <a:ea typeface="Verdana" panose="020B0604030504040204" pitchFamily="34" charset="0"/>
              <a:cs typeface="+mn-cs"/>
            </a:rPr>
            <a:t>Unità statistiche: </a:t>
          </a:r>
        </a:p>
        <a:p>
          <a:r>
            <a:rPr lang="it-IT" sz="1000">
              <a:solidFill>
                <a:sysClr val="windowText" lastClr="000000"/>
              </a:solidFill>
              <a:effectLst/>
              <a:latin typeface="Verdana" panose="020B0604030504040204" pitchFamily="34" charset="0"/>
              <a:ea typeface="Verdana" panose="020B0604030504040204" pitchFamily="34" charset="0"/>
              <a:cs typeface="+mn-cs"/>
            </a:rPr>
            <a:t>- Richiedente l'AUU (che può essere anche il figlio maggiorenne)</a:t>
          </a:r>
        </a:p>
        <a:p>
          <a:r>
            <a:rPr lang="it-IT" sz="1000">
              <a:solidFill>
                <a:sysClr val="windowText" lastClr="000000"/>
              </a:solidFill>
              <a:effectLst/>
              <a:latin typeface="Verdana" panose="020B0604030504040204" pitchFamily="34" charset="0"/>
              <a:ea typeface="Verdana" panose="020B0604030504040204" pitchFamily="34" charset="0"/>
              <a:cs typeface="+mn-cs"/>
            </a:rPr>
            <a:t>- Figli per i quali si richiede l'AUU (che comprende i figli maggiorenni che presentano la propria domanda autonomamente)</a:t>
          </a:r>
        </a:p>
        <a:p>
          <a:r>
            <a:rPr lang="it-IT" sz="1000">
              <a:solidFill>
                <a:sysClr val="windowText" lastClr="000000"/>
              </a:solidFill>
              <a:effectLst/>
              <a:latin typeface="Verdana" panose="020B0604030504040204" pitchFamily="34" charset="0"/>
              <a:ea typeface="Verdana" panose="020B0604030504040204" pitchFamily="34" charset="0"/>
              <a:cs typeface="+mn-cs"/>
            </a:rPr>
            <a:t>-Nuclei percettori di RdC</a:t>
          </a:r>
          <a:r>
            <a:rPr lang="it-IT" sz="1000" baseline="0">
              <a:solidFill>
                <a:sysClr val="windowText" lastClr="000000"/>
              </a:solidFill>
              <a:effectLst/>
              <a:latin typeface="Verdana" panose="020B0604030504040204" pitchFamily="34" charset="0"/>
              <a:ea typeface="Verdana" panose="020B0604030504040204" pitchFamily="34" charset="0"/>
              <a:cs typeface="+mn-cs"/>
            </a:rPr>
            <a:t> con diritto all'integrazione di AUU</a:t>
          </a:r>
        </a:p>
        <a:p>
          <a:r>
            <a:rPr lang="it-IT" sz="1000" baseline="0">
              <a:solidFill>
                <a:sysClr val="windowText" lastClr="000000"/>
              </a:solidFill>
              <a:effectLst/>
              <a:latin typeface="Verdana" panose="020B0604030504040204" pitchFamily="34" charset="0"/>
              <a:ea typeface="Verdana" panose="020B0604030504040204" pitchFamily="34" charset="0"/>
              <a:cs typeface="+mn-cs"/>
            </a:rPr>
            <a:t>-Figli presenti in nuclei percettori di RdC con diritto all'integrazione di AUU</a:t>
          </a:r>
          <a:endParaRPr lang="it-IT" sz="1000">
            <a:solidFill>
              <a:sysClr val="windowText" lastClr="000000"/>
            </a:solidFill>
            <a:effectLst/>
            <a:latin typeface="Verdana" panose="020B0604030504040204" pitchFamily="34" charset="0"/>
            <a:ea typeface="Verdana" panose="020B0604030504040204" pitchFamily="34" charset="0"/>
            <a:cs typeface="+mn-cs"/>
          </a:endParaRPr>
        </a:p>
        <a:p>
          <a:r>
            <a:rPr lang="it-IT" sz="1000">
              <a:solidFill>
                <a:sysClr val="windowText" lastClr="000000"/>
              </a:solidFill>
              <a:effectLst/>
              <a:latin typeface="Verdana" panose="020B0604030504040204" pitchFamily="34" charset="0"/>
              <a:ea typeface="Verdana" panose="020B0604030504040204" pitchFamily="34" charset="0"/>
              <a:cs typeface="+mn-cs"/>
            </a:rPr>
            <a:t> </a:t>
          </a:r>
        </a:p>
        <a:p>
          <a:r>
            <a:rPr lang="it-IT" sz="1000" b="1">
              <a:solidFill>
                <a:sysClr val="windowText" lastClr="000000"/>
              </a:solidFill>
              <a:effectLst/>
              <a:latin typeface="Verdana" panose="020B0604030504040204" pitchFamily="34" charset="0"/>
              <a:ea typeface="Verdana" panose="020B0604030504040204" pitchFamily="34" charset="0"/>
              <a:cs typeface="+mn-cs"/>
            </a:rPr>
            <a:t>Fonti dei dati:</a:t>
          </a:r>
        </a:p>
        <a:p>
          <a:r>
            <a:rPr lang="it-IT" sz="1000">
              <a:solidFill>
                <a:sysClr val="windowText" lastClr="000000"/>
              </a:solidFill>
              <a:effectLst/>
              <a:latin typeface="Verdana" panose="020B0604030504040204" pitchFamily="34" charset="0"/>
              <a:ea typeface="Verdana" panose="020B0604030504040204" pitchFamily="34" charset="0"/>
              <a:cs typeface="+mn-cs"/>
            </a:rPr>
            <a:t>La fonte dei dati è rappresentata dagli archivi amministrativi delle domande e dei pagamenti di AUU, e dall'archivio amministrativo relativo al</a:t>
          </a:r>
          <a:r>
            <a:rPr lang="it-IT" sz="1000" baseline="0">
              <a:solidFill>
                <a:sysClr val="windowText" lastClr="000000"/>
              </a:solidFill>
              <a:effectLst/>
              <a:latin typeface="Verdana" panose="020B0604030504040204" pitchFamily="34" charset="0"/>
              <a:ea typeface="Verdana" panose="020B0604030504040204" pitchFamily="34" charset="0"/>
              <a:cs typeface="+mn-cs"/>
            </a:rPr>
            <a:t> Reddito di Cittadinanza</a:t>
          </a:r>
          <a:endParaRPr lang="it-IT" sz="1000">
            <a:solidFill>
              <a:sysClr val="windowText" lastClr="000000"/>
            </a:solidFill>
            <a:effectLst/>
            <a:latin typeface="Verdana" panose="020B0604030504040204" pitchFamily="34" charset="0"/>
            <a:ea typeface="Verdana" panose="020B0604030504040204" pitchFamily="34" charset="0"/>
            <a:cs typeface="+mn-cs"/>
          </a:endParaRPr>
        </a:p>
        <a:p>
          <a:r>
            <a:rPr lang="it-IT" sz="1000">
              <a:solidFill>
                <a:sysClr val="windowText" lastClr="000000"/>
              </a:solidFill>
              <a:effectLst/>
              <a:latin typeface="Verdana" panose="020B0604030504040204" pitchFamily="34" charset="0"/>
              <a:ea typeface="Verdana" panose="020B0604030504040204" pitchFamily="34" charset="0"/>
              <a:cs typeface="+mn-cs"/>
            </a:rPr>
            <a:t> </a:t>
          </a:r>
        </a:p>
        <a:p>
          <a:r>
            <a:rPr lang="it-IT" sz="1000" b="1">
              <a:solidFill>
                <a:sysClr val="windowText" lastClr="000000"/>
              </a:solidFill>
              <a:effectLst/>
              <a:latin typeface="Verdana" panose="020B0604030504040204" pitchFamily="34" charset="0"/>
              <a:ea typeface="Verdana" panose="020B0604030504040204" pitchFamily="34" charset="0"/>
              <a:cs typeface="+mn-cs"/>
            </a:rPr>
            <a:t>Variabili di analisi:</a:t>
          </a:r>
        </a:p>
        <a:p>
          <a:r>
            <a:rPr lang="it-IT" sz="1000">
              <a:solidFill>
                <a:sysClr val="windowText" lastClr="000000"/>
              </a:solidFill>
              <a:effectLst/>
              <a:latin typeface="Verdana" panose="020B0604030504040204" pitchFamily="34" charset="0"/>
              <a:ea typeface="Verdana" panose="020B0604030504040204" pitchFamily="34" charset="0"/>
              <a:cs typeface="+mn-cs"/>
            </a:rPr>
            <a:t>Numero domande</a:t>
          </a:r>
        </a:p>
        <a:p>
          <a:r>
            <a:rPr lang="it-IT" sz="1000">
              <a:solidFill>
                <a:sysClr val="windowText" lastClr="000000"/>
              </a:solidFill>
              <a:effectLst/>
              <a:latin typeface="Verdana" panose="020B0604030504040204" pitchFamily="34" charset="0"/>
              <a:ea typeface="Verdana" panose="020B0604030504040204" pitchFamily="34" charset="0"/>
              <a:cs typeface="+mn-cs"/>
            </a:rPr>
            <a:t>Numero richiedenti</a:t>
          </a:r>
        </a:p>
        <a:p>
          <a:r>
            <a:rPr lang="it-IT" sz="1000">
              <a:solidFill>
                <a:sysClr val="windowText" lastClr="000000"/>
              </a:solidFill>
              <a:effectLst/>
              <a:latin typeface="Verdana" panose="020B0604030504040204" pitchFamily="34" charset="0"/>
              <a:ea typeface="Verdana" panose="020B0604030504040204" pitchFamily="34" charset="0"/>
              <a:cs typeface="+mn-cs"/>
            </a:rPr>
            <a:t>Numero nuclei percettori di RdC con integrazione AUU</a:t>
          </a:r>
        </a:p>
        <a:p>
          <a:r>
            <a:rPr lang="it-IT" sz="1000">
              <a:solidFill>
                <a:sysClr val="windowText" lastClr="000000"/>
              </a:solidFill>
              <a:effectLst/>
              <a:latin typeface="Verdana" panose="020B0604030504040204" pitchFamily="34" charset="0"/>
              <a:ea typeface="Verdana" panose="020B0604030504040204" pitchFamily="34" charset="0"/>
              <a:cs typeface="+mn-cs"/>
            </a:rPr>
            <a:t>Numero figli con AUU</a:t>
          </a:r>
        </a:p>
        <a:p>
          <a:pPr marL="0" marR="0" lvl="0" indent="0" defTabSz="914400" eaLnBrk="1" fontAlgn="auto" latinLnBrk="0" hangingPunct="1">
            <a:lnSpc>
              <a:spcPct val="100000"/>
            </a:lnSpc>
            <a:spcBef>
              <a:spcPts val="0"/>
            </a:spcBef>
            <a:spcAft>
              <a:spcPts val="0"/>
            </a:spcAft>
            <a:buClrTx/>
            <a:buSzTx/>
            <a:buFontTx/>
            <a:buNone/>
            <a:tabLst/>
            <a:defRPr/>
          </a:pPr>
          <a:r>
            <a:rPr lang="it-IT" sz="1000">
              <a:solidFill>
                <a:sysClr val="windowText" lastClr="000000"/>
              </a:solidFill>
              <a:effectLst/>
              <a:latin typeface="Verdana" panose="020B0604030504040204" pitchFamily="34" charset="0"/>
              <a:ea typeface="Verdana" panose="020B0604030504040204" pitchFamily="34" charset="0"/>
              <a:cs typeface="+mn-cs"/>
            </a:rPr>
            <a:t>Numero figli appartenenti a nuclei percettori di RdC con integrazione AUU</a:t>
          </a:r>
        </a:p>
        <a:p>
          <a:r>
            <a:rPr lang="it-IT" sz="1000">
              <a:solidFill>
                <a:sysClr val="windowText" lastClr="000000"/>
              </a:solidFill>
              <a:effectLst/>
              <a:latin typeface="Verdana" panose="020B0604030504040204" pitchFamily="34" charset="0"/>
              <a:ea typeface="Verdana" panose="020B0604030504040204" pitchFamily="34" charset="0"/>
              <a:cs typeface="+mn-cs"/>
            </a:rPr>
            <a:t>Importo medio mensile dell'assegno</a:t>
          </a:r>
        </a:p>
        <a:p>
          <a:pPr marL="0" marR="0" lvl="0" indent="0" defTabSz="914400" eaLnBrk="1" fontAlgn="auto" latinLnBrk="0" hangingPunct="1">
            <a:lnSpc>
              <a:spcPct val="100000"/>
            </a:lnSpc>
            <a:spcBef>
              <a:spcPts val="0"/>
            </a:spcBef>
            <a:spcAft>
              <a:spcPts val="0"/>
            </a:spcAft>
            <a:buClrTx/>
            <a:buSzTx/>
            <a:buFontTx/>
            <a:buNone/>
            <a:tabLst/>
            <a:defRPr/>
          </a:pPr>
          <a:r>
            <a:rPr lang="it-IT" sz="1000">
              <a:solidFill>
                <a:sysClr val="windowText" lastClr="000000"/>
              </a:solidFill>
              <a:effectLst/>
              <a:latin typeface="Verdana" panose="020B0604030504040204" pitchFamily="34" charset="0"/>
              <a:ea typeface="Verdana" panose="020B0604030504040204" pitchFamily="34" charset="0"/>
              <a:cs typeface="+mn-cs"/>
            </a:rPr>
            <a:t>Importo medio mensile dell'integrazione AUU su RdC</a:t>
          </a:r>
        </a:p>
        <a:p>
          <a:r>
            <a:rPr lang="it-IT" sz="1000">
              <a:solidFill>
                <a:sysClr val="windowText" lastClr="000000"/>
              </a:solidFill>
              <a:effectLst/>
              <a:latin typeface="Verdana" panose="020B0604030504040204" pitchFamily="34" charset="0"/>
              <a:ea typeface="Verdana" panose="020B0604030504040204" pitchFamily="34" charset="0"/>
              <a:cs typeface="+mn-cs"/>
            </a:rPr>
            <a:t>Numero medio di figli</a:t>
          </a:r>
        </a:p>
        <a:p>
          <a:r>
            <a:rPr lang="it-IT" sz="1000">
              <a:solidFill>
                <a:sysClr val="windowText" lastClr="000000"/>
              </a:solidFill>
              <a:effectLst/>
              <a:latin typeface="Verdana" panose="020B0604030504040204" pitchFamily="34" charset="0"/>
              <a:ea typeface="Verdana" panose="020B0604030504040204" pitchFamily="34" charset="0"/>
              <a:cs typeface="+mn-cs"/>
            </a:rPr>
            <a:t>Numero medio di mensilità pagate nell'anno</a:t>
          </a:r>
        </a:p>
        <a:p>
          <a:r>
            <a:rPr lang="it-IT" sz="1000" b="1">
              <a:solidFill>
                <a:sysClr val="windowText" lastClr="000000"/>
              </a:solidFill>
              <a:effectLst/>
              <a:latin typeface="Verdana" panose="020B0604030504040204" pitchFamily="34" charset="0"/>
              <a:ea typeface="Verdana" panose="020B0604030504040204" pitchFamily="34" charset="0"/>
              <a:cs typeface="+mn-cs"/>
            </a:rPr>
            <a:t> </a:t>
          </a:r>
        </a:p>
        <a:p>
          <a:r>
            <a:rPr lang="it-IT" sz="1000" b="1">
              <a:solidFill>
                <a:sysClr val="windowText" lastClr="000000"/>
              </a:solidFill>
              <a:effectLst/>
              <a:latin typeface="Verdana" panose="020B0604030504040204" pitchFamily="34" charset="0"/>
              <a:ea typeface="Verdana" panose="020B0604030504040204" pitchFamily="34" charset="0"/>
              <a:cs typeface="+mn-cs"/>
            </a:rPr>
            <a:t>Variabili di classificazione:</a:t>
          </a:r>
        </a:p>
        <a:p>
          <a:r>
            <a:rPr lang="it-IT" sz="1000">
              <a:solidFill>
                <a:sysClr val="windowText" lastClr="000000"/>
              </a:solidFill>
              <a:effectLst/>
              <a:latin typeface="Verdana" panose="020B0604030504040204" pitchFamily="34" charset="0"/>
              <a:ea typeface="Verdana" panose="020B0604030504040204" pitchFamily="34" charset="0"/>
              <a:cs typeface="+mn-cs"/>
            </a:rPr>
            <a:t>Anno e mese di presentazione della domanda</a:t>
          </a:r>
        </a:p>
        <a:p>
          <a:pPr marL="0" marR="0" lvl="0" indent="0" defTabSz="914400" eaLnBrk="1" fontAlgn="auto" latinLnBrk="0" hangingPunct="1">
            <a:lnSpc>
              <a:spcPct val="100000"/>
            </a:lnSpc>
            <a:spcBef>
              <a:spcPts val="0"/>
            </a:spcBef>
            <a:spcAft>
              <a:spcPts val="0"/>
            </a:spcAft>
            <a:buClrTx/>
            <a:buSzTx/>
            <a:buFontTx/>
            <a:buNone/>
            <a:tabLst/>
            <a:defRPr/>
          </a:pPr>
          <a:r>
            <a:rPr lang="it-IT" sz="1000">
              <a:solidFill>
                <a:sysClr val="windowText" lastClr="000000"/>
              </a:solidFill>
              <a:effectLst/>
              <a:latin typeface="Verdana" panose="020B0604030504040204" pitchFamily="34" charset="0"/>
              <a:ea typeface="Verdana" panose="020B0604030504040204" pitchFamily="34" charset="0"/>
              <a:cs typeface="+mn-cs"/>
            </a:rPr>
            <a:t>Canale di presentazione della domanda</a:t>
          </a:r>
        </a:p>
        <a:p>
          <a:pPr marL="0" marR="0" lvl="0" indent="0" defTabSz="914400" eaLnBrk="1" fontAlgn="auto" latinLnBrk="0" hangingPunct="1">
            <a:lnSpc>
              <a:spcPct val="100000"/>
            </a:lnSpc>
            <a:spcBef>
              <a:spcPts val="0"/>
            </a:spcBef>
            <a:spcAft>
              <a:spcPts val="0"/>
            </a:spcAft>
            <a:buClrTx/>
            <a:buSzTx/>
            <a:buFontTx/>
            <a:buNone/>
            <a:tabLst/>
            <a:defRPr/>
          </a:pPr>
          <a:r>
            <a:rPr lang="it-IT" sz="1000">
              <a:solidFill>
                <a:sysClr val="windowText" lastClr="000000"/>
              </a:solidFill>
              <a:effectLst/>
              <a:latin typeface="Verdana" panose="020B0604030504040204" pitchFamily="34" charset="0"/>
              <a:ea typeface="Verdana" panose="020B0604030504040204" pitchFamily="34" charset="0"/>
              <a:cs typeface="+mn-cs"/>
            </a:rPr>
            <a:t>Anno e mese di competenza del pagamento</a:t>
          </a:r>
        </a:p>
        <a:p>
          <a:r>
            <a:rPr lang="it-IT" sz="1000">
              <a:solidFill>
                <a:sysClr val="windowText" lastClr="000000"/>
              </a:solidFill>
              <a:effectLst/>
              <a:latin typeface="Verdana" panose="020B0604030504040204" pitchFamily="34" charset="0"/>
              <a:ea typeface="Verdana" panose="020B0604030504040204" pitchFamily="34" charset="0"/>
              <a:cs typeface="+mn-cs"/>
            </a:rPr>
            <a:t>Regione di residenza del richiedente</a:t>
          </a:r>
        </a:p>
        <a:p>
          <a:r>
            <a:rPr lang="it-IT" sz="1000">
              <a:solidFill>
                <a:sysClr val="windowText" lastClr="000000"/>
              </a:solidFill>
              <a:effectLst/>
              <a:latin typeface="Verdana" panose="020B0604030504040204" pitchFamily="34" charset="0"/>
              <a:ea typeface="Verdana" panose="020B0604030504040204" pitchFamily="34" charset="0"/>
              <a:cs typeface="+mn-cs"/>
            </a:rPr>
            <a:t>Numero di figli per richiedente pagato</a:t>
          </a:r>
        </a:p>
        <a:p>
          <a:r>
            <a:rPr lang="it-IT" sz="1000">
              <a:solidFill>
                <a:sysClr val="windowText" lastClr="000000"/>
              </a:solidFill>
              <a:effectLst/>
              <a:latin typeface="Verdana" panose="020B0604030504040204" pitchFamily="34" charset="0"/>
              <a:ea typeface="Verdana" panose="020B0604030504040204" pitchFamily="34" charset="0"/>
              <a:cs typeface="+mn-cs"/>
            </a:rPr>
            <a:t>Classe di ISEE </a:t>
          </a:r>
        </a:p>
        <a:p>
          <a:r>
            <a:rPr lang="it-IT" sz="1000">
              <a:solidFill>
                <a:sysClr val="windowText" lastClr="000000"/>
              </a:solidFill>
              <a:effectLst/>
              <a:latin typeface="Verdana" panose="020B0604030504040204" pitchFamily="34" charset="0"/>
              <a:ea typeface="Verdana" panose="020B0604030504040204" pitchFamily="34" charset="0"/>
              <a:cs typeface="+mn-cs"/>
            </a:rPr>
            <a:t>Classe di età del figlio</a:t>
          </a:r>
        </a:p>
        <a:p>
          <a:r>
            <a:rPr lang="it-IT" sz="1000">
              <a:solidFill>
                <a:sysClr val="windowText" lastClr="000000"/>
              </a:solidFill>
              <a:effectLst/>
              <a:latin typeface="Verdana" panose="020B0604030504040204" pitchFamily="34" charset="0"/>
              <a:ea typeface="Verdana" panose="020B0604030504040204" pitchFamily="34" charset="0"/>
              <a:cs typeface="+mn-cs"/>
            </a:rPr>
            <a:t>Presenza o meno di figli disabili nel nucleo</a:t>
          </a:r>
        </a:p>
        <a:p>
          <a:r>
            <a:rPr lang="it-IT" sz="1200">
              <a:solidFill>
                <a:sysClr val="windowText" lastClr="000000"/>
              </a:solidFill>
              <a:effectLst/>
              <a:latin typeface="Verdana" panose="020B0604030504040204" pitchFamily="34" charset="0"/>
              <a:ea typeface="Verdana" panose="020B0604030504040204" pitchFamily="34" charset="0"/>
              <a:cs typeface="+mn-cs"/>
            </a:rPr>
            <a:t> </a:t>
          </a:r>
        </a:p>
        <a:p>
          <a:br>
            <a:rPr lang="it-IT" sz="1200" b="1">
              <a:solidFill>
                <a:sysClr val="windowText" lastClr="000000"/>
              </a:solidFill>
              <a:effectLst/>
              <a:latin typeface="Verdana" panose="020B0604030504040204" pitchFamily="34" charset="0"/>
              <a:ea typeface="Verdana" panose="020B0604030504040204" pitchFamily="34" charset="0"/>
              <a:cs typeface="+mn-cs"/>
            </a:rPr>
          </a:br>
          <a:r>
            <a:rPr lang="it-IT" sz="1200" b="1">
              <a:solidFill>
                <a:sysClr val="windowText" lastClr="000000"/>
              </a:solidFill>
              <a:effectLst/>
              <a:latin typeface="Verdana" panose="020B0604030504040204" pitchFamily="34" charset="0"/>
              <a:ea typeface="Verdana" panose="020B0604030504040204" pitchFamily="34" charset="0"/>
              <a:cs typeface="+mn-cs"/>
            </a:rPr>
            <a:t> </a:t>
          </a:r>
          <a:endParaRPr lang="it-IT" sz="1200">
            <a:solidFill>
              <a:sysClr val="windowText" lastClr="000000"/>
            </a:solidFill>
            <a:effectLst/>
            <a:latin typeface="Verdana" panose="020B0604030504040204" pitchFamily="34" charset="0"/>
            <a:ea typeface="Verdana" panose="020B0604030504040204" pitchFamily="34" charset="0"/>
            <a:cs typeface="+mn-cs"/>
          </a:endParaRPr>
        </a:p>
        <a:p>
          <a:endParaRPr lang="it-IT" sz="1200">
            <a:latin typeface="Verdana" panose="020B0604030504040204" pitchFamily="34" charset="0"/>
            <a:ea typeface="Verdana" panose="020B060403050404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stat-intra\data\piani%20di%20spoglio_e_doc\05_pds_III_pop\DCIS\SAN\SAN_A_burgio_DEF\DCIS_OSPDISTPSICHRES_ospedaliz_disturbi_psichici_luogo_residenza_DEF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uttura"/>
      <sheetName val="Territorio"/>
      <sheetName val="Tipo dato"/>
      <sheetName val="tipo di patologia"/>
      <sheetName val="Regime di ricovero"/>
      <sheetName val="Sesso"/>
      <sheetName val="Classe di età"/>
      <sheetName val="Stato civile"/>
      <sheetName val="Aggregati clinici di codice"/>
      <sheetName val="Anno"/>
      <sheetName val="Misura"/>
      <sheetName val="flag, note, file aggiuntivi"/>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7B97D-C3A4-4806-AD63-EBCBC226F434}">
  <sheetPr>
    <pageSetUpPr fitToPage="1"/>
  </sheetPr>
  <dimension ref="B1:K27"/>
  <sheetViews>
    <sheetView showGridLines="0" tabSelected="1" zoomScale="88" zoomScaleNormal="88" workbookViewId="0">
      <selection activeCell="D13" sqref="D13"/>
    </sheetView>
  </sheetViews>
  <sheetFormatPr defaultRowHeight="14.5" x14ac:dyDescent="0.35"/>
  <cols>
    <col min="1" max="1" width="1.54296875" customWidth="1"/>
    <col min="2" max="2" width="4.6328125" customWidth="1"/>
    <col min="9" max="9" width="12.81640625" customWidth="1"/>
    <col min="10" max="10" width="20.1796875" customWidth="1"/>
    <col min="11" max="11" width="4.08984375" customWidth="1"/>
    <col min="12" max="12" width="5" customWidth="1"/>
  </cols>
  <sheetData>
    <row r="1" spans="2:11" x14ac:dyDescent="0.35">
      <c r="B1" t="s">
        <v>85</v>
      </c>
    </row>
    <row r="2" spans="2:11" ht="4.5" customHeight="1" x14ac:dyDescent="0.35"/>
    <row r="3" spans="2:11" ht="4.5" customHeight="1" x14ac:dyDescent="0.35"/>
    <row r="4" spans="2:11" ht="4.5" customHeight="1" x14ac:dyDescent="0.35"/>
    <row r="5" spans="2:11" ht="4.5" customHeight="1" x14ac:dyDescent="0.35"/>
    <row r="6" spans="2:11" ht="4.5" customHeight="1" x14ac:dyDescent="0.35"/>
    <row r="7" spans="2:11" ht="4.5" customHeight="1" x14ac:dyDescent="0.35"/>
    <row r="9" spans="2:11" x14ac:dyDescent="0.35">
      <c r="B9" s="38" t="s">
        <v>85</v>
      </c>
      <c r="C9" s="39"/>
      <c r="D9" s="39"/>
      <c r="E9" s="39"/>
      <c r="F9" s="39"/>
      <c r="G9" s="39"/>
      <c r="H9" s="39"/>
      <c r="I9" s="39"/>
      <c r="J9" s="39"/>
      <c r="K9" s="40"/>
    </row>
    <row r="10" spans="2:11" ht="25" x14ac:dyDescent="0.35">
      <c r="B10" s="326" t="s">
        <v>66</v>
      </c>
      <c r="C10" s="327"/>
      <c r="D10" s="327"/>
      <c r="E10" s="327"/>
      <c r="F10" s="327"/>
      <c r="G10" s="327"/>
      <c r="H10" s="327"/>
      <c r="I10" s="327"/>
      <c r="J10" s="327"/>
      <c r="K10" s="328"/>
    </row>
    <row r="11" spans="2:11" x14ac:dyDescent="0.35">
      <c r="B11" s="41"/>
      <c r="C11" s="42"/>
      <c r="D11" s="42"/>
      <c r="E11" s="42"/>
      <c r="F11" s="42"/>
      <c r="G11" s="42"/>
      <c r="H11" s="42"/>
      <c r="I11" s="42"/>
      <c r="J11" s="42"/>
      <c r="K11" s="43"/>
    </row>
    <row r="12" spans="2:11" x14ac:dyDescent="0.35">
      <c r="B12" s="41"/>
      <c r="C12" s="42"/>
      <c r="D12" s="42"/>
      <c r="E12" s="42"/>
      <c r="F12" s="42"/>
      <c r="G12" s="42"/>
      <c r="H12" s="42"/>
      <c r="I12" s="42"/>
      <c r="J12" s="42"/>
      <c r="K12" s="43"/>
    </row>
    <row r="13" spans="2:11" x14ac:dyDescent="0.35">
      <c r="B13" s="41"/>
      <c r="C13" s="42"/>
      <c r="D13" s="42"/>
      <c r="E13" s="42"/>
      <c r="F13" s="42"/>
      <c r="G13" s="42"/>
      <c r="H13" s="42"/>
      <c r="I13" s="42"/>
      <c r="J13" s="42"/>
      <c r="K13" s="43"/>
    </row>
    <row r="14" spans="2:11" x14ac:dyDescent="0.35">
      <c r="B14" s="332" t="s">
        <v>65</v>
      </c>
      <c r="C14" s="333"/>
      <c r="D14" s="333"/>
      <c r="E14" s="333"/>
      <c r="F14" s="333"/>
      <c r="G14" s="333"/>
      <c r="H14" s="333"/>
      <c r="I14" s="333"/>
      <c r="J14" s="333"/>
      <c r="K14" s="334"/>
    </row>
    <row r="15" spans="2:11" ht="15" x14ac:dyDescent="0.35">
      <c r="B15" s="41"/>
      <c r="C15" s="44"/>
      <c r="D15" s="42"/>
      <c r="E15" s="42"/>
      <c r="F15" s="42"/>
      <c r="G15" s="42"/>
      <c r="H15" s="42"/>
      <c r="I15" s="42"/>
      <c r="J15" s="42"/>
      <c r="K15" s="43"/>
    </row>
    <row r="16" spans="2:11" x14ac:dyDescent="0.35">
      <c r="B16" s="41"/>
      <c r="C16" s="42"/>
      <c r="D16" s="42"/>
      <c r="E16" s="42"/>
      <c r="F16" s="42"/>
      <c r="G16" s="42"/>
      <c r="H16" s="42"/>
      <c r="I16" s="42"/>
      <c r="J16" s="42"/>
      <c r="K16" s="43"/>
    </row>
    <row r="17" spans="2:11" x14ac:dyDescent="0.35">
      <c r="B17" s="41"/>
      <c r="C17" s="42"/>
      <c r="D17" s="42"/>
      <c r="E17" s="42"/>
      <c r="F17" s="42"/>
      <c r="G17" s="42"/>
      <c r="H17" s="42"/>
      <c r="I17" s="42"/>
      <c r="J17" s="42"/>
      <c r="K17" s="43"/>
    </row>
    <row r="18" spans="2:11" x14ac:dyDescent="0.35">
      <c r="B18" s="41"/>
      <c r="C18" s="42"/>
      <c r="D18" s="42"/>
      <c r="E18" s="42"/>
      <c r="F18" s="42"/>
      <c r="G18" s="42"/>
      <c r="H18" s="42"/>
      <c r="I18" s="42"/>
      <c r="J18" s="42"/>
      <c r="K18" s="43"/>
    </row>
    <row r="19" spans="2:11" x14ac:dyDescent="0.35">
      <c r="B19" s="41"/>
      <c r="C19" s="42"/>
      <c r="D19" s="42"/>
      <c r="E19" s="42"/>
      <c r="F19" s="42"/>
      <c r="G19" s="42"/>
      <c r="H19" s="42"/>
      <c r="I19" s="42"/>
      <c r="J19" s="42"/>
      <c r="K19" s="43"/>
    </row>
    <row r="20" spans="2:11" ht="23.5" x14ac:dyDescent="0.55000000000000004">
      <c r="B20" s="329" t="s">
        <v>216</v>
      </c>
      <c r="C20" s="330"/>
      <c r="D20" s="330"/>
      <c r="E20" s="330"/>
      <c r="F20" s="330"/>
      <c r="G20" s="330"/>
      <c r="H20" s="330"/>
      <c r="I20" s="330"/>
      <c r="J20" s="330"/>
      <c r="K20" s="331"/>
    </row>
    <row r="21" spans="2:11" ht="4.5" customHeight="1" x14ac:dyDescent="0.55000000000000004">
      <c r="B21" s="98"/>
      <c r="C21" s="99"/>
      <c r="D21" s="99"/>
      <c r="E21" s="99"/>
      <c r="F21" s="99"/>
      <c r="G21" s="99"/>
      <c r="H21" s="99"/>
      <c r="I21" s="99"/>
      <c r="J21" s="99"/>
      <c r="K21" s="100"/>
    </row>
    <row r="22" spans="2:11" ht="4.5" customHeight="1" x14ac:dyDescent="0.55000000000000004">
      <c r="B22" s="98"/>
      <c r="C22" s="99"/>
      <c r="D22" s="99"/>
      <c r="E22" s="99"/>
      <c r="F22" s="99"/>
      <c r="G22" s="99"/>
      <c r="H22" s="99"/>
      <c r="I22" s="99"/>
      <c r="J22" s="99"/>
      <c r="K22" s="100"/>
    </row>
    <row r="23" spans="2:11" ht="12.5" customHeight="1" x14ac:dyDescent="0.35">
      <c r="B23" s="41"/>
      <c r="C23" s="42"/>
      <c r="D23" s="42"/>
      <c r="E23" s="42"/>
      <c r="F23" s="42"/>
      <c r="G23" s="42"/>
      <c r="H23" s="42"/>
      <c r="I23" s="42"/>
      <c r="J23" s="42"/>
      <c r="K23" s="43"/>
    </row>
    <row r="24" spans="2:11" ht="163.5" customHeight="1" x14ac:dyDescent="0.35">
      <c r="B24" s="41"/>
      <c r="C24" s="325" t="s">
        <v>226</v>
      </c>
      <c r="D24" s="325"/>
      <c r="E24" s="325"/>
      <c r="F24" s="325"/>
      <c r="G24" s="325"/>
      <c r="H24" s="325"/>
      <c r="I24" s="325"/>
      <c r="J24" s="325"/>
      <c r="K24" s="112"/>
    </row>
    <row r="25" spans="2:11" ht="130" customHeight="1" x14ac:dyDescent="0.35">
      <c r="B25" s="41"/>
      <c r="C25" s="335" t="s">
        <v>227</v>
      </c>
      <c r="D25" s="336"/>
      <c r="E25" s="336"/>
      <c r="F25" s="336"/>
      <c r="G25" s="336"/>
      <c r="H25" s="336"/>
      <c r="I25" s="336"/>
      <c r="J25" s="336"/>
      <c r="K25" s="43"/>
    </row>
    <row r="26" spans="2:11" ht="125.5" customHeight="1" x14ac:dyDescent="0.35">
      <c r="B26" s="41"/>
      <c r="C26" s="336"/>
      <c r="D26" s="336"/>
      <c r="E26" s="336"/>
      <c r="F26" s="336"/>
      <c r="G26" s="336"/>
      <c r="H26" s="336"/>
      <c r="I26" s="336"/>
      <c r="J26" s="336"/>
      <c r="K26" s="43"/>
    </row>
    <row r="27" spans="2:11" ht="2.5" customHeight="1" x14ac:dyDescent="0.35">
      <c r="B27" s="45"/>
      <c r="C27" s="337"/>
      <c r="D27" s="337"/>
      <c r="E27" s="337"/>
      <c r="F27" s="337"/>
      <c r="G27" s="337"/>
      <c r="H27" s="337"/>
      <c r="I27" s="337"/>
      <c r="J27" s="337"/>
      <c r="K27" s="46"/>
    </row>
  </sheetData>
  <mergeCells count="5">
    <mergeCell ref="C24:J24"/>
    <mergeCell ref="B10:K10"/>
    <mergeCell ref="B20:K20"/>
    <mergeCell ref="B14:K14"/>
    <mergeCell ref="C25:J27"/>
  </mergeCells>
  <pageMargins left="0.70866141732283472" right="0.70866141732283472" top="0.94488188976377963" bottom="0.74803149606299213" header="0.31496062992125984" footer="0.31496062992125984"/>
  <pageSetup paperSize="9" scale="9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5">
    <pageSetUpPr fitToPage="1"/>
  </sheetPr>
  <dimension ref="A1:U60"/>
  <sheetViews>
    <sheetView showGridLines="0" tabSelected="1" view="pageBreakPreview" zoomScale="60" zoomScaleNormal="58" workbookViewId="0">
      <selection activeCell="D13" sqref="D13"/>
    </sheetView>
  </sheetViews>
  <sheetFormatPr defaultColWidth="13.26953125" defaultRowHeight="10" x14ac:dyDescent="0.35"/>
  <cols>
    <col min="1" max="1" width="25.90625" style="1" customWidth="1"/>
    <col min="2" max="2" width="13.26953125" style="1" customWidth="1"/>
    <col min="3" max="3" width="13.08984375" style="66" customWidth="1"/>
    <col min="4" max="4" width="13.26953125" style="1" customWidth="1"/>
    <col min="5" max="5" width="14.36328125" style="66" customWidth="1"/>
    <col min="6" max="6" width="13.26953125" style="1" bestFit="1" customWidth="1"/>
    <col min="7" max="7" width="13.90625" style="66" customWidth="1"/>
    <col min="8" max="8" width="13.08984375" style="1" customWidth="1"/>
    <col min="9" max="9" width="13.54296875" style="66" customWidth="1"/>
    <col min="10" max="10" width="13.26953125" style="1" bestFit="1" customWidth="1"/>
    <col min="11" max="11" width="12.08984375" style="1" bestFit="1" customWidth="1"/>
    <col min="12" max="12" width="13.26953125" style="1" bestFit="1" customWidth="1"/>
    <col min="13" max="13" width="12.08984375" style="1" bestFit="1" customWidth="1"/>
    <col min="14" max="14" width="13.26953125" style="1" bestFit="1" customWidth="1"/>
    <col min="15" max="15" width="12.08984375" style="1" bestFit="1" customWidth="1"/>
    <col min="16" max="16" width="13.26953125" style="1" bestFit="1" customWidth="1"/>
    <col min="17" max="17" width="12.08984375" style="1" bestFit="1" customWidth="1"/>
    <col min="18" max="18" width="13.26953125" style="1" bestFit="1" customWidth="1"/>
    <col min="19" max="19" width="12.08984375" style="1" bestFit="1" customWidth="1"/>
    <col min="20" max="20" width="13.26953125" style="1" customWidth="1"/>
    <col min="21" max="21" width="12.08984375" style="1" bestFit="1" customWidth="1"/>
    <col min="22" max="16384" width="13.26953125" style="1"/>
  </cols>
  <sheetData>
    <row r="1" spans="1:21" ht="61.5" customHeight="1" thickBot="1" x14ac:dyDescent="0.4">
      <c r="A1" s="47" t="s">
        <v>134</v>
      </c>
      <c r="B1" s="33"/>
      <c r="C1" s="63"/>
      <c r="D1" s="33"/>
      <c r="E1" s="63"/>
      <c r="F1" s="33"/>
      <c r="G1" s="63"/>
      <c r="H1" s="49"/>
      <c r="I1" s="69"/>
      <c r="J1" s="49"/>
      <c r="K1" s="49"/>
      <c r="L1" s="49"/>
      <c r="M1" s="49"/>
      <c r="N1" s="49"/>
      <c r="O1" s="49"/>
      <c r="P1" s="49"/>
      <c r="Q1" s="49"/>
      <c r="R1" s="49"/>
      <c r="S1" s="49"/>
      <c r="T1" s="49"/>
      <c r="U1" s="49"/>
    </row>
    <row r="2" spans="1:21" ht="40.5" customHeight="1" thickTop="1" x14ac:dyDescent="0.35">
      <c r="A2" s="37"/>
      <c r="B2" s="365" t="s">
        <v>36</v>
      </c>
      <c r="C2" s="365"/>
      <c r="D2" s="365"/>
      <c r="E2" s="365"/>
      <c r="F2" s="365"/>
      <c r="G2" s="365"/>
      <c r="H2" s="365"/>
      <c r="I2" s="365"/>
      <c r="J2" s="365"/>
      <c r="K2" s="365"/>
      <c r="L2" s="365"/>
      <c r="M2" s="365"/>
      <c r="N2" s="365"/>
      <c r="O2" s="365"/>
      <c r="P2" s="365"/>
      <c r="Q2" s="365"/>
      <c r="R2" s="365"/>
      <c r="S2" s="365"/>
      <c r="T2" s="365"/>
      <c r="U2" s="365"/>
    </row>
    <row r="3" spans="1:21" ht="33" customHeight="1" x14ac:dyDescent="0.35">
      <c r="A3" s="376" t="s">
        <v>79</v>
      </c>
      <c r="B3" s="374" t="s">
        <v>3</v>
      </c>
      <c r="C3" s="375"/>
      <c r="D3" s="374" t="s">
        <v>22</v>
      </c>
      <c r="E3" s="375"/>
      <c r="F3" s="374" t="s">
        <v>23</v>
      </c>
      <c r="G3" s="375"/>
      <c r="H3" s="374" t="s">
        <v>70</v>
      </c>
      <c r="I3" s="375"/>
      <c r="J3" s="374" t="s">
        <v>86</v>
      </c>
      <c r="K3" s="375"/>
      <c r="L3" s="374" t="s">
        <v>88</v>
      </c>
      <c r="M3" s="375"/>
      <c r="N3" s="374" t="s">
        <v>116</v>
      </c>
      <c r="O3" s="375"/>
      <c r="P3" s="374" t="s">
        <v>119</v>
      </c>
      <c r="Q3" s="375"/>
      <c r="R3" s="374" t="s">
        <v>120</v>
      </c>
      <c r="S3" s="375"/>
      <c r="T3" s="374" t="s">
        <v>123</v>
      </c>
      <c r="U3" s="375"/>
    </row>
    <row r="4" spans="1:21" ht="64" customHeight="1" thickBot="1" x14ac:dyDescent="0.4">
      <c r="A4" s="377"/>
      <c r="B4" s="30" t="s">
        <v>103</v>
      </c>
      <c r="C4" s="64" t="s">
        <v>104</v>
      </c>
      <c r="D4" s="30" t="s">
        <v>103</v>
      </c>
      <c r="E4" s="64" t="s">
        <v>104</v>
      </c>
      <c r="F4" s="30" t="s">
        <v>103</v>
      </c>
      <c r="G4" s="64" t="s">
        <v>104</v>
      </c>
      <c r="H4" s="30" t="s">
        <v>103</v>
      </c>
      <c r="I4" s="64" t="s">
        <v>104</v>
      </c>
      <c r="J4" s="30" t="s">
        <v>103</v>
      </c>
      <c r="K4" s="64" t="s">
        <v>104</v>
      </c>
      <c r="L4" s="30" t="s">
        <v>103</v>
      </c>
      <c r="M4" s="64" t="s">
        <v>104</v>
      </c>
      <c r="N4" s="30" t="s">
        <v>103</v>
      </c>
      <c r="O4" s="64" t="s">
        <v>104</v>
      </c>
      <c r="P4" s="30" t="s">
        <v>103</v>
      </c>
      <c r="Q4" s="64" t="s">
        <v>104</v>
      </c>
      <c r="R4" s="30" t="s">
        <v>103</v>
      </c>
      <c r="S4" s="64" t="s">
        <v>104</v>
      </c>
      <c r="T4" s="30" t="s">
        <v>103</v>
      </c>
      <c r="U4" s="64" t="s">
        <v>104</v>
      </c>
    </row>
    <row r="5" spans="1:21" ht="21.75" customHeight="1" thickTop="1" x14ac:dyDescent="0.35">
      <c r="A5" s="2" t="s">
        <v>4</v>
      </c>
      <c r="B5" s="2">
        <v>570480</v>
      </c>
      <c r="C5" s="2">
        <v>138</v>
      </c>
      <c r="D5" s="2">
        <v>570380</v>
      </c>
      <c r="E5" s="2">
        <v>138</v>
      </c>
      <c r="F5" s="2">
        <v>573182</v>
      </c>
      <c r="G5" s="2">
        <v>139</v>
      </c>
      <c r="H5" s="2">
        <v>573190</v>
      </c>
      <c r="I5" s="2">
        <v>139</v>
      </c>
      <c r="J5" s="2">
        <v>571795</v>
      </c>
      <c r="K5" s="2">
        <v>139</v>
      </c>
      <c r="L5" s="2">
        <v>577328</v>
      </c>
      <c r="M5" s="2">
        <v>139</v>
      </c>
      <c r="N5" s="2">
        <v>579581</v>
      </c>
      <c r="O5" s="2">
        <v>139</v>
      </c>
      <c r="P5" s="2">
        <v>583339</v>
      </c>
      <c r="Q5" s="2">
        <v>139</v>
      </c>
      <c r="R5" s="2">
        <v>586755</v>
      </c>
      <c r="S5" s="2">
        <v>140</v>
      </c>
      <c r="T5" s="2">
        <v>589686</v>
      </c>
      <c r="U5" s="2">
        <v>140</v>
      </c>
    </row>
    <row r="6" spans="1:21" ht="21.75" customHeight="1" x14ac:dyDescent="0.35">
      <c r="A6" s="2" t="s">
        <v>5</v>
      </c>
      <c r="B6" s="2">
        <v>17596</v>
      </c>
      <c r="C6" s="2">
        <v>135</v>
      </c>
      <c r="D6" s="2">
        <v>17601</v>
      </c>
      <c r="E6" s="2">
        <v>135</v>
      </c>
      <c r="F6" s="2">
        <v>17624</v>
      </c>
      <c r="G6" s="2">
        <v>135</v>
      </c>
      <c r="H6" s="2">
        <v>17651</v>
      </c>
      <c r="I6" s="2">
        <v>135</v>
      </c>
      <c r="J6" s="2">
        <v>17636</v>
      </c>
      <c r="K6" s="2">
        <v>135</v>
      </c>
      <c r="L6" s="2">
        <v>17827</v>
      </c>
      <c r="M6" s="2">
        <v>135</v>
      </c>
      <c r="N6" s="2">
        <v>17923</v>
      </c>
      <c r="O6" s="2">
        <v>135</v>
      </c>
      <c r="P6" s="2">
        <v>17992</v>
      </c>
      <c r="Q6" s="2">
        <v>136</v>
      </c>
      <c r="R6" s="2">
        <v>18080</v>
      </c>
      <c r="S6" s="2">
        <v>136</v>
      </c>
      <c r="T6" s="2">
        <v>18194</v>
      </c>
      <c r="U6" s="2">
        <v>136</v>
      </c>
    </row>
    <row r="7" spans="1:21" ht="21.75" customHeight="1" x14ac:dyDescent="0.35">
      <c r="A7" s="2" t="s">
        <v>6</v>
      </c>
      <c r="B7" s="2">
        <v>1478823</v>
      </c>
      <c r="C7" s="2">
        <v>138</v>
      </c>
      <c r="D7" s="2">
        <v>1477220</v>
      </c>
      <c r="E7" s="2">
        <v>138</v>
      </c>
      <c r="F7" s="2">
        <v>1480836</v>
      </c>
      <c r="G7" s="2">
        <v>139</v>
      </c>
      <c r="H7" s="2">
        <v>1480579</v>
      </c>
      <c r="I7" s="2">
        <v>139</v>
      </c>
      <c r="J7" s="2">
        <v>1479155</v>
      </c>
      <c r="K7" s="2">
        <v>139</v>
      </c>
      <c r="L7" s="2">
        <v>1492082</v>
      </c>
      <c r="M7" s="2">
        <v>139</v>
      </c>
      <c r="N7" s="2">
        <v>1498084</v>
      </c>
      <c r="O7" s="2">
        <v>139</v>
      </c>
      <c r="P7" s="2">
        <v>1507228</v>
      </c>
      <c r="Q7" s="2">
        <v>139</v>
      </c>
      <c r="R7" s="2">
        <v>1515069</v>
      </c>
      <c r="S7" s="2">
        <v>140</v>
      </c>
      <c r="T7" s="2">
        <v>1522237</v>
      </c>
      <c r="U7" s="2">
        <v>140</v>
      </c>
    </row>
    <row r="8" spans="1:21" ht="21.75" customHeight="1" x14ac:dyDescent="0.35">
      <c r="A8" s="2" t="s">
        <v>71</v>
      </c>
      <c r="B8" s="2">
        <v>88774</v>
      </c>
      <c r="C8" s="2">
        <v>143</v>
      </c>
      <c r="D8" s="2">
        <v>88829</v>
      </c>
      <c r="E8" s="2">
        <v>143</v>
      </c>
      <c r="F8" s="2">
        <v>88915</v>
      </c>
      <c r="G8" s="2">
        <v>143</v>
      </c>
      <c r="H8" s="2">
        <v>88959</v>
      </c>
      <c r="I8" s="2">
        <v>143</v>
      </c>
      <c r="J8" s="2">
        <v>88876</v>
      </c>
      <c r="K8" s="2">
        <v>144</v>
      </c>
      <c r="L8" s="2">
        <v>89432</v>
      </c>
      <c r="M8" s="2">
        <v>144</v>
      </c>
      <c r="N8" s="2">
        <v>89912</v>
      </c>
      <c r="O8" s="2">
        <v>144</v>
      </c>
      <c r="P8" s="2">
        <v>90214</v>
      </c>
      <c r="Q8" s="2">
        <v>144</v>
      </c>
      <c r="R8" s="2">
        <v>90608</v>
      </c>
      <c r="S8" s="2">
        <v>144</v>
      </c>
      <c r="T8" s="2">
        <v>91006</v>
      </c>
      <c r="U8" s="2">
        <v>144</v>
      </c>
    </row>
    <row r="9" spans="1:21" ht="21.75" customHeight="1" x14ac:dyDescent="0.35">
      <c r="A9" s="2" t="s">
        <v>72</v>
      </c>
      <c r="B9" s="2">
        <v>91892</v>
      </c>
      <c r="C9" s="2">
        <v>133</v>
      </c>
      <c r="D9" s="2">
        <v>92102</v>
      </c>
      <c r="E9" s="2">
        <v>133</v>
      </c>
      <c r="F9" s="2">
        <v>92308</v>
      </c>
      <c r="G9" s="2">
        <v>133</v>
      </c>
      <c r="H9" s="2">
        <v>92494</v>
      </c>
      <c r="I9" s="2">
        <v>133</v>
      </c>
      <c r="J9" s="2">
        <v>92679</v>
      </c>
      <c r="K9" s="2">
        <v>134</v>
      </c>
      <c r="L9" s="2">
        <v>93564</v>
      </c>
      <c r="M9" s="2">
        <v>134</v>
      </c>
      <c r="N9" s="2">
        <v>94365</v>
      </c>
      <c r="O9" s="2">
        <v>134</v>
      </c>
      <c r="P9" s="2">
        <v>95204</v>
      </c>
      <c r="Q9" s="2">
        <v>135</v>
      </c>
      <c r="R9" s="2">
        <v>96039</v>
      </c>
      <c r="S9" s="2">
        <v>135</v>
      </c>
      <c r="T9" s="2">
        <v>96681</v>
      </c>
      <c r="U9" s="2">
        <v>135</v>
      </c>
    </row>
    <row r="10" spans="1:21" ht="21.75" customHeight="1" x14ac:dyDescent="0.35">
      <c r="A10" s="2" t="s">
        <v>7</v>
      </c>
      <c r="B10" s="2">
        <v>711853</v>
      </c>
      <c r="C10" s="2">
        <v>140</v>
      </c>
      <c r="D10" s="2">
        <v>712234</v>
      </c>
      <c r="E10" s="2">
        <v>140</v>
      </c>
      <c r="F10" s="2">
        <v>713330</v>
      </c>
      <c r="G10" s="2">
        <v>140</v>
      </c>
      <c r="H10" s="2">
        <v>713485</v>
      </c>
      <c r="I10" s="2">
        <v>140</v>
      </c>
      <c r="J10" s="2">
        <v>713395</v>
      </c>
      <c r="K10" s="2">
        <v>141</v>
      </c>
      <c r="L10" s="2">
        <v>719657</v>
      </c>
      <c r="M10" s="2">
        <v>141</v>
      </c>
      <c r="N10" s="2">
        <v>723288</v>
      </c>
      <c r="O10" s="2">
        <v>141</v>
      </c>
      <c r="P10" s="2">
        <v>727901</v>
      </c>
      <c r="Q10" s="2">
        <v>141</v>
      </c>
      <c r="R10" s="2">
        <v>731620</v>
      </c>
      <c r="S10" s="2">
        <v>141</v>
      </c>
      <c r="T10" s="2">
        <v>735032</v>
      </c>
      <c r="U10" s="2">
        <v>141</v>
      </c>
    </row>
    <row r="11" spans="1:21" ht="21.75" customHeight="1" x14ac:dyDescent="0.35">
      <c r="A11" s="2" t="s">
        <v>63</v>
      </c>
      <c r="B11" s="2">
        <v>162762</v>
      </c>
      <c r="C11" s="2">
        <v>144</v>
      </c>
      <c r="D11" s="2">
        <v>162856</v>
      </c>
      <c r="E11" s="2">
        <v>144</v>
      </c>
      <c r="F11" s="2">
        <v>163188</v>
      </c>
      <c r="G11" s="2">
        <v>144</v>
      </c>
      <c r="H11" s="2">
        <v>163159</v>
      </c>
      <c r="I11" s="2">
        <v>144</v>
      </c>
      <c r="J11" s="2">
        <v>163112</v>
      </c>
      <c r="K11" s="2">
        <v>145</v>
      </c>
      <c r="L11" s="2">
        <v>164371</v>
      </c>
      <c r="M11" s="2">
        <v>145</v>
      </c>
      <c r="N11" s="2">
        <v>165182</v>
      </c>
      <c r="O11" s="2">
        <v>145</v>
      </c>
      <c r="P11" s="2">
        <v>166115</v>
      </c>
      <c r="Q11" s="2">
        <v>145</v>
      </c>
      <c r="R11" s="2">
        <v>166908</v>
      </c>
      <c r="S11" s="2">
        <v>145</v>
      </c>
      <c r="T11" s="2">
        <v>167735</v>
      </c>
      <c r="U11" s="2">
        <v>145</v>
      </c>
    </row>
    <row r="12" spans="1:21" ht="21.75" customHeight="1" x14ac:dyDescent="0.35">
      <c r="A12" s="2" t="s">
        <v>8</v>
      </c>
      <c r="B12" s="2">
        <v>178284</v>
      </c>
      <c r="C12" s="2">
        <v>137</v>
      </c>
      <c r="D12" s="2">
        <v>178217</v>
      </c>
      <c r="E12" s="2">
        <v>137</v>
      </c>
      <c r="F12" s="2">
        <v>178771</v>
      </c>
      <c r="G12" s="2">
        <v>137</v>
      </c>
      <c r="H12" s="2">
        <v>178815</v>
      </c>
      <c r="I12" s="2">
        <v>137</v>
      </c>
      <c r="J12" s="2">
        <v>178460</v>
      </c>
      <c r="K12" s="2">
        <v>138</v>
      </c>
      <c r="L12" s="2">
        <v>180466</v>
      </c>
      <c r="M12" s="2">
        <v>138</v>
      </c>
      <c r="N12" s="2">
        <v>181744</v>
      </c>
      <c r="O12" s="2">
        <v>138</v>
      </c>
      <c r="P12" s="2">
        <v>183374</v>
      </c>
      <c r="Q12" s="2">
        <v>139</v>
      </c>
      <c r="R12" s="2">
        <v>184829</v>
      </c>
      <c r="S12" s="2">
        <v>139</v>
      </c>
      <c r="T12" s="2">
        <v>186055</v>
      </c>
      <c r="U12" s="2">
        <v>139</v>
      </c>
    </row>
    <row r="13" spans="1:21" ht="21.75" customHeight="1" x14ac:dyDescent="0.35">
      <c r="A13" s="2" t="s">
        <v>9</v>
      </c>
      <c r="B13" s="2">
        <v>644398</v>
      </c>
      <c r="C13" s="2">
        <v>140</v>
      </c>
      <c r="D13" s="2">
        <v>644627</v>
      </c>
      <c r="E13" s="2">
        <v>140</v>
      </c>
      <c r="F13" s="2">
        <v>645898</v>
      </c>
      <c r="G13" s="2">
        <v>140</v>
      </c>
      <c r="H13" s="2">
        <v>646335</v>
      </c>
      <c r="I13" s="2">
        <v>140</v>
      </c>
      <c r="J13" s="2">
        <v>645945</v>
      </c>
      <c r="K13" s="2">
        <v>141</v>
      </c>
      <c r="L13" s="2">
        <v>651839</v>
      </c>
      <c r="M13" s="2">
        <v>141</v>
      </c>
      <c r="N13" s="2">
        <v>655270</v>
      </c>
      <c r="O13" s="2">
        <v>141</v>
      </c>
      <c r="P13" s="2">
        <v>659626</v>
      </c>
      <c r="Q13" s="2">
        <v>142</v>
      </c>
      <c r="R13" s="2">
        <v>663372</v>
      </c>
      <c r="S13" s="2">
        <v>142</v>
      </c>
      <c r="T13" s="2">
        <v>666539</v>
      </c>
      <c r="U13" s="2">
        <v>142</v>
      </c>
    </row>
    <row r="14" spans="1:21" ht="21.75" customHeight="1" x14ac:dyDescent="0.35">
      <c r="A14" s="2" t="s">
        <v>10</v>
      </c>
      <c r="B14" s="2">
        <v>491505</v>
      </c>
      <c r="C14" s="2">
        <v>139</v>
      </c>
      <c r="D14" s="2">
        <v>491367</v>
      </c>
      <c r="E14" s="2">
        <v>139</v>
      </c>
      <c r="F14" s="2">
        <v>492959</v>
      </c>
      <c r="G14" s="2">
        <v>140</v>
      </c>
      <c r="H14" s="2">
        <v>492564</v>
      </c>
      <c r="I14" s="2">
        <v>140</v>
      </c>
      <c r="J14" s="2">
        <v>491719</v>
      </c>
      <c r="K14" s="2">
        <v>140</v>
      </c>
      <c r="L14" s="2">
        <v>496138</v>
      </c>
      <c r="M14" s="2">
        <v>140</v>
      </c>
      <c r="N14" s="2">
        <v>498403</v>
      </c>
      <c r="O14" s="2">
        <v>140</v>
      </c>
      <c r="P14" s="2">
        <v>501754</v>
      </c>
      <c r="Q14" s="2">
        <v>140</v>
      </c>
      <c r="R14" s="2">
        <v>504536</v>
      </c>
      <c r="S14" s="2">
        <v>140</v>
      </c>
      <c r="T14" s="2">
        <v>506824</v>
      </c>
      <c r="U14" s="2">
        <v>141</v>
      </c>
    </row>
    <row r="15" spans="1:21" ht="21.75" customHeight="1" x14ac:dyDescent="0.35">
      <c r="A15" s="2" t="s">
        <v>11</v>
      </c>
      <c r="B15" s="2">
        <v>121170</v>
      </c>
      <c r="C15" s="2">
        <v>148</v>
      </c>
      <c r="D15" s="2">
        <v>121228</v>
      </c>
      <c r="E15" s="2">
        <v>148</v>
      </c>
      <c r="F15" s="2">
        <v>121791</v>
      </c>
      <c r="G15" s="2">
        <v>148</v>
      </c>
      <c r="H15" s="2">
        <v>121678</v>
      </c>
      <c r="I15" s="2">
        <v>148</v>
      </c>
      <c r="J15" s="2">
        <v>121424</v>
      </c>
      <c r="K15" s="2">
        <v>148</v>
      </c>
      <c r="L15" s="2">
        <v>122368</v>
      </c>
      <c r="M15" s="2">
        <v>148</v>
      </c>
      <c r="N15" s="2">
        <v>122859</v>
      </c>
      <c r="O15" s="2">
        <v>149</v>
      </c>
      <c r="P15" s="2">
        <v>123596</v>
      </c>
      <c r="Q15" s="2">
        <v>149</v>
      </c>
      <c r="R15" s="2">
        <v>124193</v>
      </c>
      <c r="S15" s="2">
        <v>149</v>
      </c>
      <c r="T15" s="2">
        <v>124602</v>
      </c>
      <c r="U15" s="2">
        <v>149</v>
      </c>
    </row>
    <row r="16" spans="1:21" ht="21.75" customHeight="1" x14ac:dyDescent="0.35">
      <c r="A16" s="2" t="s">
        <v>12</v>
      </c>
      <c r="B16" s="2">
        <v>215938</v>
      </c>
      <c r="C16" s="2">
        <v>144</v>
      </c>
      <c r="D16" s="2">
        <v>215968</v>
      </c>
      <c r="E16" s="2">
        <v>145</v>
      </c>
      <c r="F16" s="2">
        <v>216773</v>
      </c>
      <c r="G16" s="2">
        <v>145</v>
      </c>
      <c r="H16" s="2">
        <v>216750</v>
      </c>
      <c r="I16" s="2">
        <v>145</v>
      </c>
      <c r="J16" s="2">
        <v>216372</v>
      </c>
      <c r="K16" s="2">
        <v>146</v>
      </c>
      <c r="L16" s="2">
        <v>218247</v>
      </c>
      <c r="M16" s="2">
        <v>146</v>
      </c>
      <c r="N16" s="2">
        <v>219102</v>
      </c>
      <c r="O16" s="2">
        <v>146</v>
      </c>
      <c r="P16" s="2">
        <v>220439</v>
      </c>
      <c r="Q16" s="2">
        <v>146</v>
      </c>
      <c r="R16" s="2">
        <v>221397</v>
      </c>
      <c r="S16" s="2">
        <v>146</v>
      </c>
      <c r="T16" s="2">
        <v>222160</v>
      </c>
      <c r="U16" s="2">
        <v>146</v>
      </c>
    </row>
    <row r="17" spans="1:21" ht="21.75" customHeight="1" x14ac:dyDescent="0.35">
      <c r="A17" s="2" t="s">
        <v>13</v>
      </c>
      <c r="B17" s="2">
        <v>803793</v>
      </c>
      <c r="C17" s="2">
        <v>142</v>
      </c>
      <c r="D17" s="2">
        <v>802340</v>
      </c>
      <c r="E17" s="2">
        <v>142</v>
      </c>
      <c r="F17" s="2">
        <v>806240</v>
      </c>
      <c r="G17" s="2">
        <v>142</v>
      </c>
      <c r="H17" s="2">
        <v>805314</v>
      </c>
      <c r="I17" s="2">
        <v>142</v>
      </c>
      <c r="J17" s="2">
        <v>802631</v>
      </c>
      <c r="K17" s="2">
        <v>143</v>
      </c>
      <c r="L17" s="2">
        <v>810332</v>
      </c>
      <c r="M17" s="2">
        <v>143</v>
      </c>
      <c r="N17" s="2">
        <v>813436</v>
      </c>
      <c r="O17" s="2">
        <v>143</v>
      </c>
      <c r="P17" s="2">
        <v>818929</v>
      </c>
      <c r="Q17" s="2">
        <v>143</v>
      </c>
      <c r="R17" s="2">
        <v>823645</v>
      </c>
      <c r="S17" s="2">
        <v>143</v>
      </c>
      <c r="T17" s="2">
        <v>827711</v>
      </c>
      <c r="U17" s="2">
        <v>143</v>
      </c>
    </row>
    <row r="18" spans="1:21" ht="21.75" customHeight="1" x14ac:dyDescent="0.35">
      <c r="A18" s="2" t="s">
        <v>14</v>
      </c>
      <c r="B18" s="2">
        <v>181287</v>
      </c>
      <c r="C18" s="2">
        <v>149</v>
      </c>
      <c r="D18" s="2">
        <v>181230</v>
      </c>
      <c r="E18" s="2">
        <v>149</v>
      </c>
      <c r="F18" s="2">
        <v>182778</v>
      </c>
      <c r="G18" s="2">
        <v>149</v>
      </c>
      <c r="H18" s="2">
        <v>182558</v>
      </c>
      <c r="I18" s="2">
        <v>149</v>
      </c>
      <c r="J18" s="2">
        <v>181813</v>
      </c>
      <c r="K18" s="2">
        <v>150</v>
      </c>
      <c r="L18" s="2">
        <v>183328</v>
      </c>
      <c r="M18" s="2">
        <v>150</v>
      </c>
      <c r="N18" s="2">
        <v>183971</v>
      </c>
      <c r="O18" s="2">
        <v>150</v>
      </c>
      <c r="P18" s="2">
        <v>185019</v>
      </c>
      <c r="Q18" s="2">
        <v>150</v>
      </c>
      <c r="R18" s="2">
        <v>186066</v>
      </c>
      <c r="S18" s="2">
        <v>150</v>
      </c>
      <c r="T18" s="2">
        <v>186908</v>
      </c>
      <c r="U18" s="2">
        <v>150</v>
      </c>
    </row>
    <row r="19" spans="1:21" ht="21.75" customHeight="1" x14ac:dyDescent="0.35">
      <c r="A19" s="2" t="s">
        <v>15</v>
      </c>
      <c r="B19" s="2">
        <v>38642</v>
      </c>
      <c r="C19" s="2">
        <v>148</v>
      </c>
      <c r="D19" s="2">
        <v>38643</v>
      </c>
      <c r="E19" s="2">
        <v>148</v>
      </c>
      <c r="F19" s="2">
        <v>39140</v>
      </c>
      <c r="G19" s="2">
        <v>149</v>
      </c>
      <c r="H19" s="2">
        <v>39089</v>
      </c>
      <c r="I19" s="2">
        <v>149</v>
      </c>
      <c r="J19" s="2">
        <v>38817</v>
      </c>
      <c r="K19" s="2">
        <v>149</v>
      </c>
      <c r="L19" s="2">
        <v>39194</v>
      </c>
      <c r="M19" s="2">
        <v>150</v>
      </c>
      <c r="N19" s="2">
        <v>39328</v>
      </c>
      <c r="O19" s="2">
        <v>150</v>
      </c>
      <c r="P19" s="2">
        <v>39533</v>
      </c>
      <c r="Q19" s="2">
        <v>150</v>
      </c>
      <c r="R19" s="2">
        <v>39692</v>
      </c>
      <c r="S19" s="2">
        <v>150</v>
      </c>
      <c r="T19" s="2">
        <v>39865</v>
      </c>
      <c r="U19" s="2">
        <v>150</v>
      </c>
    </row>
    <row r="20" spans="1:21" ht="21.75" customHeight="1" x14ac:dyDescent="0.35">
      <c r="A20" s="2" t="s">
        <v>16</v>
      </c>
      <c r="B20" s="2">
        <v>819880</v>
      </c>
      <c r="C20" s="2">
        <v>156</v>
      </c>
      <c r="D20" s="2">
        <v>820414</v>
      </c>
      <c r="E20" s="2">
        <v>156</v>
      </c>
      <c r="F20" s="2">
        <v>845626</v>
      </c>
      <c r="G20" s="2">
        <v>158</v>
      </c>
      <c r="H20" s="2">
        <v>844734</v>
      </c>
      <c r="I20" s="2">
        <v>158</v>
      </c>
      <c r="J20" s="2">
        <v>827630</v>
      </c>
      <c r="K20" s="2">
        <v>158</v>
      </c>
      <c r="L20" s="2">
        <v>837802</v>
      </c>
      <c r="M20" s="2">
        <v>158</v>
      </c>
      <c r="N20" s="2">
        <v>837895</v>
      </c>
      <c r="O20" s="2">
        <v>158</v>
      </c>
      <c r="P20" s="2">
        <v>839967</v>
      </c>
      <c r="Q20" s="2">
        <v>158</v>
      </c>
      <c r="R20" s="2">
        <v>844131</v>
      </c>
      <c r="S20" s="2">
        <v>158</v>
      </c>
      <c r="T20" s="2">
        <v>848884</v>
      </c>
      <c r="U20" s="2">
        <v>158</v>
      </c>
    </row>
    <row r="21" spans="1:21" ht="21.75" customHeight="1" x14ac:dyDescent="0.35">
      <c r="A21" s="2" t="s">
        <v>17</v>
      </c>
      <c r="B21" s="2">
        <v>580262</v>
      </c>
      <c r="C21" s="2">
        <v>156</v>
      </c>
      <c r="D21" s="2">
        <v>579976</v>
      </c>
      <c r="E21" s="2">
        <v>156</v>
      </c>
      <c r="F21" s="2">
        <v>588836</v>
      </c>
      <c r="G21" s="2">
        <v>156</v>
      </c>
      <c r="H21" s="2">
        <v>587288</v>
      </c>
      <c r="I21" s="2">
        <v>157</v>
      </c>
      <c r="J21" s="2">
        <v>581663</v>
      </c>
      <c r="K21" s="2">
        <v>157</v>
      </c>
      <c r="L21" s="2">
        <v>586014</v>
      </c>
      <c r="M21" s="2">
        <v>157</v>
      </c>
      <c r="N21" s="2">
        <v>586962</v>
      </c>
      <c r="O21" s="2">
        <v>157</v>
      </c>
      <c r="P21" s="2">
        <v>589007</v>
      </c>
      <c r="Q21" s="2">
        <v>157</v>
      </c>
      <c r="R21" s="2">
        <v>591301</v>
      </c>
      <c r="S21" s="2">
        <v>157</v>
      </c>
      <c r="T21" s="2">
        <v>593550</v>
      </c>
      <c r="U21" s="2">
        <v>157</v>
      </c>
    </row>
    <row r="22" spans="1:21" ht="21.75" customHeight="1" x14ac:dyDescent="0.35">
      <c r="A22" s="2" t="s">
        <v>18</v>
      </c>
      <c r="B22" s="2">
        <v>78886</v>
      </c>
      <c r="C22" s="2">
        <v>156</v>
      </c>
      <c r="D22" s="2">
        <v>78854</v>
      </c>
      <c r="E22" s="2">
        <v>156</v>
      </c>
      <c r="F22" s="2">
        <v>79527</v>
      </c>
      <c r="G22" s="2">
        <v>156</v>
      </c>
      <c r="H22" s="2">
        <v>79382</v>
      </c>
      <c r="I22" s="2">
        <v>156</v>
      </c>
      <c r="J22" s="2">
        <v>78855</v>
      </c>
      <c r="K22" s="2">
        <v>156</v>
      </c>
      <c r="L22" s="2">
        <v>79274</v>
      </c>
      <c r="M22" s="2">
        <v>156</v>
      </c>
      <c r="N22" s="2">
        <v>79441</v>
      </c>
      <c r="O22" s="2">
        <v>156</v>
      </c>
      <c r="P22" s="2">
        <v>79654</v>
      </c>
      <c r="Q22" s="2">
        <v>156</v>
      </c>
      <c r="R22" s="2">
        <v>79889</v>
      </c>
      <c r="S22" s="2">
        <v>157</v>
      </c>
      <c r="T22" s="2">
        <v>80143</v>
      </c>
      <c r="U22" s="2">
        <v>157</v>
      </c>
    </row>
    <row r="23" spans="1:21" ht="21.75" customHeight="1" x14ac:dyDescent="0.35">
      <c r="A23" s="2" t="s">
        <v>19</v>
      </c>
      <c r="B23" s="2">
        <v>265877</v>
      </c>
      <c r="C23" s="2">
        <v>167</v>
      </c>
      <c r="D23" s="2">
        <v>265955</v>
      </c>
      <c r="E23" s="2">
        <v>167</v>
      </c>
      <c r="F23" s="2">
        <v>274483</v>
      </c>
      <c r="G23" s="2">
        <v>168</v>
      </c>
      <c r="H23" s="2">
        <v>273132</v>
      </c>
      <c r="I23" s="2">
        <v>168</v>
      </c>
      <c r="J23" s="2">
        <v>267435</v>
      </c>
      <c r="K23" s="2">
        <v>168</v>
      </c>
      <c r="L23" s="2">
        <v>269688</v>
      </c>
      <c r="M23" s="2">
        <v>168</v>
      </c>
      <c r="N23" s="2">
        <v>269914</v>
      </c>
      <c r="O23" s="2">
        <v>168</v>
      </c>
      <c r="P23" s="2">
        <v>270767</v>
      </c>
      <c r="Q23" s="2">
        <v>168</v>
      </c>
      <c r="R23" s="2">
        <v>272176</v>
      </c>
      <c r="S23" s="2">
        <v>168</v>
      </c>
      <c r="T23" s="2">
        <v>273638</v>
      </c>
      <c r="U23" s="2">
        <v>168</v>
      </c>
    </row>
    <row r="24" spans="1:21" ht="21.75" customHeight="1" x14ac:dyDescent="0.35">
      <c r="A24" s="2" t="s">
        <v>20</v>
      </c>
      <c r="B24" s="2">
        <v>685746</v>
      </c>
      <c r="C24" s="2">
        <v>160</v>
      </c>
      <c r="D24" s="2">
        <v>686316</v>
      </c>
      <c r="E24" s="2">
        <v>160</v>
      </c>
      <c r="F24" s="2">
        <v>708685</v>
      </c>
      <c r="G24" s="2">
        <v>161</v>
      </c>
      <c r="H24" s="2">
        <v>708581</v>
      </c>
      <c r="I24" s="2">
        <v>162</v>
      </c>
      <c r="J24" s="2">
        <v>693009</v>
      </c>
      <c r="K24" s="2">
        <v>161</v>
      </c>
      <c r="L24" s="2">
        <v>700417</v>
      </c>
      <c r="M24" s="2">
        <v>162</v>
      </c>
      <c r="N24" s="2">
        <v>701091</v>
      </c>
      <c r="O24" s="2">
        <v>162</v>
      </c>
      <c r="P24" s="2">
        <v>701945</v>
      </c>
      <c r="Q24" s="2">
        <v>162</v>
      </c>
      <c r="R24" s="2">
        <v>705041</v>
      </c>
      <c r="S24" s="2">
        <v>162</v>
      </c>
      <c r="T24" s="2">
        <v>707931</v>
      </c>
      <c r="U24" s="2">
        <v>162</v>
      </c>
    </row>
    <row r="25" spans="1:21" ht="21.75" customHeight="1" x14ac:dyDescent="0.35">
      <c r="A25" s="2" t="s">
        <v>21</v>
      </c>
      <c r="B25" s="2">
        <v>195976</v>
      </c>
      <c r="C25" s="2">
        <v>160</v>
      </c>
      <c r="D25" s="2">
        <v>195966</v>
      </c>
      <c r="E25" s="2">
        <v>160</v>
      </c>
      <c r="F25" s="2">
        <v>198187</v>
      </c>
      <c r="G25" s="2">
        <v>161</v>
      </c>
      <c r="H25" s="2">
        <v>197862</v>
      </c>
      <c r="I25" s="2">
        <v>161</v>
      </c>
      <c r="J25" s="2">
        <v>196474</v>
      </c>
      <c r="K25" s="2">
        <v>161</v>
      </c>
      <c r="L25" s="2">
        <v>198132</v>
      </c>
      <c r="M25" s="2">
        <v>162</v>
      </c>
      <c r="N25" s="2">
        <v>198657</v>
      </c>
      <c r="O25" s="2">
        <v>162</v>
      </c>
      <c r="P25" s="2">
        <v>199694</v>
      </c>
      <c r="Q25" s="2">
        <v>162</v>
      </c>
      <c r="R25" s="2">
        <v>200718</v>
      </c>
      <c r="S25" s="2">
        <v>162</v>
      </c>
      <c r="T25" s="2">
        <v>201676</v>
      </c>
      <c r="U25" s="2">
        <v>162</v>
      </c>
    </row>
    <row r="26" spans="1:21" ht="21.75" customHeight="1" thickBot="1" x14ac:dyDescent="0.4">
      <c r="A26" s="17" t="s">
        <v>33</v>
      </c>
      <c r="B26" s="17">
        <v>8423824</v>
      </c>
      <c r="C26" s="17">
        <v>146</v>
      </c>
      <c r="D26" s="17">
        <v>8422323</v>
      </c>
      <c r="E26" s="17">
        <v>146</v>
      </c>
      <c r="F26" s="17">
        <v>8509077</v>
      </c>
      <c r="G26" s="17">
        <v>147</v>
      </c>
      <c r="H26" s="17">
        <v>8503599</v>
      </c>
      <c r="I26" s="17">
        <v>147</v>
      </c>
      <c r="J26" s="17">
        <v>8448895</v>
      </c>
      <c r="K26" s="17">
        <v>147</v>
      </c>
      <c r="L26" s="17">
        <v>8527500</v>
      </c>
      <c r="M26" s="17">
        <v>147</v>
      </c>
      <c r="N26" s="17">
        <v>8556408</v>
      </c>
      <c r="O26" s="17">
        <v>147</v>
      </c>
      <c r="P26" s="17">
        <v>8601297</v>
      </c>
      <c r="Q26" s="17">
        <v>147</v>
      </c>
      <c r="R26" s="17">
        <v>8646065</v>
      </c>
      <c r="S26" s="17">
        <v>147</v>
      </c>
      <c r="T26" s="17">
        <v>8687057</v>
      </c>
      <c r="U26" s="17">
        <v>147</v>
      </c>
    </row>
    <row r="27" spans="1:21" s="5" customFormat="1" ht="31.5" customHeight="1" thickTop="1" x14ac:dyDescent="0.35">
      <c r="A27" s="13" t="s">
        <v>0</v>
      </c>
      <c r="B27" s="14">
        <f>+B5+B6+B7+B8+B9+B10+B11+B12+B13</f>
        <v>3944862</v>
      </c>
      <c r="C27" s="14">
        <f>+(B5*C5+B6*C6+B7*C7+B8*C8+B9*C9+B10*C10+B11*C11+B12*C12+B13*C13)/B27</f>
        <v>138.87263179294993</v>
      </c>
      <c r="D27" s="14">
        <f>+D5+D6+D7+D8+D9+D10+D11+D12+D13</f>
        <v>3944066</v>
      </c>
      <c r="E27" s="14">
        <f>+(D5*E5+D6*E6+D7*E7+D8*E8+D9*E9+D10*E10+D11*E11+D12*E12+D13*E13)/D27</f>
        <v>138.87307692112657</v>
      </c>
      <c r="F27" s="14">
        <f>+F5+F6+F7+F8+F9+F10+F11+F12+F13</f>
        <v>3954052</v>
      </c>
      <c r="G27" s="14">
        <f>+(F5*G5+F6*G6+F7*G7+F8*G8+F9*G9+F10*G10+F11*G11+F12*G12+F13*G13)/F27</f>
        <v>139.39173536412773</v>
      </c>
      <c r="H27" s="14">
        <f>+H5+H6+H7+H8+H9+H10+H11+H12+H13</f>
        <v>3954667</v>
      </c>
      <c r="I27" s="14">
        <f>+(H5*I5+H6*I6+H7*I7+H8*I8+H9*I9+H10*I10+H11*I11+H12*I12+H13*I13)/H27</f>
        <v>139.3915002198668</v>
      </c>
      <c r="J27" s="14">
        <f>+J5+J6+J7+J8+J9+J10+J11+J12+J13</f>
        <v>3951053</v>
      </c>
      <c r="K27" s="14">
        <f>+(J5*K5+J6*K6+J7*K7+J8*K8+J9*K9+J10*K10+J11*K11+J12*K12+J13*K13)/J27</f>
        <v>139.8679541884151</v>
      </c>
      <c r="L27" s="14">
        <f>+L5+L6+L7+L8+L9+L10+L11+L12+L13</f>
        <v>3986566</v>
      </c>
      <c r="M27" s="14">
        <f>+(L5*M5+L6*M6+L7*M7+L8*M8+L9*M9+L10*M10+L11*M11+L12*M12+L13*M13)/L27</f>
        <v>139.86710818283206</v>
      </c>
      <c r="N27" s="14">
        <f>+N5+N6+N7+N8+N9+N10+N11+N12+N13</f>
        <v>4005349</v>
      </c>
      <c r="O27" s="14">
        <f>+(N5*O5+N6*O6+N7*O7+N8*O8+N9*O9+N10*O10+N11*O11+N12*O12+N13*O13)/N27</f>
        <v>139.86696739784722</v>
      </c>
      <c r="P27" s="14">
        <f>+P5+P6+P7+P8+P9+P10+P11+P12+P13</f>
        <v>4030993</v>
      </c>
      <c r="Q27" s="14">
        <f>+(P5*Q5+P6*Q6+P7*Q7+P8*Q8+P9*Q9+P10*Q10+P11*Q11+P12*Q12+P13*Q13)/P27</f>
        <v>140.10336286865297</v>
      </c>
      <c r="R27" s="14">
        <f>+R5+R6+R7+R8+R9+R10+R11+R12+R13</f>
        <v>4053280</v>
      </c>
      <c r="S27" s="14">
        <f>+(R5*S5+R6*S6+R7*S7+R8*S8+R9*S9+R10*S10+R11*S11+R12*S12+R13*S13)/R27</f>
        <v>140.6212233055698</v>
      </c>
      <c r="T27" s="14">
        <f>+T5+T6+T7+T8+T9+T10+T11+T12+T13</f>
        <v>4073165</v>
      </c>
      <c r="U27" s="14">
        <f>+(T5*U5+T6*U6+T7*U7+T8*U8+T9*U9+T10*U10+T11*U11+T12*U12+T13*U13)/T27</f>
        <v>140.62078825679785</v>
      </c>
    </row>
    <row r="28" spans="1:21" ht="23" customHeight="1" x14ac:dyDescent="0.35">
      <c r="A28" s="13" t="s">
        <v>1</v>
      </c>
      <c r="B28" s="14">
        <f>+B14+B15+B16+B17</f>
        <v>1632406</v>
      </c>
      <c r="C28" s="14">
        <f>+(+B15*C15+B14*C14+B16*C16+B17*C17)/B28</f>
        <v>141.80665410443234</v>
      </c>
      <c r="D28" s="14">
        <f>+D14+D15+D16+D17</f>
        <v>1630903</v>
      </c>
      <c r="E28" s="14">
        <f>+(+D15*E15+D14*E14+D16*E16+D17*E17)/D28</f>
        <v>141.93940228204866</v>
      </c>
      <c r="F28" s="14">
        <f>+F14+F15+F16+F17</f>
        <v>1637763</v>
      </c>
      <c r="G28" s="14">
        <f>+(+F15*G15+F14*G14+F16*G16+F17*G17)/F28</f>
        <v>142.2412723941132</v>
      </c>
      <c r="H28" s="14">
        <f>+H14+H15+H16+H17</f>
        <v>1636306</v>
      </c>
      <c r="I28" s="14">
        <f>+(+H15*I15+H14*I14+H16*I16+H17*I17)/H28</f>
        <v>142.24151350664241</v>
      </c>
      <c r="J28" s="14">
        <f>+J14+J15+J16+J17</f>
        <v>1632146</v>
      </c>
      <c r="K28" s="14">
        <f>+(+J15*K15+J14*K14+J16*K16+J17*K17)/J28</f>
        <v>142.86586922983605</v>
      </c>
      <c r="L28" s="14">
        <f>+L14+L15+L16+L17</f>
        <v>1647085</v>
      </c>
      <c r="M28" s="14">
        <f>+(+L15*M15+L14*M14+L16*M16+L17*M17)/L28</f>
        <v>142.86531781905609</v>
      </c>
      <c r="N28" s="14">
        <f>+N14+N15+N16+N17</f>
        <v>1653800</v>
      </c>
      <c r="O28" s="14">
        <f>+(+N15*O15+N14*O14+N16*O16+N17*O17)/N28</f>
        <v>142.93908029991536</v>
      </c>
      <c r="P28" s="14">
        <f>+P14+P15+P16+P17</f>
        <v>1664718</v>
      </c>
      <c r="Q28" s="14">
        <f>+(+P15*Q15+P14*Q14+P16*Q16+P17*Q17)/P28</f>
        <v>142.93850670203602</v>
      </c>
      <c r="R28" s="14">
        <f>+R14+R15+R16+R17</f>
        <v>1673771</v>
      </c>
      <c r="S28" s="14">
        <f>+(+R15*S15+R14*S14+R16*S16+R17*S17)/R28</f>
        <v>142.9377101168559</v>
      </c>
      <c r="T28" s="14">
        <f>+T14+T15+T16+T17</f>
        <v>1681297</v>
      </c>
      <c r="U28" s="14">
        <f>+(+T15*U15+T14*U14+T16*U16+T17*U17)/T28</f>
        <v>143.23817564653956</v>
      </c>
    </row>
    <row r="29" spans="1:21" ht="23" customHeight="1" thickBot="1" x14ac:dyDescent="0.4">
      <c r="A29" s="15" t="s">
        <v>2</v>
      </c>
      <c r="B29" s="16">
        <f>+B18+B19+B20+B21+B22+B23+B24+B25</f>
        <v>2846556</v>
      </c>
      <c r="C29" s="16">
        <f>+(B18*C18+B19*C19+B20*C20+B21*C21+B22*C22+B23*C23+B24*C24+B25*C25)/B29</f>
        <v>157.71203025691398</v>
      </c>
      <c r="D29" s="16">
        <f>+D18+D19+D20+D21+D22+D23+D24+D25</f>
        <v>2847354</v>
      </c>
      <c r="E29" s="16">
        <f>+(D18*E18+D19*E19+D20*E20+D21*E21+D22*E22+D23*E23+D24*E24+D25*E25)/D29</f>
        <v>157.71277579113803</v>
      </c>
      <c r="F29" s="16">
        <f>+F18+F19+F20+F21+F22+F23+F24+F25</f>
        <v>2917262</v>
      </c>
      <c r="G29" s="16">
        <f>+(F18*G18+F19*G19+F20*G20+F21*G21+F22*G22+F23*G23+F24*G24+F25*G25)/F29</f>
        <v>158.73063646665949</v>
      </c>
      <c r="H29" s="16">
        <f>+H18+H19+H20+H21+H22+H23+H24+H25</f>
        <v>2912626</v>
      </c>
      <c r="I29" s="16">
        <f>+(H18*I18+H19*I19+H20*I20+H21*I21+H22*I22+H23*I23+H24*I24+H25*I25)/H29</f>
        <v>159.17363334667755</v>
      </c>
      <c r="J29" s="16">
        <f>+J18+J19+J20+J21+J22+J23+J24+J25</f>
        <v>2865696</v>
      </c>
      <c r="K29" s="16">
        <f>+(J18*K18+J19*K19+J20*K20+J21*K21+J22*K22+J23*K23+J24*K24+J25*K25)/J29</f>
        <v>158.97692462843233</v>
      </c>
      <c r="L29" s="16">
        <f>+L18+L19+L20+L21+L22+L23+L24+L25</f>
        <v>2893849</v>
      </c>
      <c r="M29" s="16">
        <f>+(L18*M18+L19*M19+L20*M20+L21*M21+L22*M22+L23*M23+L24*M24+L25*M25)/L29</f>
        <v>159.30149776301388</v>
      </c>
      <c r="N29" s="16">
        <f>+N18+N19+N20+N21+N22+N23+N24+N25</f>
        <v>2897259</v>
      </c>
      <c r="O29" s="16">
        <f>+(N18*O18+N19*O19+N20*O20+N21*O21+N22*O22+N23*O23+N24*O24+N25*O25)/N29</f>
        <v>159.29981337533164</v>
      </c>
      <c r="P29" s="16">
        <f>+P18+P19+P20+P21+P22+P23+P24+P25</f>
        <v>2905586</v>
      </c>
      <c r="Q29" s="16">
        <f>+(P18*Q18+P19*Q19+P20*Q20+P21*Q21+P22*Q22+P23*Q23+P24*Q24+P25*Q25)/P29</f>
        <v>159.29732694196628</v>
      </c>
      <c r="R29" s="16">
        <f>+R18+R19+R20+R21+R22+R23+R24+R25</f>
        <v>2919014</v>
      </c>
      <c r="S29" s="16">
        <f>+(R18*S18+R19*S19+R20*S20+R21*S21+R22*S22+R23*S23+R24*S24+R25*S25)/R29</f>
        <v>159.32494808178379</v>
      </c>
      <c r="T29" s="16">
        <f>+T18+T19+T20+T21+T22+T23+T24+T25</f>
        <v>2932595</v>
      </c>
      <c r="U29" s="16">
        <f>+(T18*U18+T19*U19+T20*U20+T21*U21+T22*U22+T23*U23+T24*U24+T25*U25)/T29</f>
        <v>159.32542372881355</v>
      </c>
    </row>
    <row r="30" spans="1:21" ht="25" customHeight="1" thickTop="1" x14ac:dyDescent="0.3">
      <c r="A30" s="70" t="str">
        <f>+INDICE!B10</f>
        <v xml:space="preserve"> Lettura dati 25 maggio 2023</v>
      </c>
      <c r="J30" s="24"/>
    </row>
    <row r="31" spans="1:21" x14ac:dyDescent="0.35">
      <c r="B31" s="6"/>
      <c r="C31" s="25"/>
      <c r="D31" s="5"/>
      <c r="E31" s="67"/>
      <c r="F31" s="5"/>
    </row>
    <row r="32" spans="1:21" s="3" customFormat="1" x14ac:dyDescent="0.35">
      <c r="A32" s="1"/>
      <c r="B32" s="1"/>
      <c r="C32" s="66"/>
      <c r="E32" s="68"/>
      <c r="G32" s="68"/>
      <c r="I32" s="68"/>
    </row>
    <row r="33" spans="2:6" ht="15" x14ac:dyDescent="0.35">
      <c r="B33" s="7"/>
      <c r="C33" s="65"/>
    </row>
    <row r="37" spans="2:6" ht="13.5" x14ac:dyDescent="0.35">
      <c r="B37" s="14"/>
      <c r="C37" s="14"/>
      <c r="F37" s="24"/>
    </row>
    <row r="38" spans="2:6" ht="13.5" x14ac:dyDescent="0.35">
      <c r="B38" s="14"/>
      <c r="C38" s="14"/>
    </row>
    <row r="39" spans="2:6" ht="13.5" x14ac:dyDescent="0.35">
      <c r="B39" s="14"/>
      <c r="C39" s="14"/>
    </row>
    <row r="40" spans="2:6" ht="13.5" x14ac:dyDescent="0.35">
      <c r="B40" s="14"/>
      <c r="C40" s="14"/>
    </row>
    <row r="41" spans="2:6" ht="13.5" x14ac:dyDescent="0.35">
      <c r="B41" s="14"/>
      <c r="C41" s="14"/>
    </row>
    <row r="42" spans="2:6" x14ac:dyDescent="0.35">
      <c r="B42" s="4"/>
    </row>
    <row r="43" spans="2:6" ht="13.5" x14ac:dyDescent="0.35">
      <c r="B43" s="4"/>
      <c r="C43" s="65"/>
    </row>
    <row r="44" spans="2:6" x14ac:dyDescent="0.35">
      <c r="B44" s="4"/>
    </row>
    <row r="45" spans="2:6" x14ac:dyDescent="0.35">
      <c r="B45" s="4"/>
    </row>
    <row r="46" spans="2:6" x14ac:dyDescent="0.35">
      <c r="B46" s="4"/>
    </row>
    <row r="47" spans="2:6" x14ac:dyDescent="0.35">
      <c r="B47" s="4"/>
    </row>
    <row r="48" spans="2:6" x14ac:dyDescent="0.35">
      <c r="B48" s="4"/>
    </row>
    <row r="49" spans="2:2" x14ac:dyDescent="0.35">
      <c r="B49" s="4"/>
    </row>
    <row r="50" spans="2:2" x14ac:dyDescent="0.35">
      <c r="B50" s="4"/>
    </row>
    <row r="51" spans="2:2" x14ac:dyDescent="0.35">
      <c r="B51" s="4"/>
    </row>
    <row r="52" spans="2:2" x14ac:dyDescent="0.35">
      <c r="B52" s="4"/>
    </row>
    <row r="53" spans="2:2" x14ac:dyDescent="0.35">
      <c r="B53" s="4"/>
    </row>
    <row r="54" spans="2:2" x14ac:dyDescent="0.35">
      <c r="B54" s="4"/>
    </row>
    <row r="55" spans="2:2" x14ac:dyDescent="0.35">
      <c r="B55" s="4"/>
    </row>
    <row r="56" spans="2:2" x14ac:dyDescent="0.35">
      <c r="B56" s="4"/>
    </row>
    <row r="57" spans="2:2" x14ac:dyDescent="0.35">
      <c r="B57" s="4"/>
    </row>
    <row r="58" spans="2:2" x14ac:dyDescent="0.35">
      <c r="B58" s="4"/>
    </row>
    <row r="59" spans="2:2" x14ac:dyDescent="0.35">
      <c r="B59" s="4"/>
    </row>
    <row r="60" spans="2:2" x14ac:dyDescent="0.35">
      <c r="B60" s="4"/>
    </row>
  </sheetData>
  <mergeCells count="12">
    <mergeCell ref="T3:U3"/>
    <mergeCell ref="B2:U2"/>
    <mergeCell ref="A3:A4"/>
    <mergeCell ref="B3:C3"/>
    <mergeCell ref="D3:E3"/>
    <mergeCell ref="F3:G3"/>
    <mergeCell ref="N3:O3"/>
    <mergeCell ref="R3:S3"/>
    <mergeCell ref="P3:Q3"/>
    <mergeCell ref="L3:M3"/>
    <mergeCell ref="J3:K3"/>
    <mergeCell ref="H3:I3"/>
  </mergeCells>
  <phoneticPr fontId="10" type="noConversion"/>
  <pageMargins left="0.31496062992125984" right="0.31496062992125984" top="0.94488188976377963" bottom="0.74803149606299213" header="0.31496062992125984" footer="0.31496062992125984"/>
  <pageSetup paperSize="9" scale="47" orientation="landscape" r:id="rId1"/>
  <headerFooter>
    <oddHeader>&amp;COSSERVATORIO ASSEGNO UNICO UNIVERSALE</oddHeader>
    <oddFooter>&amp;CINPS - COORDINAMENTO GENERALE STATISTICO ATTUARIALE</oddFooter>
  </headerFooter>
  <rowBreaks count="1" manualBreakCount="1">
    <brk id="18" max="21" man="1"/>
  </rowBreaks>
  <ignoredErrors>
    <ignoredError sqref="C27:V33"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60C03-2FD9-483A-9EF4-A453E9AC983A}">
  <sheetPr>
    <pageSetUpPr fitToPage="1"/>
  </sheetPr>
  <dimension ref="A1:I60"/>
  <sheetViews>
    <sheetView showGridLines="0" tabSelected="1" view="pageBreakPreview" topLeftCell="A15" zoomScale="64" zoomScaleNormal="58" zoomScaleSheetLayoutView="64" workbookViewId="0">
      <selection activeCell="D13" sqref="D13"/>
    </sheetView>
  </sheetViews>
  <sheetFormatPr defaultColWidth="13.26953125" defaultRowHeight="10" x14ac:dyDescent="0.35"/>
  <cols>
    <col min="1" max="1" width="30.26953125" style="1" customWidth="1"/>
    <col min="2" max="2" width="22.81640625" style="1" customWidth="1"/>
    <col min="3" max="3" width="18.08984375" style="66" customWidth="1"/>
    <col min="4" max="4" width="22.81640625" style="1" customWidth="1"/>
    <col min="5" max="5" width="17.26953125" style="1" customWidth="1"/>
    <col min="6" max="6" width="17.90625" style="1" customWidth="1"/>
    <col min="7" max="7" width="18.26953125" style="1" customWidth="1"/>
    <col min="8" max="8" width="17.36328125" style="1" customWidth="1"/>
    <col min="9" max="9" width="18.54296875" style="1" customWidth="1"/>
    <col min="10" max="16384" width="13.26953125" style="1"/>
  </cols>
  <sheetData>
    <row r="1" spans="1:9" ht="61.5" customHeight="1" thickBot="1" x14ac:dyDescent="0.4">
      <c r="A1" s="47" t="s">
        <v>135</v>
      </c>
      <c r="B1" s="47"/>
      <c r="C1" s="47"/>
      <c r="D1" s="47"/>
      <c r="E1" s="47"/>
      <c r="F1" s="312"/>
      <c r="G1" s="312"/>
      <c r="H1" s="312"/>
      <c r="I1" s="312"/>
    </row>
    <row r="2" spans="1:9" ht="40.5" customHeight="1" thickTop="1" x14ac:dyDescent="0.35">
      <c r="A2" s="37"/>
      <c r="B2" s="365" t="s">
        <v>36</v>
      </c>
      <c r="C2" s="365"/>
      <c r="D2" s="365"/>
      <c r="E2" s="365"/>
      <c r="F2" s="365"/>
      <c r="G2" s="365"/>
      <c r="H2" s="365"/>
      <c r="I2" s="365"/>
    </row>
    <row r="3" spans="1:9" ht="33" customHeight="1" x14ac:dyDescent="0.35">
      <c r="A3" s="376" t="s">
        <v>79</v>
      </c>
      <c r="B3" s="374" t="s">
        <v>131</v>
      </c>
      <c r="C3" s="375"/>
      <c r="D3" s="374" t="s">
        <v>199</v>
      </c>
      <c r="E3" s="375"/>
      <c r="F3" s="374" t="s">
        <v>208</v>
      </c>
      <c r="G3" s="375"/>
      <c r="H3" s="374" t="s">
        <v>217</v>
      </c>
      <c r="I3" s="375"/>
    </row>
    <row r="4" spans="1:9" ht="64" customHeight="1" thickBot="1" x14ac:dyDescent="0.4">
      <c r="A4" s="377"/>
      <c r="B4" s="30" t="s">
        <v>103</v>
      </c>
      <c r="C4" s="64" t="s">
        <v>104</v>
      </c>
      <c r="D4" s="30" t="s">
        <v>103</v>
      </c>
      <c r="E4" s="64" t="s">
        <v>104</v>
      </c>
      <c r="F4" s="30" t="s">
        <v>103</v>
      </c>
      <c r="G4" s="64" t="s">
        <v>104</v>
      </c>
      <c r="H4" s="30" t="s">
        <v>103</v>
      </c>
      <c r="I4" s="64" t="s">
        <v>104</v>
      </c>
    </row>
    <row r="5" spans="1:9" ht="21.75" customHeight="1" thickTop="1" x14ac:dyDescent="0.35">
      <c r="A5" s="2" t="s">
        <v>4</v>
      </c>
      <c r="B5" s="2">
        <v>590553</v>
      </c>
      <c r="C5" s="2">
        <v>157</v>
      </c>
      <c r="D5" s="2">
        <v>590741</v>
      </c>
      <c r="E5" s="2">
        <v>156</v>
      </c>
      <c r="F5" s="2">
        <v>599905</v>
      </c>
      <c r="G5" s="2">
        <v>134</v>
      </c>
      <c r="H5" s="2">
        <v>592183</v>
      </c>
      <c r="I5" s="2">
        <v>145</v>
      </c>
    </row>
    <row r="6" spans="1:9" ht="21.75" customHeight="1" x14ac:dyDescent="0.35">
      <c r="A6" s="2" t="s">
        <v>5</v>
      </c>
      <c r="B6" s="2">
        <v>18232</v>
      </c>
      <c r="C6" s="2">
        <v>154</v>
      </c>
      <c r="D6" s="2">
        <v>18219</v>
      </c>
      <c r="E6" s="2">
        <v>153</v>
      </c>
      <c r="F6" s="2">
        <v>18434</v>
      </c>
      <c r="G6" s="2">
        <v>127</v>
      </c>
      <c r="H6" s="2">
        <v>18124</v>
      </c>
      <c r="I6" s="2">
        <v>138</v>
      </c>
    </row>
    <row r="7" spans="1:9" ht="21.75" customHeight="1" x14ac:dyDescent="0.35">
      <c r="A7" s="2" t="s">
        <v>6</v>
      </c>
      <c r="B7" s="2">
        <v>1525134</v>
      </c>
      <c r="C7" s="2">
        <v>158</v>
      </c>
      <c r="D7" s="2">
        <v>1525624</v>
      </c>
      <c r="E7" s="2">
        <v>157</v>
      </c>
      <c r="F7" s="2">
        <v>1546433</v>
      </c>
      <c r="G7" s="2">
        <v>136</v>
      </c>
      <c r="H7" s="2">
        <v>1527008</v>
      </c>
      <c r="I7" s="2">
        <v>146</v>
      </c>
    </row>
    <row r="8" spans="1:9" ht="21.75" customHeight="1" x14ac:dyDescent="0.35">
      <c r="A8" s="2" t="s">
        <v>71</v>
      </c>
      <c r="B8" s="2">
        <v>91154</v>
      </c>
      <c r="C8" s="2">
        <v>164</v>
      </c>
      <c r="D8" s="2">
        <v>91030</v>
      </c>
      <c r="E8" s="2">
        <v>163</v>
      </c>
      <c r="F8" s="2">
        <v>92034</v>
      </c>
      <c r="G8" s="2">
        <v>133</v>
      </c>
      <c r="H8" s="2">
        <v>90446</v>
      </c>
      <c r="I8" s="2">
        <v>150</v>
      </c>
    </row>
    <row r="9" spans="1:9" ht="21.75" customHeight="1" x14ac:dyDescent="0.35">
      <c r="A9" s="2" t="s">
        <v>72</v>
      </c>
      <c r="B9" s="2">
        <v>97125</v>
      </c>
      <c r="C9" s="2">
        <v>156</v>
      </c>
      <c r="D9" s="2">
        <v>97061</v>
      </c>
      <c r="E9" s="2">
        <v>155</v>
      </c>
      <c r="F9" s="2">
        <v>97714</v>
      </c>
      <c r="G9" s="2">
        <v>122</v>
      </c>
      <c r="H9" s="2">
        <v>96251</v>
      </c>
      <c r="I9" s="2">
        <v>138</v>
      </c>
    </row>
    <row r="10" spans="1:9" ht="21.75" customHeight="1" x14ac:dyDescent="0.35">
      <c r="A10" s="2" t="s">
        <v>7</v>
      </c>
      <c r="B10" s="2">
        <v>736046</v>
      </c>
      <c r="C10" s="2">
        <v>160</v>
      </c>
      <c r="D10" s="2">
        <v>735791</v>
      </c>
      <c r="E10" s="2">
        <v>159</v>
      </c>
      <c r="F10" s="2">
        <v>744381</v>
      </c>
      <c r="G10" s="2">
        <v>131</v>
      </c>
      <c r="H10" s="2">
        <v>735618</v>
      </c>
      <c r="I10" s="2">
        <v>146</v>
      </c>
    </row>
    <row r="11" spans="1:9" ht="21.75" customHeight="1" x14ac:dyDescent="0.35">
      <c r="A11" s="2" t="s">
        <v>63</v>
      </c>
      <c r="B11" s="2">
        <v>167978</v>
      </c>
      <c r="C11" s="2">
        <v>165</v>
      </c>
      <c r="D11" s="2">
        <v>167870</v>
      </c>
      <c r="E11" s="2">
        <v>164</v>
      </c>
      <c r="F11" s="2">
        <v>169768</v>
      </c>
      <c r="G11" s="2">
        <v>136</v>
      </c>
      <c r="H11" s="2">
        <v>167729</v>
      </c>
      <c r="I11" s="2">
        <v>150</v>
      </c>
    </row>
    <row r="12" spans="1:9" ht="21.75" customHeight="1" x14ac:dyDescent="0.35">
      <c r="A12" s="2" t="s">
        <v>8</v>
      </c>
      <c r="B12" s="2">
        <v>186553</v>
      </c>
      <c r="C12" s="2">
        <v>156</v>
      </c>
      <c r="D12" s="2">
        <v>186563</v>
      </c>
      <c r="E12" s="2">
        <v>156</v>
      </c>
      <c r="F12" s="2">
        <v>190221</v>
      </c>
      <c r="G12" s="2">
        <v>133</v>
      </c>
      <c r="H12" s="2">
        <v>187414</v>
      </c>
      <c r="I12" s="2">
        <v>143</v>
      </c>
    </row>
    <row r="13" spans="1:9" ht="21.75" customHeight="1" x14ac:dyDescent="0.35">
      <c r="A13" s="2" t="s">
        <v>9</v>
      </c>
      <c r="B13" s="2">
        <v>667642</v>
      </c>
      <c r="C13" s="2">
        <v>160</v>
      </c>
      <c r="D13" s="2">
        <v>667419</v>
      </c>
      <c r="E13" s="2">
        <v>159</v>
      </c>
      <c r="F13" s="2">
        <v>675511</v>
      </c>
      <c r="G13" s="2">
        <v>137</v>
      </c>
      <c r="H13" s="2">
        <v>666151</v>
      </c>
      <c r="I13" s="2">
        <v>147</v>
      </c>
    </row>
    <row r="14" spans="1:9" ht="21.75" customHeight="1" x14ac:dyDescent="0.35">
      <c r="A14" s="2" t="s">
        <v>10</v>
      </c>
      <c r="B14" s="2">
        <v>507793</v>
      </c>
      <c r="C14" s="2">
        <v>158</v>
      </c>
      <c r="D14" s="2">
        <v>507981</v>
      </c>
      <c r="E14" s="2">
        <v>157</v>
      </c>
      <c r="F14" s="2">
        <v>514986</v>
      </c>
      <c r="G14" s="2">
        <v>134</v>
      </c>
      <c r="H14" s="2">
        <v>508342</v>
      </c>
      <c r="I14" s="2">
        <v>145</v>
      </c>
    </row>
    <row r="15" spans="1:9" ht="21.75" customHeight="1" x14ac:dyDescent="0.35">
      <c r="A15" s="2" t="s">
        <v>11</v>
      </c>
      <c r="B15" s="2">
        <v>124739</v>
      </c>
      <c r="C15" s="2">
        <v>167</v>
      </c>
      <c r="D15" s="2">
        <v>124575</v>
      </c>
      <c r="E15" s="2">
        <v>167</v>
      </c>
      <c r="F15" s="2">
        <v>126019</v>
      </c>
      <c r="G15" s="2">
        <v>139</v>
      </c>
      <c r="H15" s="2">
        <v>124224</v>
      </c>
      <c r="I15" s="2">
        <v>153</v>
      </c>
    </row>
    <row r="16" spans="1:9" ht="21.75" customHeight="1" x14ac:dyDescent="0.35">
      <c r="A16" s="2" t="s">
        <v>12</v>
      </c>
      <c r="B16" s="2">
        <v>222440</v>
      </c>
      <c r="C16" s="2">
        <v>164</v>
      </c>
      <c r="D16" s="2">
        <v>222318</v>
      </c>
      <c r="E16" s="2">
        <v>163</v>
      </c>
      <c r="F16" s="2">
        <v>224882</v>
      </c>
      <c r="G16" s="2">
        <v>136</v>
      </c>
      <c r="H16" s="2">
        <v>221952</v>
      </c>
      <c r="I16" s="2">
        <v>150</v>
      </c>
    </row>
    <row r="17" spans="1:9" ht="21.75" customHeight="1" x14ac:dyDescent="0.35">
      <c r="A17" s="2" t="s">
        <v>13</v>
      </c>
      <c r="B17" s="2">
        <v>829235</v>
      </c>
      <c r="C17" s="2">
        <v>161</v>
      </c>
      <c r="D17" s="2">
        <v>829511</v>
      </c>
      <c r="E17" s="2">
        <v>160</v>
      </c>
      <c r="F17" s="2">
        <v>842063</v>
      </c>
      <c r="G17" s="2">
        <v>140</v>
      </c>
      <c r="H17" s="2">
        <v>830540</v>
      </c>
      <c r="I17" s="2">
        <v>149</v>
      </c>
    </row>
    <row r="18" spans="1:9" ht="21.75" customHeight="1" x14ac:dyDescent="0.35">
      <c r="A18" s="2" t="s">
        <v>14</v>
      </c>
      <c r="B18" s="2">
        <v>187150</v>
      </c>
      <c r="C18" s="2">
        <v>169</v>
      </c>
      <c r="D18" s="2">
        <v>187222</v>
      </c>
      <c r="E18" s="2">
        <v>168</v>
      </c>
      <c r="F18" s="2">
        <v>189693</v>
      </c>
      <c r="G18" s="2">
        <v>146</v>
      </c>
      <c r="H18" s="2">
        <v>187229</v>
      </c>
      <c r="I18" s="2">
        <v>156</v>
      </c>
    </row>
    <row r="19" spans="1:9" ht="21.75" customHeight="1" x14ac:dyDescent="0.35">
      <c r="A19" s="2" t="s">
        <v>15</v>
      </c>
      <c r="B19" s="2">
        <v>39915</v>
      </c>
      <c r="C19" s="2">
        <v>169</v>
      </c>
      <c r="D19" s="2">
        <v>39928</v>
      </c>
      <c r="E19" s="2">
        <v>167</v>
      </c>
      <c r="F19" s="2">
        <v>40496</v>
      </c>
      <c r="G19" s="2">
        <v>148</v>
      </c>
      <c r="H19" s="2">
        <v>39924</v>
      </c>
      <c r="I19" s="2">
        <v>157</v>
      </c>
    </row>
    <row r="20" spans="1:9" ht="21.75" customHeight="1" x14ac:dyDescent="0.35">
      <c r="A20" s="2" t="s">
        <v>16</v>
      </c>
      <c r="B20" s="2">
        <v>851143</v>
      </c>
      <c r="C20" s="2">
        <v>176</v>
      </c>
      <c r="D20" s="2">
        <v>851672</v>
      </c>
      <c r="E20" s="2">
        <v>175</v>
      </c>
      <c r="F20" s="2">
        <v>873836</v>
      </c>
      <c r="G20" s="2">
        <v>158</v>
      </c>
      <c r="H20" s="2">
        <v>860763</v>
      </c>
      <c r="I20" s="2">
        <v>166</v>
      </c>
    </row>
    <row r="21" spans="1:9" ht="21.75" customHeight="1" x14ac:dyDescent="0.35">
      <c r="A21" s="2" t="s">
        <v>17</v>
      </c>
      <c r="B21" s="2">
        <v>594309</v>
      </c>
      <c r="C21" s="2">
        <v>175</v>
      </c>
      <c r="D21" s="2">
        <v>593974</v>
      </c>
      <c r="E21" s="2">
        <v>174</v>
      </c>
      <c r="F21" s="2">
        <v>604091</v>
      </c>
      <c r="G21" s="2">
        <v>154</v>
      </c>
      <c r="H21" s="2">
        <v>595738</v>
      </c>
      <c r="I21" s="2">
        <v>164</v>
      </c>
    </row>
    <row r="22" spans="1:9" ht="21.75" customHeight="1" x14ac:dyDescent="0.35">
      <c r="A22" s="2" t="s">
        <v>18</v>
      </c>
      <c r="B22" s="2">
        <v>80219</v>
      </c>
      <c r="C22" s="2">
        <v>175</v>
      </c>
      <c r="D22" s="2">
        <v>80122</v>
      </c>
      <c r="E22" s="2">
        <v>174</v>
      </c>
      <c r="F22" s="2">
        <v>80880</v>
      </c>
      <c r="G22" s="2">
        <v>151</v>
      </c>
      <c r="H22" s="2">
        <v>79814</v>
      </c>
      <c r="I22" s="2">
        <v>162</v>
      </c>
    </row>
    <row r="23" spans="1:9" ht="21.75" customHeight="1" x14ac:dyDescent="0.35">
      <c r="A23" s="2" t="s">
        <v>19</v>
      </c>
      <c r="B23" s="2">
        <v>274192</v>
      </c>
      <c r="C23" s="2">
        <v>187</v>
      </c>
      <c r="D23" s="2">
        <v>274456</v>
      </c>
      <c r="E23" s="2">
        <v>186</v>
      </c>
      <c r="F23" s="2">
        <v>280346</v>
      </c>
      <c r="G23" s="2">
        <v>169</v>
      </c>
      <c r="H23" s="2">
        <v>276051</v>
      </c>
      <c r="I23" s="2">
        <v>177</v>
      </c>
    </row>
    <row r="24" spans="1:9" ht="21.75" customHeight="1" x14ac:dyDescent="0.35">
      <c r="A24" s="2" t="s">
        <v>20</v>
      </c>
      <c r="B24" s="2">
        <v>709369</v>
      </c>
      <c r="C24" s="2">
        <v>180</v>
      </c>
      <c r="D24" s="2">
        <v>709536</v>
      </c>
      <c r="E24" s="2">
        <v>179</v>
      </c>
      <c r="F24" s="2">
        <v>726884</v>
      </c>
      <c r="G24" s="2">
        <v>162</v>
      </c>
      <c r="H24" s="2">
        <v>715700</v>
      </c>
      <c r="I24" s="2">
        <v>171</v>
      </c>
    </row>
    <row r="25" spans="1:9" ht="21.75" customHeight="1" x14ac:dyDescent="0.35">
      <c r="A25" s="2" t="s">
        <v>21</v>
      </c>
      <c r="B25" s="2">
        <v>201953</v>
      </c>
      <c r="C25" s="2">
        <v>180</v>
      </c>
      <c r="D25" s="2">
        <v>201794</v>
      </c>
      <c r="E25" s="2">
        <v>179</v>
      </c>
      <c r="F25" s="2">
        <v>205124</v>
      </c>
      <c r="G25" s="2">
        <v>153</v>
      </c>
      <c r="H25" s="2">
        <v>202420</v>
      </c>
      <c r="I25" s="2">
        <v>166</v>
      </c>
    </row>
    <row r="26" spans="1:9" ht="21.75" customHeight="1" thickBot="1" x14ac:dyDescent="0.4">
      <c r="A26" s="17" t="s">
        <v>33</v>
      </c>
      <c r="B26" s="17">
        <v>8702874</v>
      </c>
      <c r="C26" s="17">
        <v>165</v>
      </c>
      <c r="D26" s="17">
        <v>8703407</v>
      </c>
      <c r="E26" s="17">
        <v>165</v>
      </c>
      <c r="F26" s="17">
        <v>8843701</v>
      </c>
      <c r="G26" s="17">
        <v>143</v>
      </c>
      <c r="H26" s="17">
        <v>8723621</v>
      </c>
      <c r="I26" s="17">
        <v>154</v>
      </c>
    </row>
    <row r="27" spans="1:9" s="5" customFormat="1" ht="31.5" customHeight="1" thickTop="1" x14ac:dyDescent="0.35">
      <c r="A27" s="13" t="s">
        <v>0</v>
      </c>
      <c r="B27" s="14">
        <f>+B5+B6+B7+B8+B9+B10+B11+B12+B13</f>
        <v>4080417</v>
      </c>
      <c r="C27" s="14">
        <f>+(B5*C5+B6*C6+B7*C7+B8*C8+B9*C9+B10*C10+B11*C11+B12*C12+B13*C13)/B27</f>
        <v>158.80857152590042</v>
      </c>
      <c r="D27" s="14">
        <f>+D5+D6+D7+D8+D9+D10+D11+D12+D13</f>
        <v>4080318</v>
      </c>
      <c r="E27" s="14">
        <f>+(D5*E5+D6*E6+D7*E7+D8*E8+D9*E9+D10*E10+D11*E11+D12*E12+D13*E13)/D27</f>
        <v>157.85370502985307</v>
      </c>
      <c r="F27" s="14">
        <f>+F5+F6+F7+F8+F9+F10+F11+F12+F13</f>
        <v>4134401</v>
      </c>
      <c r="G27" s="14">
        <f>+(F5*G5+F6*G6+F7*G7+F8*G8+F9*G9+F10*G10+F11*G11+F12*G12+F13*G13)/F27</f>
        <v>134.39713878745675</v>
      </c>
      <c r="H27" s="14">
        <f>+H5+H6+H7+H8+H9+H10+H11+H12+H13</f>
        <v>4080924</v>
      </c>
      <c r="I27" s="14">
        <f>+(H5*I5+H6*I6+H7*I7+H8*I8+H9*I9+H10*I10+H11*I11+H12*I12+H13*I13)/H27</f>
        <v>145.90919360419355</v>
      </c>
    </row>
    <row r="28" spans="1:9" ht="23" customHeight="1" x14ac:dyDescent="0.35">
      <c r="A28" s="13" t="s">
        <v>1</v>
      </c>
      <c r="B28" s="14">
        <f>+B14+B15+B16+B17</f>
        <v>1684207</v>
      </c>
      <c r="C28" s="14">
        <f>+(+B15*C15+B14*C14+B16*C16+B17*C17)/B28</f>
        <v>160.93609752245419</v>
      </c>
      <c r="D28" s="14">
        <f>+D14+D15+D16+D17</f>
        <v>1684385</v>
      </c>
      <c r="E28" s="14">
        <f>+(+D15*E15+D14*E14+D16*E16+D17*E17)/D28</f>
        <v>160.00892670024965</v>
      </c>
      <c r="F28" s="14">
        <f>+F14+F15+F16+F17</f>
        <v>1707950</v>
      </c>
      <c r="G28" s="14">
        <f>+(+F15*G15+F14*G14+F16*G16+F17*G17)/F28</f>
        <v>137.59040779882315</v>
      </c>
      <c r="H28" s="14">
        <f>+H14+H15+H16+H17</f>
        <v>1685058</v>
      </c>
      <c r="I28" s="14">
        <f>+(+H15*I15+H14*I14+H16*I16+H17*I17)/H28</f>
        <v>148.21989628843636</v>
      </c>
    </row>
    <row r="29" spans="1:9" ht="23" customHeight="1" thickBot="1" x14ac:dyDescent="0.4">
      <c r="A29" s="15" t="s">
        <v>2</v>
      </c>
      <c r="B29" s="16">
        <f>+B18+B19+B20+B21+B22+B23+B24+B25</f>
        <v>2938250</v>
      </c>
      <c r="C29" s="16">
        <f>+(B18*C18+B19*C19+B20*C20+B21*C21+B22*C22+B23*C23+B24*C24+B25*C25)/B29</f>
        <v>177.49661090785332</v>
      </c>
      <c r="D29" s="16">
        <f>+D18+D19+D20+D21+D22+D23+D24+D25</f>
        <v>2938704</v>
      </c>
      <c r="E29" s="16">
        <f>+(D18*E18+D19*E19+D20*E20+D21*E21+D22*E22+D23*E23+D24*E24+D25*E25)/D29</f>
        <v>176.48373636814051</v>
      </c>
      <c r="F29" s="16">
        <f>+F18+F19+F20+F21+F22+F23+F24+F25</f>
        <v>3001350</v>
      </c>
      <c r="G29" s="16">
        <f>+(F18*G18+F19*G19+F20*G20+F21*G21+F22*G22+F23*G23+F24*G24+F25*G25)/F29</f>
        <v>157.76741199793426</v>
      </c>
      <c r="H29" s="16">
        <f>+H18+H19+H20+H21+H22+H23+H24+H25</f>
        <v>2957639</v>
      </c>
      <c r="I29" s="16">
        <f>+(H18*I18+H19*I19+H20*I20+H21*I21+H22*I22+H23*I23+H24*I24+H25*I25)/H29</f>
        <v>166.97128926146834</v>
      </c>
    </row>
    <row r="30" spans="1:9" ht="25" customHeight="1" thickTop="1" x14ac:dyDescent="0.3">
      <c r="A30" s="70" t="str">
        <f>+INDICE!B10</f>
        <v xml:space="preserve"> Lettura dati 25 maggio 2023</v>
      </c>
    </row>
    <row r="31" spans="1:9" x14ac:dyDescent="0.35">
      <c r="B31" s="6"/>
      <c r="C31" s="25"/>
    </row>
    <row r="32" spans="1:9" s="3" customFormat="1" x14ac:dyDescent="0.35">
      <c r="A32" s="1"/>
      <c r="B32" s="1"/>
      <c r="C32" s="66"/>
    </row>
    <row r="33" spans="2:3" ht="15" x14ac:dyDescent="0.35">
      <c r="B33" s="7"/>
      <c r="C33" s="65"/>
    </row>
    <row r="37" spans="2:3" ht="13.5" x14ac:dyDescent="0.35">
      <c r="B37" s="14"/>
      <c r="C37" s="14"/>
    </row>
    <row r="38" spans="2:3" ht="13.5" x14ac:dyDescent="0.35">
      <c r="B38" s="14"/>
      <c r="C38" s="14"/>
    </row>
    <row r="39" spans="2:3" ht="13.5" x14ac:dyDescent="0.35">
      <c r="B39" s="14"/>
      <c r="C39" s="14"/>
    </row>
    <row r="40" spans="2:3" ht="13.5" x14ac:dyDescent="0.35">
      <c r="B40" s="14"/>
      <c r="C40" s="14"/>
    </row>
    <row r="41" spans="2:3" ht="13.5" x14ac:dyDescent="0.35">
      <c r="B41" s="14"/>
      <c r="C41" s="14"/>
    </row>
    <row r="42" spans="2:3" x14ac:dyDescent="0.35">
      <c r="B42" s="4"/>
    </row>
    <row r="43" spans="2:3" ht="13.5" x14ac:dyDescent="0.35">
      <c r="B43" s="4"/>
      <c r="C43" s="65"/>
    </row>
    <row r="44" spans="2:3" x14ac:dyDescent="0.35">
      <c r="B44" s="4"/>
    </row>
    <row r="45" spans="2:3" x14ac:dyDescent="0.35">
      <c r="B45" s="4"/>
    </row>
    <row r="46" spans="2:3" x14ac:dyDescent="0.35">
      <c r="B46" s="4"/>
    </row>
    <row r="47" spans="2:3" x14ac:dyDescent="0.35">
      <c r="B47" s="4"/>
    </row>
    <row r="48" spans="2:3" x14ac:dyDescent="0.35">
      <c r="B48" s="4"/>
    </row>
    <row r="49" spans="2:2" x14ac:dyDescent="0.35">
      <c r="B49" s="4"/>
    </row>
    <row r="50" spans="2:2" x14ac:dyDescent="0.35">
      <c r="B50" s="4"/>
    </row>
    <row r="51" spans="2:2" x14ac:dyDescent="0.35">
      <c r="B51" s="4"/>
    </row>
    <row r="52" spans="2:2" x14ac:dyDescent="0.35">
      <c r="B52" s="4"/>
    </row>
    <row r="53" spans="2:2" x14ac:dyDescent="0.35">
      <c r="B53" s="4"/>
    </row>
    <row r="54" spans="2:2" x14ac:dyDescent="0.35">
      <c r="B54" s="4"/>
    </row>
    <row r="55" spans="2:2" x14ac:dyDescent="0.35">
      <c r="B55" s="4"/>
    </row>
    <row r="56" spans="2:2" x14ac:dyDescent="0.35">
      <c r="B56" s="4"/>
    </row>
    <row r="57" spans="2:2" x14ac:dyDescent="0.35">
      <c r="B57" s="4"/>
    </row>
    <row r="58" spans="2:2" x14ac:dyDescent="0.35">
      <c r="B58" s="4"/>
    </row>
    <row r="59" spans="2:2" x14ac:dyDescent="0.35">
      <c r="B59" s="4"/>
    </row>
    <row r="60" spans="2:2" x14ac:dyDescent="0.35">
      <c r="B60" s="4"/>
    </row>
  </sheetData>
  <mergeCells count="6">
    <mergeCell ref="H3:I3"/>
    <mergeCell ref="B2:I2"/>
    <mergeCell ref="F3:G3"/>
    <mergeCell ref="A3:A4"/>
    <mergeCell ref="B3:C3"/>
    <mergeCell ref="D3:E3"/>
  </mergeCells>
  <pageMargins left="0.31496062992125984" right="0.31496062992125984" top="0.94488188976377963" bottom="0.74803149606299213" header="0.31496062992125984" footer="0.31496062992125984"/>
  <pageSetup paperSize="9" scale="41" orientation="landscape" r:id="rId1"/>
  <headerFooter>
    <oddHeader>&amp;COSSERVATORIO ASSEGNO UNICO UNIVERSALE</oddHeader>
    <oddFooter>&amp;CINPS - COORDINAMENTO GENERALE STATISTICO ATTUARIALE</oddFooter>
  </headerFooter>
  <rowBreaks count="1" manualBreakCount="1">
    <brk id="18" max="20" man="1"/>
  </rowBreaks>
  <ignoredErrors>
    <ignoredError sqref="C27:H29" formula="1"/>
    <ignoredError sqref="I27:I29" evalError="1"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1B5C3-D161-4562-B7EA-256B86A01478}">
  <sheetPr>
    <pageSetUpPr fitToPage="1"/>
  </sheetPr>
  <dimension ref="A1:X40"/>
  <sheetViews>
    <sheetView showGridLines="0" tabSelected="1" view="pageBreakPreview" zoomScale="60" zoomScaleNormal="59" workbookViewId="0">
      <selection activeCell="D13" sqref="D13"/>
    </sheetView>
  </sheetViews>
  <sheetFormatPr defaultColWidth="13.26953125" defaultRowHeight="10" x14ac:dyDescent="0.35"/>
  <cols>
    <col min="1" max="1" width="26.90625" style="1" customWidth="1"/>
    <col min="2" max="2" width="15.1796875" style="1" bestFit="1" customWidth="1"/>
    <col min="3" max="3" width="15.26953125" style="1" customWidth="1"/>
    <col min="4" max="4" width="15.1796875" style="1" bestFit="1" customWidth="1"/>
    <col min="5" max="5" width="15.81640625" style="1" customWidth="1"/>
    <col min="6" max="6" width="15.1796875" style="1" bestFit="1" customWidth="1"/>
    <col min="7" max="9" width="15.08984375" style="1" customWidth="1"/>
    <col min="10" max="10" width="15.26953125" style="1" customWidth="1"/>
    <col min="11" max="11" width="15.36328125" style="1" customWidth="1"/>
    <col min="12" max="12" width="15.1796875" style="1" customWidth="1"/>
    <col min="13" max="13" width="15" style="1" customWidth="1"/>
    <col min="14" max="14" width="14.81640625" style="1" customWidth="1"/>
    <col min="15" max="15" width="14.6328125" style="1" customWidth="1"/>
    <col min="16" max="16" width="15.1796875" style="1" bestFit="1" customWidth="1"/>
    <col min="17" max="17" width="15.26953125" style="1" customWidth="1"/>
    <col min="18" max="18" width="15.1796875" style="1" bestFit="1" customWidth="1"/>
    <col min="19" max="19" width="15.7265625" style="1" customWidth="1"/>
    <col min="20" max="20" width="15.1796875" style="1" bestFit="1" customWidth="1"/>
    <col min="21" max="16384" width="13.26953125" style="1"/>
  </cols>
  <sheetData>
    <row r="1" spans="1:24" ht="69.5" customHeight="1" thickBot="1" x14ac:dyDescent="0.4">
      <c r="A1" s="75" t="s">
        <v>136</v>
      </c>
      <c r="B1" s="33"/>
      <c r="C1" s="33"/>
      <c r="D1" s="33"/>
      <c r="E1" s="33"/>
      <c r="F1" s="33"/>
      <c r="G1" s="33"/>
      <c r="H1" s="33"/>
      <c r="I1" s="33"/>
      <c r="J1" s="33"/>
      <c r="K1" s="33"/>
      <c r="L1" s="33"/>
      <c r="M1" s="33"/>
      <c r="N1" s="49"/>
      <c r="O1" s="49"/>
      <c r="P1" s="49"/>
      <c r="Q1" s="49"/>
      <c r="R1" s="49"/>
      <c r="S1" s="49"/>
      <c r="T1" s="49"/>
      <c r="U1" s="49"/>
    </row>
    <row r="2" spans="1:24" ht="49" customHeight="1" thickTop="1" x14ac:dyDescent="0.35">
      <c r="A2" s="37"/>
      <c r="B2" s="380" t="s">
        <v>36</v>
      </c>
      <c r="C2" s="380"/>
      <c r="D2" s="380"/>
      <c r="E2" s="380"/>
      <c r="F2" s="380"/>
      <c r="G2" s="380"/>
      <c r="H2" s="380"/>
      <c r="I2" s="380"/>
      <c r="J2" s="380"/>
      <c r="K2" s="380"/>
      <c r="L2" s="380"/>
      <c r="M2" s="380"/>
      <c r="N2" s="380"/>
      <c r="O2" s="380"/>
      <c r="P2" s="380"/>
      <c r="Q2" s="380"/>
      <c r="R2" s="380"/>
      <c r="S2" s="380"/>
      <c r="T2" s="268"/>
      <c r="U2" s="268"/>
    </row>
    <row r="3" spans="1:24" ht="33" customHeight="1" x14ac:dyDescent="0.35">
      <c r="A3" s="381" t="s">
        <v>30</v>
      </c>
      <c r="B3" s="378" t="s">
        <v>3</v>
      </c>
      <c r="C3" s="379"/>
      <c r="D3" s="378" t="s">
        <v>22</v>
      </c>
      <c r="E3" s="379"/>
      <c r="F3" s="378" t="s">
        <v>23</v>
      </c>
      <c r="G3" s="379"/>
      <c r="H3" s="378" t="s">
        <v>70</v>
      </c>
      <c r="I3" s="379"/>
      <c r="J3" s="378" t="s">
        <v>86</v>
      </c>
      <c r="K3" s="379"/>
      <c r="L3" s="378" t="s">
        <v>88</v>
      </c>
      <c r="M3" s="379"/>
      <c r="N3" s="378" t="s">
        <v>116</v>
      </c>
      <c r="O3" s="379"/>
      <c r="P3" s="378" t="s">
        <v>119</v>
      </c>
      <c r="Q3" s="379"/>
      <c r="R3" s="378" t="s">
        <v>120</v>
      </c>
      <c r="S3" s="379"/>
      <c r="T3" s="378" t="s">
        <v>123</v>
      </c>
      <c r="U3" s="379"/>
    </row>
    <row r="4" spans="1:24" ht="91" customHeight="1" thickBot="1" x14ac:dyDescent="0.4">
      <c r="A4" s="382"/>
      <c r="B4" s="125" t="s">
        <v>93</v>
      </c>
      <c r="C4" s="125" t="s">
        <v>97</v>
      </c>
      <c r="D4" s="125" t="s">
        <v>93</v>
      </c>
      <c r="E4" s="125" t="s">
        <v>97</v>
      </c>
      <c r="F4" s="125" t="s">
        <v>93</v>
      </c>
      <c r="G4" s="125" t="s">
        <v>97</v>
      </c>
      <c r="H4" s="125" t="s">
        <v>93</v>
      </c>
      <c r="I4" s="125" t="s">
        <v>97</v>
      </c>
      <c r="J4" s="125" t="s">
        <v>93</v>
      </c>
      <c r="K4" s="125" t="s">
        <v>97</v>
      </c>
      <c r="L4" s="125" t="s">
        <v>93</v>
      </c>
      <c r="M4" s="125" t="s">
        <v>97</v>
      </c>
      <c r="N4" s="125" t="s">
        <v>93</v>
      </c>
      <c r="O4" s="125" t="s">
        <v>97</v>
      </c>
      <c r="P4" s="125" t="s">
        <v>93</v>
      </c>
      <c r="Q4" s="125" t="s">
        <v>97</v>
      </c>
      <c r="R4" s="125" t="s">
        <v>93</v>
      </c>
      <c r="S4" s="125" t="s">
        <v>97</v>
      </c>
      <c r="T4" s="125" t="s">
        <v>93</v>
      </c>
      <c r="U4" s="125" t="s">
        <v>97</v>
      </c>
    </row>
    <row r="5" spans="1:24" ht="27.5" customHeight="1" thickTop="1" x14ac:dyDescent="0.35">
      <c r="A5" s="58" t="s">
        <v>53</v>
      </c>
      <c r="B5" s="58">
        <v>3902814</v>
      </c>
      <c r="C5" s="58">
        <v>195</v>
      </c>
      <c r="D5" s="58">
        <v>3907114</v>
      </c>
      <c r="E5" s="58">
        <v>195</v>
      </c>
      <c r="F5" s="58">
        <v>3997184</v>
      </c>
      <c r="G5" s="58">
        <v>195</v>
      </c>
      <c r="H5" s="58">
        <v>3998479</v>
      </c>
      <c r="I5" s="58">
        <v>196</v>
      </c>
      <c r="J5" s="58">
        <v>3960604</v>
      </c>
      <c r="K5" s="58">
        <v>196</v>
      </c>
      <c r="L5" s="58">
        <v>4007178</v>
      </c>
      <c r="M5" s="58">
        <v>196</v>
      </c>
      <c r="N5" s="58">
        <v>4028626</v>
      </c>
      <c r="O5" s="58">
        <v>196</v>
      </c>
      <c r="P5" s="58">
        <v>4054371</v>
      </c>
      <c r="Q5" s="58">
        <v>195</v>
      </c>
      <c r="R5" s="58">
        <v>4085821</v>
      </c>
      <c r="S5" s="58">
        <v>195</v>
      </c>
      <c r="T5" s="58">
        <v>4113805</v>
      </c>
      <c r="U5" s="58">
        <v>195</v>
      </c>
      <c r="V5" s="24"/>
      <c r="W5" s="273"/>
      <c r="X5" s="158"/>
    </row>
    <row r="6" spans="1:24" ht="27.5" customHeight="1" x14ac:dyDescent="0.35">
      <c r="A6" s="115" t="s">
        <v>55</v>
      </c>
      <c r="B6" s="116">
        <v>915452</v>
      </c>
      <c r="C6" s="116">
        <v>194</v>
      </c>
      <c r="D6" s="116">
        <v>916178</v>
      </c>
      <c r="E6" s="116">
        <v>194</v>
      </c>
      <c r="F6" s="116">
        <v>991401</v>
      </c>
      <c r="G6" s="116">
        <v>194</v>
      </c>
      <c r="H6" s="116">
        <v>991024</v>
      </c>
      <c r="I6" s="116">
        <v>194</v>
      </c>
      <c r="J6" s="116">
        <v>947361</v>
      </c>
      <c r="K6" s="116">
        <v>195</v>
      </c>
      <c r="L6" s="116">
        <v>970878</v>
      </c>
      <c r="M6" s="116">
        <v>195</v>
      </c>
      <c r="N6" s="116">
        <v>974108</v>
      </c>
      <c r="O6" s="116">
        <v>195</v>
      </c>
      <c r="P6" s="116">
        <v>980749</v>
      </c>
      <c r="Q6" s="116">
        <v>194</v>
      </c>
      <c r="R6" s="116">
        <v>997602</v>
      </c>
      <c r="S6" s="116">
        <v>194</v>
      </c>
      <c r="T6" s="116">
        <v>1013282</v>
      </c>
      <c r="U6" s="116">
        <v>194</v>
      </c>
      <c r="V6" s="24"/>
      <c r="W6" s="273"/>
      <c r="X6" s="158"/>
    </row>
    <row r="7" spans="1:24" ht="27.5" customHeight="1" x14ac:dyDescent="0.35">
      <c r="A7" s="115" t="s">
        <v>41</v>
      </c>
      <c r="B7" s="116">
        <v>1700770</v>
      </c>
      <c r="C7" s="116">
        <v>197</v>
      </c>
      <c r="D7" s="116">
        <v>1701873</v>
      </c>
      <c r="E7" s="116">
        <v>197</v>
      </c>
      <c r="F7" s="116">
        <v>1714316</v>
      </c>
      <c r="G7" s="116">
        <v>197</v>
      </c>
      <c r="H7" s="116">
        <v>1715304</v>
      </c>
      <c r="I7" s="116">
        <v>197</v>
      </c>
      <c r="J7" s="116">
        <v>1715774</v>
      </c>
      <c r="K7" s="116">
        <v>197</v>
      </c>
      <c r="L7" s="116">
        <v>1729588</v>
      </c>
      <c r="M7" s="116">
        <v>197</v>
      </c>
      <c r="N7" s="116">
        <v>1739578</v>
      </c>
      <c r="O7" s="116">
        <v>197</v>
      </c>
      <c r="P7" s="116">
        <v>1750476</v>
      </c>
      <c r="Q7" s="116">
        <v>197</v>
      </c>
      <c r="R7" s="116">
        <v>1759085</v>
      </c>
      <c r="S7" s="116">
        <v>197</v>
      </c>
      <c r="T7" s="116">
        <v>1766974</v>
      </c>
      <c r="U7" s="116">
        <v>197</v>
      </c>
      <c r="V7" s="24"/>
      <c r="W7" s="273"/>
      <c r="X7" s="158"/>
    </row>
    <row r="8" spans="1:24" ht="27.5" customHeight="1" x14ac:dyDescent="0.35">
      <c r="A8" s="115" t="s">
        <v>42</v>
      </c>
      <c r="B8" s="116">
        <v>1286592</v>
      </c>
      <c r="C8" s="116">
        <v>194</v>
      </c>
      <c r="D8" s="116">
        <v>1289063</v>
      </c>
      <c r="E8" s="116">
        <v>194</v>
      </c>
      <c r="F8" s="116">
        <v>1291467</v>
      </c>
      <c r="G8" s="116">
        <v>194</v>
      </c>
      <c r="H8" s="116">
        <v>1292151</v>
      </c>
      <c r="I8" s="116">
        <v>194</v>
      </c>
      <c r="J8" s="116">
        <v>1297469</v>
      </c>
      <c r="K8" s="116">
        <v>194</v>
      </c>
      <c r="L8" s="116">
        <v>1306712</v>
      </c>
      <c r="M8" s="116">
        <v>194</v>
      </c>
      <c r="N8" s="116">
        <v>1314940</v>
      </c>
      <c r="O8" s="116">
        <v>194</v>
      </c>
      <c r="P8" s="116">
        <v>1323146</v>
      </c>
      <c r="Q8" s="116">
        <v>194</v>
      </c>
      <c r="R8" s="116">
        <v>1329134</v>
      </c>
      <c r="S8" s="116">
        <v>194</v>
      </c>
      <c r="T8" s="116">
        <v>1333549</v>
      </c>
      <c r="U8" s="116">
        <v>194</v>
      </c>
      <c r="V8" s="24"/>
      <c r="W8" s="273"/>
      <c r="X8" s="158"/>
    </row>
    <row r="9" spans="1:24" ht="27.5" customHeight="1" x14ac:dyDescent="0.35">
      <c r="A9" s="58" t="s">
        <v>43</v>
      </c>
      <c r="B9" s="58">
        <v>965094</v>
      </c>
      <c r="C9" s="58">
        <v>180</v>
      </c>
      <c r="D9" s="58">
        <v>966933</v>
      </c>
      <c r="E9" s="58">
        <v>180</v>
      </c>
      <c r="F9" s="58">
        <v>968737</v>
      </c>
      <c r="G9" s="58">
        <v>180</v>
      </c>
      <c r="H9" s="58">
        <v>969309</v>
      </c>
      <c r="I9" s="58">
        <v>180</v>
      </c>
      <c r="J9" s="58">
        <v>974119</v>
      </c>
      <c r="K9" s="58">
        <v>180</v>
      </c>
      <c r="L9" s="58">
        <v>981190</v>
      </c>
      <c r="M9" s="58">
        <v>180</v>
      </c>
      <c r="N9" s="58">
        <v>988474</v>
      </c>
      <c r="O9" s="58">
        <v>180</v>
      </c>
      <c r="P9" s="58">
        <v>995097</v>
      </c>
      <c r="Q9" s="58">
        <v>180</v>
      </c>
      <c r="R9" s="58">
        <v>999411</v>
      </c>
      <c r="S9" s="58">
        <v>180</v>
      </c>
      <c r="T9" s="58">
        <v>1002643</v>
      </c>
      <c r="U9" s="58">
        <v>180</v>
      </c>
      <c r="V9" s="24"/>
      <c r="W9" s="273"/>
      <c r="X9" s="158"/>
    </row>
    <row r="10" spans="1:24" ht="27.5" customHeight="1" x14ac:dyDescent="0.35">
      <c r="A10" s="58" t="s">
        <v>44</v>
      </c>
      <c r="B10" s="58">
        <v>673165</v>
      </c>
      <c r="C10" s="58">
        <v>153</v>
      </c>
      <c r="D10" s="58">
        <v>674247</v>
      </c>
      <c r="E10" s="58">
        <v>153</v>
      </c>
      <c r="F10" s="58">
        <v>675558</v>
      </c>
      <c r="G10" s="58">
        <v>153</v>
      </c>
      <c r="H10" s="58">
        <v>675507</v>
      </c>
      <c r="I10" s="58">
        <v>153</v>
      </c>
      <c r="J10" s="58">
        <v>679537</v>
      </c>
      <c r="K10" s="58">
        <v>153</v>
      </c>
      <c r="L10" s="58">
        <v>685159</v>
      </c>
      <c r="M10" s="58">
        <v>153</v>
      </c>
      <c r="N10" s="58">
        <v>691503</v>
      </c>
      <c r="O10" s="58">
        <v>153</v>
      </c>
      <c r="P10" s="58">
        <v>696789</v>
      </c>
      <c r="Q10" s="58">
        <v>153</v>
      </c>
      <c r="R10" s="58">
        <v>699983</v>
      </c>
      <c r="S10" s="58">
        <v>153</v>
      </c>
      <c r="T10" s="58">
        <v>701923</v>
      </c>
      <c r="U10" s="58">
        <v>153</v>
      </c>
      <c r="V10" s="24"/>
      <c r="W10" s="273"/>
      <c r="X10" s="158"/>
    </row>
    <row r="11" spans="1:24" ht="27.5" customHeight="1" x14ac:dyDescent="0.35">
      <c r="A11" s="58" t="s">
        <v>45</v>
      </c>
      <c r="B11" s="58">
        <v>442181</v>
      </c>
      <c r="C11" s="58">
        <v>120</v>
      </c>
      <c r="D11" s="58">
        <v>442606</v>
      </c>
      <c r="E11" s="58">
        <v>120</v>
      </c>
      <c r="F11" s="58">
        <v>443709</v>
      </c>
      <c r="G11" s="58">
        <v>120</v>
      </c>
      <c r="H11" s="58">
        <v>443578</v>
      </c>
      <c r="I11" s="58">
        <v>120</v>
      </c>
      <c r="J11" s="58">
        <v>446316</v>
      </c>
      <c r="K11" s="58">
        <v>120</v>
      </c>
      <c r="L11" s="58">
        <v>449889</v>
      </c>
      <c r="M11" s="58">
        <v>120</v>
      </c>
      <c r="N11" s="58">
        <v>454792</v>
      </c>
      <c r="O11" s="58">
        <v>120</v>
      </c>
      <c r="P11" s="58">
        <v>459019</v>
      </c>
      <c r="Q11" s="58">
        <v>120</v>
      </c>
      <c r="R11" s="58">
        <v>461455</v>
      </c>
      <c r="S11" s="58">
        <v>119</v>
      </c>
      <c r="T11" s="58">
        <v>462811</v>
      </c>
      <c r="U11" s="58">
        <v>120</v>
      </c>
      <c r="V11" s="24"/>
      <c r="W11" s="273"/>
      <c r="X11" s="158"/>
    </row>
    <row r="12" spans="1:24" ht="27.5" customHeight="1" x14ac:dyDescent="0.35">
      <c r="A12" s="58" t="s">
        <v>46</v>
      </c>
      <c r="B12" s="58">
        <v>277398</v>
      </c>
      <c r="C12" s="58">
        <v>92</v>
      </c>
      <c r="D12" s="58">
        <v>276857</v>
      </c>
      <c r="E12" s="58">
        <v>92</v>
      </c>
      <c r="F12" s="58">
        <v>281843</v>
      </c>
      <c r="G12" s="58">
        <v>92</v>
      </c>
      <c r="H12" s="58">
        <v>282808</v>
      </c>
      <c r="I12" s="58">
        <v>92</v>
      </c>
      <c r="J12" s="58">
        <v>285424</v>
      </c>
      <c r="K12" s="58">
        <v>92</v>
      </c>
      <c r="L12" s="58">
        <v>288095</v>
      </c>
      <c r="M12" s="58">
        <v>92</v>
      </c>
      <c r="N12" s="58">
        <v>290631</v>
      </c>
      <c r="O12" s="58">
        <v>91</v>
      </c>
      <c r="P12" s="58">
        <v>294442</v>
      </c>
      <c r="Q12" s="58">
        <v>91</v>
      </c>
      <c r="R12" s="58">
        <v>297321</v>
      </c>
      <c r="S12" s="58">
        <v>91</v>
      </c>
      <c r="T12" s="58">
        <v>298616</v>
      </c>
      <c r="U12" s="58">
        <v>91</v>
      </c>
      <c r="V12" s="24"/>
      <c r="W12" s="273"/>
      <c r="X12" s="158"/>
    </row>
    <row r="13" spans="1:24" ht="27.5" customHeight="1" x14ac:dyDescent="0.35">
      <c r="A13" s="58" t="s">
        <v>47</v>
      </c>
      <c r="B13" s="58">
        <v>173510</v>
      </c>
      <c r="C13" s="58">
        <v>64</v>
      </c>
      <c r="D13" s="58">
        <v>172861</v>
      </c>
      <c r="E13" s="58">
        <v>64</v>
      </c>
      <c r="F13" s="58">
        <v>176643</v>
      </c>
      <c r="G13" s="58">
        <v>64</v>
      </c>
      <c r="H13" s="58">
        <v>177540</v>
      </c>
      <c r="I13" s="58">
        <v>64</v>
      </c>
      <c r="J13" s="58">
        <v>179442</v>
      </c>
      <c r="K13" s="58">
        <v>64</v>
      </c>
      <c r="L13" s="58">
        <v>181300</v>
      </c>
      <c r="M13" s="58">
        <v>64</v>
      </c>
      <c r="N13" s="58">
        <v>183503</v>
      </c>
      <c r="O13" s="58">
        <v>63</v>
      </c>
      <c r="P13" s="58">
        <v>187005</v>
      </c>
      <c r="Q13" s="58">
        <v>63</v>
      </c>
      <c r="R13" s="58">
        <v>189559</v>
      </c>
      <c r="S13" s="58">
        <v>63</v>
      </c>
      <c r="T13" s="58">
        <v>190588</v>
      </c>
      <c r="U13" s="58">
        <v>63</v>
      </c>
      <c r="V13" s="24"/>
      <c r="W13" s="273"/>
      <c r="X13" s="158"/>
    </row>
    <row r="14" spans="1:24" ht="27.5" customHeight="1" x14ac:dyDescent="0.35">
      <c r="A14" s="58" t="s">
        <v>48</v>
      </c>
      <c r="B14" s="58">
        <v>273105</v>
      </c>
      <c r="C14" s="58">
        <v>49</v>
      </c>
      <c r="D14" s="58">
        <v>273088</v>
      </c>
      <c r="E14" s="58">
        <v>49</v>
      </c>
      <c r="F14" s="58">
        <v>289532</v>
      </c>
      <c r="G14" s="58">
        <v>48</v>
      </c>
      <c r="H14" s="58">
        <v>294589</v>
      </c>
      <c r="I14" s="58">
        <v>48</v>
      </c>
      <c r="J14" s="58">
        <v>301112</v>
      </c>
      <c r="K14" s="58">
        <v>48</v>
      </c>
      <c r="L14" s="58">
        <v>307460</v>
      </c>
      <c r="M14" s="58">
        <v>48</v>
      </c>
      <c r="N14" s="58">
        <v>313334</v>
      </c>
      <c r="O14" s="58">
        <v>48</v>
      </c>
      <c r="P14" s="58">
        <v>328450</v>
      </c>
      <c r="Q14" s="58">
        <v>48</v>
      </c>
      <c r="R14" s="58">
        <v>341681</v>
      </c>
      <c r="S14" s="58">
        <v>47</v>
      </c>
      <c r="T14" s="58">
        <v>346603</v>
      </c>
      <c r="U14" s="58">
        <v>47</v>
      </c>
      <c r="V14" s="24"/>
      <c r="W14" s="273"/>
      <c r="X14" s="158"/>
    </row>
    <row r="15" spans="1:24" ht="27.5" customHeight="1" x14ac:dyDescent="0.35">
      <c r="A15" s="117" t="s">
        <v>32</v>
      </c>
      <c r="B15" s="58">
        <v>1716557</v>
      </c>
      <c r="C15" s="58">
        <v>50</v>
      </c>
      <c r="D15" s="58">
        <v>1708617</v>
      </c>
      <c r="E15" s="58">
        <v>50</v>
      </c>
      <c r="F15" s="58">
        <v>1675871</v>
      </c>
      <c r="G15" s="58">
        <v>50</v>
      </c>
      <c r="H15" s="58">
        <v>1661789</v>
      </c>
      <c r="I15" s="58">
        <v>49</v>
      </c>
      <c r="J15" s="58">
        <v>1622341</v>
      </c>
      <c r="K15" s="58">
        <v>49</v>
      </c>
      <c r="L15" s="58">
        <v>1627229</v>
      </c>
      <c r="M15" s="58">
        <v>49</v>
      </c>
      <c r="N15" s="58">
        <v>1605545</v>
      </c>
      <c r="O15" s="58">
        <v>50</v>
      </c>
      <c r="P15" s="58">
        <v>1586124</v>
      </c>
      <c r="Q15" s="58">
        <v>50</v>
      </c>
      <c r="R15" s="58">
        <v>1570834</v>
      </c>
      <c r="S15" s="58">
        <v>50</v>
      </c>
      <c r="T15" s="58">
        <v>1570068</v>
      </c>
      <c r="U15" s="58">
        <v>50</v>
      </c>
      <c r="V15" s="24"/>
      <c r="W15" s="273"/>
      <c r="X15" s="158"/>
    </row>
    <row r="16" spans="1:24" ht="27.5" customHeight="1" thickBot="1" x14ac:dyDescent="0.4">
      <c r="A16" s="114" t="s">
        <v>54</v>
      </c>
      <c r="B16" s="114">
        <v>8423824</v>
      </c>
      <c r="C16" s="114">
        <v>146</v>
      </c>
      <c r="D16" s="114">
        <v>8422323</v>
      </c>
      <c r="E16" s="114">
        <v>146</v>
      </c>
      <c r="F16" s="114">
        <v>8509077</v>
      </c>
      <c r="G16" s="114">
        <v>147</v>
      </c>
      <c r="H16" s="114">
        <v>8503599</v>
      </c>
      <c r="I16" s="114">
        <v>147</v>
      </c>
      <c r="J16" s="114">
        <v>8448895</v>
      </c>
      <c r="K16" s="114">
        <v>147</v>
      </c>
      <c r="L16" s="114">
        <v>8527500</v>
      </c>
      <c r="M16" s="114">
        <v>147</v>
      </c>
      <c r="N16" s="114">
        <v>8556408</v>
      </c>
      <c r="O16" s="114">
        <v>147</v>
      </c>
      <c r="P16" s="114">
        <v>8601297</v>
      </c>
      <c r="Q16" s="114">
        <v>147</v>
      </c>
      <c r="R16" s="114">
        <v>8646065</v>
      </c>
      <c r="S16" s="114">
        <v>147</v>
      </c>
      <c r="T16" s="114">
        <v>8687057</v>
      </c>
      <c r="U16" s="114">
        <v>147</v>
      </c>
      <c r="V16" s="24"/>
      <c r="W16" s="273"/>
      <c r="X16" s="158"/>
    </row>
    <row r="17" spans="1:23" ht="21.75" customHeight="1" thickTop="1" x14ac:dyDescent="0.35">
      <c r="A17" s="2"/>
      <c r="B17" s="2"/>
      <c r="C17" s="2"/>
      <c r="D17" s="2"/>
      <c r="E17" s="50"/>
      <c r="F17" s="2"/>
      <c r="G17" s="2"/>
      <c r="H17" s="8"/>
      <c r="I17" s="8"/>
      <c r="J17" s="8"/>
      <c r="K17" s="8"/>
      <c r="L17" s="8"/>
      <c r="M17" s="8"/>
      <c r="W17" s="158"/>
    </row>
    <row r="18" spans="1:23" ht="21.75" customHeight="1" x14ac:dyDescent="0.35">
      <c r="A18" s="72" t="str">
        <f>+INDICE!B10</f>
        <v xml:space="preserve"> Lettura dati 25 maggio 2023</v>
      </c>
      <c r="B18" s="2"/>
      <c r="C18" s="2"/>
      <c r="D18" s="2"/>
      <c r="E18" s="2"/>
      <c r="F18" s="2"/>
      <c r="G18" s="2"/>
      <c r="H18" s="8"/>
      <c r="I18" s="8"/>
      <c r="J18" s="8"/>
      <c r="K18" s="8"/>
      <c r="L18" s="8"/>
      <c r="M18" s="8"/>
    </row>
    <row r="19" spans="1:23" ht="13.5" x14ac:dyDescent="0.35">
      <c r="A19" s="2"/>
      <c r="B19" s="2"/>
      <c r="C19" s="2"/>
      <c r="D19" s="2"/>
      <c r="E19" s="2"/>
      <c r="F19" s="2"/>
      <c r="G19" s="2"/>
    </row>
    <row r="20" spans="1:23" ht="13.5" x14ac:dyDescent="0.35">
      <c r="A20" s="2"/>
      <c r="B20" s="2"/>
      <c r="C20" s="2"/>
      <c r="D20" s="2"/>
      <c r="E20" s="2"/>
      <c r="F20" s="2"/>
      <c r="G20" s="2"/>
    </row>
    <row r="21" spans="1:23" ht="13.5" x14ac:dyDescent="0.35">
      <c r="A21" s="2"/>
      <c r="B21" s="2"/>
      <c r="C21" s="2"/>
      <c r="D21" s="2"/>
      <c r="E21" s="2"/>
      <c r="F21" s="2"/>
      <c r="G21" s="2"/>
    </row>
    <row r="22" spans="1:23" ht="13.5" x14ac:dyDescent="0.35">
      <c r="A22" s="2"/>
      <c r="B22" s="2"/>
      <c r="C22" s="2"/>
      <c r="D22" s="2"/>
      <c r="E22" s="2"/>
      <c r="F22" s="2"/>
      <c r="G22" s="2"/>
    </row>
    <row r="23" spans="1:23" ht="13.5" x14ac:dyDescent="0.35">
      <c r="A23" s="2"/>
      <c r="B23" s="2"/>
      <c r="C23" s="2"/>
      <c r="D23" s="2"/>
      <c r="E23" s="2"/>
      <c r="F23" s="2"/>
      <c r="G23" s="2"/>
    </row>
    <row r="24" spans="1:23" ht="13.5" x14ac:dyDescent="0.35">
      <c r="A24" s="2"/>
      <c r="B24" s="2"/>
      <c r="C24" s="2"/>
      <c r="D24" s="2"/>
      <c r="E24" s="2"/>
      <c r="F24" s="2"/>
      <c r="G24" s="2"/>
    </row>
    <row r="25" spans="1:23" ht="13.5" x14ac:dyDescent="0.35">
      <c r="A25" s="2"/>
      <c r="B25" s="2"/>
      <c r="C25" s="2"/>
      <c r="D25" s="2"/>
      <c r="E25" s="2"/>
      <c r="F25" s="2"/>
      <c r="G25" s="2"/>
    </row>
    <row r="26" spans="1:23" x14ac:dyDescent="0.35">
      <c r="B26" s="4"/>
    </row>
    <row r="27" spans="1:23" x14ac:dyDescent="0.35">
      <c r="B27" s="4"/>
    </row>
    <row r="28" spans="1:23" x14ac:dyDescent="0.35">
      <c r="B28" s="4"/>
    </row>
    <row r="29" spans="1:23" x14ac:dyDescent="0.35">
      <c r="B29" s="4"/>
    </row>
    <row r="30" spans="1:23" x14ac:dyDescent="0.35">
      <c r="B30" s="4"/>
    </row>
    <row r="31" spans="1:23" x14ac:dyDescent="0.35">
      <c r="B31" s="4"/>
    </row>
    <row r="32" spans="1:23" x14ac:dyDescent="0.35">
      <c r="B32" s="4"/>
    </row>
    <row r="33" spans="2:2" x14ac:dyDescent="0.35">
      <c r="B33" s="4"/>
    </row>
    <row r="34" spans="2:2" x14ac:dyDescent="0.35">
      <c r="B34" s="4"/>
    </row>
    <row r="35" spans="2:2" x14ac:dyDescent="0.35">
      <c r="B35" s="4"/>
    </row>
    <row r="36" spans="2:2" x14ac:dyDescent="0.35">
      <c r="B36" s="4"/>
    </row>
    <row r="37" spans="2:2" x14ac:dyDescent="0.35">
      <c r="B37" s="4"/>
    </row>
    <row r="38" spans="2:2" x14ac:dyDescent="0.35">
      <c r="B38" s="4"/>
    </row>
    <row r="39" spans="2:2" x14ac:dyDescent="0.35">
      <c r="B39" s="4"/>
    </row>
    <row r="40" spans="2:2" x14ac:dyDescent="0.35">
      <c r="B40" s="4"/>
    </row>
  </sheetData>
  <mergeCells count="12">
    <mergeCell ref="T3:U3"/>
    <mergeCell ref="R3:S3"/>
    <mergeCell ref="B2:S2"/>
    <mergeCell ref="P3:Q3"/>
    <mergeCell ref="A3:A4"/>
    <mergeCell ref="B3:C3"/>
    <mergeCell ref="D3:E3"/>
    <mergeCell ref="F3:G3"/>
    <mergeCell ref="N3:O3"/>
    <mergeCell ref="L3:M3"/>
    <mergeCell ref="J3:K3"/>
    <mergeCell ref="H3:I3"/>
  </mergeCells>
  <pageMargins left="0.31496062992125984" right="0.31496062992125984" top="0.94488188976377963" bottom="0.74803149606299213" header="0.31496062992125984" footer="0.31496062992125984"/>
  <pageSetup paperSize="9" scale="42" orientation="landscape" r:id="rId1"/>
  <headerFooter>
    <oddHeader>&amp;COSSERVATORIO ASSEGNO UNICO UNIVERSALE</oddHeader>
    <oddFooter>&amp;CINPS - COORDINAMENTO GENERALE STATISTICO ATTUARIALE</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DE190-15D5-476C-9899-6EF3FACBA269}">
  <sheetPr>
    <pageSetUpPr fitToPage="1"/>
  </sheetPr>
  <dimension ref="A1:I40"/>
  <sheetViews>
    <sheetView showGridLines="0" tabSelected="1" view="pageBreakPreview" zoomScale="69" zoomScaleNormal="59" zoomScaleSheetLayoutView="69" workbookViewId="0">
      <selection activeCell="D13" sqref="D13"/>
    </sheetView>
  </sheetViews>
  <sheetFormatPr defaultColWidth="13.26953125" defaultRowHeight="10" x14ac:dyDescent="0.35"/>
  <cols>
    <col min="1" max="1" width="37.36328125" style="1" customWidth="1"/>
    <col min="2" max="2" width="21" style="1" customWidth="1"/>
    <col min="3" max="3" width="22.81640625" style="1" customWidth="1"/>
    <col min="4" max="4" width="21.453125" style="1" customWidth="1"/>
    <col min="5" max="5" width="22.90625" style="1" customWidth="1"/>
    <col min="6" max="6" width="21.54296875" style="1" customWidth="1"/>
    <col min="7" max="7" width="23.453125" style="1" customWidth="1"/>
    <col min="8" max="8" width="19.08984375" style="1" customWidth="1"/>
    <col min="9" max="9" width="15.54296875" style="1" customWidth="1"/>
    <col min="10" max="16384" width="13.26953125" style="1"/>
  </cols>
  <sheetData>
    <row r="1" spans="1:9" ht="69.5" customHeight="1" thickBot="1" x14ac:dyDescent="0.4">
      <c r="A1" s="383" t="s">
        <v>137</v>
      </c>
      <c r="B1" s="383"/>
      <c r="C1" s="383"/>
      <c r="D1" s="383"/>
      <c r="E1" s="383"/>
      <c r="F1" s="49"/>
      <c r="G1" s="49"/>
      <c r="H1" s="49"/>
      <c r="I1" s="49"/>
    </row>
    <row r="2" spans="1:9" ht="49" customHeight="1" thickTop="1" x14ac:dyDescent="0.35">
      <c r="A2" s="37"/>
      <c r="B2" s="380" t="s">
        <v>36</v>
      </c>
      <c r="C2" s="380"/>
      <c r="D2" s="380"/>
      <c r="E2" s="380"/>
      <c r="F2" s="380"/>
      <c r="G2" s="380"/>
      <c r="H2" s="380"/>
      <c r="I2" s="380"/>
    </row>
    <row r="3" spans="1:9" ht="33" customHeight="1" x14ac:dyDescent="0.35">
      <c r="A3" s="381" t="s">
        <v>30</v>
      </c>
      <c r="B3" s="378" t="s">
        <v>131</v>
      </c>
      <c r="C3" s="379"/>
      <c r="D3" s="378" t="s">
        <v>199</v>
      </c>
      <c r="E3" s="379"/>
      <c r="F3" s="378" t="s">
        <v>208</v>
      </c>
      <c r="G3" s="379"/>
      <c r="H3" s="378" t="s">
        <v>217</v>
      </c>
      <c r="I3" s="379"/>
    </row>
    <row r="4" spans="1:9" ht="91" customHeight="1" thickBot="1" x14ac:dyDescent="0.4">
      <c r="A4" s="382"/>
      <c r="B4" s="125" t="s">
        <v>93</v>
      </c>
      <c r="C4" s="125" t="s">
        <v>97</v>
      </c>
      <c r="D4" s="125" t="s">
        <v>93</v>
      </c>
      <c r="E4" s="125" t="s">
        <v>97</v>
      </c>
      <c r="F4" s="125" t="s">
        <v>93</v>
      </c>
      <c r="G4" s="125" t="s">
        <v>97</v>
      </c>
      <c r="H4" s="125" t="s">
        <v>93</v>
      </c>
      <c r="I4" s="125" t="s">
        <v>97</v>
      </c>
    </row>
    <row r="5" spans="1:9" ht="27.5" customHeight="1" thickTop="1" x14ac:dyDescent="0.35">
      <c r="A5" s="58" t="s">
        <v>147</v>
      </c>
      <c r="B5" s="58">
        <v>4394187</v>
      </c>
      <c r="C5" s="58">
        <v>215</v>
      </c>
      <c r="D5" s="58">
        <v>4298289</v>
      </c>
      <c r="E5" s="58">
        <v>215</v>
      </c>
      <c r="F5" s="58">
        <v>3541088</v>
      </c>
      <c r="G5" s="58">
        <v>216</v>
      </c>
      <c r="H5" s="58">
        <v>3857779</v>
      </c>
      <c r="I5" s="58">
        <v>215</v>
      </c>
    </row>
    <row r="6" spans="1:9" ht="27.5" customHeight="1" x14ac:dyDescent="0.35">
      <c r="A6" s="115" t="s">
        <v>148</v>
      </c>
      <c r="B6" s="116">
        <v>1156284</v>
      </c>
      <c r="C6" s="116">
        <v>217</v>
      </c>
      <c r="D6" s="116">
        <v>989503</v>
      </c>
      <c r="E6" s="116">
        <v>216</v>
      </c>
      <c r="F6" s="116">
        <v>784136</v>
      </c>
      <c r="G6" s="116">
        <v>215</v>
      </c>
      <c r="H6" s="116">
        <v>818825</v>
      </c>
      <c r="I6" s="116">
        <v>217</v>
      </c>
    </row>
    <row r="7" spans="1:9" ht="27.5" customHeight="1" x14ac:dyDescent="0.35">
      <c r="A7" s="115" t="s">
        <v>149</v>
      </c>
      <c r="B7" s="116">
        <v>1872780</v>
      </c>
      <c r="C7" s="116">
        <v>216</v>
      </c>
      <c r="D7" s="116">
        <v>1896892</v>
      </c>
      <c r="E7" s="116">
        <v>217</v>
      </c>
      <c r="F7" s="116">
        <v>1602694</v>
      </c>
      <c r="G7" s="116">
        <v>217</v>
      </c>
      <c r="H7" s="116">
        <v>1734579</v>
      </c>
      <c r="I7" s="116">
        <v>217</v>
      </c>
    </row>
    <row r="8" spans="1:9" ht="27.5" customHeight="1" x14ac:dyDescent="0.35">
      <c r="A8" s="115" t="s">
        <v>150</v>
      </c>
      <c r="B8" s="116">
        <v>1365123</v>
      </c>
      <c r="C8" s="116">
        <v>213</v>
      </c>
      <c r="D8" s="116">
        <v>1411894</v>
      </c>
      <c r="E8" s="116">
        <v>213</v>
      </c>
      <c r="F8" s="116">
        <v>1154258</v>
      </c>
      <c r="G8" s="116">
        <v>214</v>
      </c>
      <c r="H8" s="116">
        <v>1304375</v>
      </c>
      <c r="I8" s="116">
        <v>213</v>
      </c>
    </row>
    <row r="9" spans="1:9" ht="27.5" customHeight="1" x14ac:dyDescent="0.35">
      <c r="A9" s="58" t="s">
        <v>151</v>
      </c>
      <c r="B9" s="58">
        <v>987534</v>
      </c>
      <c r="C9" s="58">
        <v>197</v>
      </c>
      <c r="D9" s="58">
        <v>1016445</v>
      </c>
      <c r="E9" s="58">
        <v>197</v>
      </c>
      <c r="F9" s="58">
        <v>796528</v>
      </c>
      <c r="G9" s="58">
        <v>199</v>
      </c>
      <c r="H9" s="58">
        <v>928849</v>
      </c>
      <c r="I9" s="58">
        <v>198</v>
      </c>
    </row>
    <row r="10" spans="1:9" ht="27.5" customHeight="1" x14ac:dyDescent="0.35">
      <c r="A10" s="58" t="s">
        <v>152</v>
      </c>
      <c r="B10" s="58">
        <v>655588</v>
      </c>
      <c r="C10" s="58">
        <v>165</v>
      </c>
      <c r="D10" s="58">
        <v>679416</v>
      </c>
      <c r="E10" s="58">
        <v>165</v>
      </c>
      <c r="F10" s="58">
        <v>516624</v>
      </c>
      <c r="G10" s="58">
        <v>168</v>
      </c>
      <c r="H10" s="58">
        <v>615656</v>
      </c>
      <c r="I10" s="58">
        <v>166</v>
      </c>
    </row>
    <row r="11" spans="1:9" ht="27.5" customHeight="1" x14ac:dyDescent="0.35">
      <c r="A11" s="170" t="s">
        <v>153</v>
      </c>
      <c r="B11" s="58">
        <v>413793</v>
      </c>
      <c r="C11" s="58">
        <v>131</v>
      </c>
      <c r="D11" s="58">
        <v>431583</v>
      </c>
      <c r="E11" s="58">
        <v>131</v>
      </c>
      <c r="F11" s="58">
        <v>315815</v>
      </c>
      <c r="G11" s="58">
        <v>135</v>
      </c>
      <c r="H11" s="58">
        <v>383960</v>
      </c>
      <c r="I11" s="58">
        <v>133</v>
      </c>
    </row>
    <row r="12" spans="1:9" ht="27.5" customHeight="1" x14ac:dyDescent="0.35">
      <c r="A12" s="58" t="s">
        <v>154</v>
      </c>
      <c r="B12" s="58">
        <v>255750</v>
      </c>
      <c r="C12" s="58">
        <v>99</v>
      </c>
      <c r="D12" s="58">
        <v>269996</v>
      </c>
      <c r="E12" s="58">
        <v>100</v>
      </c>
      <c r="F12" s="58">
        <v>186705</v>
      </c>
      <c r="G12" s="58">
        <v>103</v>
      </c>
      <c r="H12" s="58">
        <v>233419</v>
      </c>
      <c r="I12" s="58">
        <v>102</v>
      </c>
    </row>
    <row r="13" spans="1:9" ht="27.5" customHeight="1" x14ac:dyDescent="0.35">
      <c r="A13" s="58" t="s">
        <v>155</v>
      </c>
      <c r="B13" s="58">
        <v>154447</v>
      </c>
      <c r="C13" s="58">
        <v>69</v>
      </c>
      <c r="D13" s="58">
        <v>168087</v>
      </c>
      <c r="E13" s="58">
        <v>69</v>
      </c>
      <c r="F13" s="58">
        <v>101058</v>
      </c>
      <c r="G13" s="58">
        <v>72</v>
      </c>
      <c r="H13" s="58">
        <v>128952</v>
      </c>
      <c r="I13" s="58">
        <v>71</v>
      </c>
    </row>
    <row r="14" spans="1:9" ht="27.5" customHeight="1" x14ac:dyDescent="0.35">
      <c r="A14" s="58" t="s">
        <v>156</v>
      </c>
      <c r="B14" s="58">
        <v>266539</v>
      </c>
      <c r="C14" s="58">
        <v>51</v>
      </c>
      <c r="D14" s="58">
        <v>286326</v>
      </c>
      <c r="E14" s="58">
        <v>52</v>
      </c>
      <c r="F14" s="58">
        <v>124513</v>
      </c>
      <c r="G14" s="58">
        <v>54</v>
      </c>
      <c r="H14" s="58">
        <v>169272</v>
      </c>
      <c r="I14" s="58">
        <v>54</v>
      </c>
    </row>
    <row r="15" spans="1:9" ht="27.5" customHeight="1" x14ac:dyDescent="0.35">
      <c r="A15" s="117" t="s">
        <v>32</v>
      </c>
      <c r="B15" s="58">
        <v>1575036</v>
      </c>
      <c r="C15" s="58">
        <v>55</v>
      </c>
      <c r="D15" s="58">
        <v>1553265</v>
      </c>
      <c r="E15" s="58">
        <v>55</v>
      </c>
      <c r="F15" s="58">
        <v>3261370</v>
      </c>
      <c r="G15" s="58">
        <v>55</v>
      </c>
      <c r="H15" s="58">
        <v>2405734</v>
      </c>
      <c r="I15" s="58">
        <v>54</v>
      </c>
    </row>
    <row r="16" spans="1:9" ht="27.5" customHeight="1" thickBot="1" x14ac:dyDescent="0.4">
      <c r="A16" s="114" t="s">
        <v>54</v>
      </c>
      <c r="B16" s="114">
        <v>8702874</v>
      </c>
      <c r="C16" s="114">
        <v>165</v>
      </c>
      <c r="D16" s="114">
        <v>8703407</v>
      </c>
      <c r="E16" s="114">
        <v>165</v>
      </c>
      <c r="F16" s="114">
        <v>8843701</v>
      </c>
      <c r="G16" s="114">
        <v>143</v>
      </c>
      <c r="H16" s="114">
        <v>8723621</v>
      </c>
      <c r="I16" s="114">
        <v>154</v>
      </c>
    </row>
    <row r="17" spans="1:5" ht="21.75" customHeight="1" thickTop="1" x14ac:dyDescent="0.35">
      <c r="A17" s="2"/>
      <c r="B17" s="2"/>
      <c r="C17" s="2"/>
      <c r="E17" s="158"/>
    </row>
    <row r="18" spans="1:5" ht="21.75" customHeight="1" x14ac:dyDescent="0.35">
      <c r="A18" s="72" t="str">
        <f>+INDICE!B10</f>
        <v xml:space="preserve"> Lettura dati 25 maggio 2023</v>
      </c>
      <c r="B18" s="2"/>
      <c r="C18" s="2"/>
    </row>
    <row r="19" spans="1:5" ht="13.5" x14ac:dyDescent="0.35">
      <c r="A19" s="2"/>
      <c r="B19" s="2"/>
      <c r="C19" s="2"/>
    </row>
    <row r="20" spans="1:5" ht="13.5" x14ac:dyDescent="0.35">
      <c r="A20" s="2"/>
      <c r="B20" s="2"/>
      <c r="C20" s="2"/>
    </row>
    <row r="21" spans="1:5" ht="13.5" x14ac:dyDescent="0.35">
      <c r="A21" s="2"/>
      <c r="B21" s="2"/>
      <c r="C21" s="2"/>
    </row>
    <row r="22" spans="1:5" ht="13.5" x14ac:dyDescent="0.35">
      <c r="A22" s="2"/>
      <c r="B22" s="2"/>
      <c r="C22" s="2"/>
    </row>
    <row r="23" spans="1:5" ht="13.5" x14ac:dyDescent="0.35">
      <c r="A23" s="2"/>
      <c r="B23" s="2"/>
      <c r="C23" s="2"/>
    </row>
    <row r="24" spans="1:5" ht="13.5" x14ac:dyDescent="0.35">
      <c r="A24" s="2"/>
      <c r="B24" s="2"/>
      <c r="C24" s="2"/>
    </row>
    <row r="25" spans="1:5" ht="13.5" x14ac:dyDescent="0.35">
      <c r="A25" s="2"/>
      <c r="B25" s="2"/>
      <c r="C25" s="2"/>
    </row>
    <row r="26" spans="1:5" x14ac:dyDescent="0.35">
      <c r="B26" s="4"/>
    </row>
    <row r="27" spans="1:5" x14ac:dyDescent="0.35">
      <c r="B27" s="4"/>
    </row>
    <row r="28" spans="1:5" x14ac:dyDescent="0.35">
      <c r="B28" s="4"/>
    </row>
    <row r="29" spans="1:5" x14ac:dyDescent="0.35">
      <c r="B29" s="4"/>
    </row>
    <row r="30" spans="1:5" x14ac:dyDescent="0.35">
      <c r="B30" s="4"/>
    </row>
    <row r="31" spans="1:5" x14ac:dyDescent="0.35">
      <c r="B31" s="4"/>
    </row>
    <row r="32" spans="1:5" x14ac:dyDescent="0.35">
      <c r="B32" s="4"/>
    </row>
    <row r="33" spans="2:2" x14ac:dyDescent="0.35">
      <c r="B33" s="4"/>
    </row>
    <row r="34" spans="2:2" x14ac:dyDescent="0.35">
      <c r="B34" s="4"/>
    </row>
    <row r="35" spans="2:2" x14ac:dyDescent="0.35">
      <c r="B35" s="4"/>
    </row>
    <row r="36" spans="2:2" x14ac:dyDescent="0.35">
      <c r="B36" s="4"/>
    </row>
    <row r="37" spans="2:2" x14ac:dyDescent="0.35">
      <c r="B37" s="4"/>
    </row>
    <row r="38" spans="2:2" x14ac:dyDescent="0.35">
      <c r="B38" s="4"/>
    </row>
    <row r="39" spans="2:2" x14ac:dyDescent="0.35">
      <c r="B39" s="4"/>
    </row>
    <row r="40" spans="2:2" x14ac:dyDescent="0.35">
      <c r="B40" s="4"/>
    </row>
  </sheetData>
  <mergeCells count="7">
    <mergeCell ref="H3:I3"/>
    <mergeCell ref="B2:I2"/>
    <mergeCell ref="A1:E1"/>
    <mergeCell ref="F3:G3"/>
    <mergeCell ref="A3:A4"/>
    <mergeCell ref="B3:C3"/>
    <mergeCell ref="D3:E3"/>
  </mergeCells>
  <pageMargins left="0.31496062992125984" right="0.31496062992125984" top="0.94488188976377963" bottom="0.74803149606299213" header="0.31496062992125984" footer="0.31496062992125984"/>
  <pageSetup paperSize="9" scale="38" orientation="landscape" r:id="rId1"/>
  <headerFooter>
    <oddHeader>&amp;COSSERVATORIO ASSEGNO UNICO UNIVERSALE</oddHeader>
    <oddFooter>&amp;CINPS - COORDINAMENTO GENERALE STATISTICO ATTUARIALE</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F6A2F-AE20-4AAB-8C6D-0D186C27FBE9}">
  <sheetPr>
    <pageSetUpPr fitToPage="1"/>
  </sheetPr>
  <dimension ref="A1:U40"/>
  <sheetViews>
    <sheetView showGridLines="0" tabSelected="1" view="pageBreakPreview" zoomScale="62" zoomScaleNormal="51" zoomScaleSheetLayoutView="62" workbookViewId="0">
      <selection activeCell="D13" sqref="D13"/>
    </sheetView>
  </sheetViews>
  <sheetFormatPr defaultColWidth="13.26953125" defaultRowHeight="10" x14ac:dyDescent="0.35"/>
  <cols>
    <col min="1" max="1" width="28.1796875" style="1" customWidth="1"/>
    <col min="2" max="2" width="14.26953125" style="1" bestFit="1" customWidth="1"/>
    <col min="3" max="3" width="14.7265625" style="1" customWidth="1"/>
    <col min="4" max="4" width="14.453125" style="1" customWidth="1"/>
    <col min="5" max="5" width="14.6328125" style="1" customWidth="1"/>
    <col min="6" max="6" width="14.453125" style="1" customWidth="1"/>
    <col min="7" max="7" width="14.90625" style="1" customWidth="1"/>
    <col min="8" max="8" width="15.54296875" style="1" customWidth="1"/>
    <col min="9" max="9" width="13.6328125" style="1" customWidth="1"/>
    <col min="10" max="10" width="15.6328125" style="1" customWidth="1"/>
    <col min="11" max="11" width="14.81640625" style="1" customWidth="1"/>
    <col min="12" max="12" width="15.1796875" style="1" customWidth="1"/>
    <col min="13" max="13" width="14.90625" style="1" customWidth="1"/>
    <col min="14" max="14" width="15.453125" style="1" customWidth="1"/>
    <col min="15" max="15" width="14.453125" style="1" customWidth="1"/>
    <col min="16" max="16" width="15.453125" style="1" customWidth="1"/>
    <col min="17" max="17" width="14.453125" style="1" customWidth="1"/>
    <col min="18" max="18" width="16.36328125" style="1" customWidth="1"/>
    <col min="19" max="19" width="16.54296875" style="1" customWidth="1"/>
    <col min="20" max="21" width="15.6328125" style="1" customWidth="1"/>
    <col min="22" max="16384" width="13.26953125" style="1"/>
  </cols>
  <sheetData>
    <row r="1" spans="1:21" ht="69.5" customHeight="1" thickBot="1" x14ac:dyDescent="0.4">
      <c r="A1" s="75" t="s">
        <v>138</v>
      </c>
      <c r="B1" s="33"/>
      <c r="C1" s="33"/>
      <c r="D1" s="33"/>
      <c r="E1" s="33"/>
      <c r="F1" s="33"/>
      <c r="G1" s="33"/>
      <c r="H1" s="33"/>
      <c r="I1" s="33"/>
      <c r="J1" s="33"/>
      <c r="K1" s="33"/>
      <c r="L1" s="33"/>
      <c r="M1" s="33"/>
      <c r="N1" s="49"/>
      <c r="O1" s="49"/>
      <c r="P1" s="49"/>
      <c r="Q1" s="49"/>
      <c r="R1" s="49"/>
      <c r="S1" s="49"/>
      <c r="T1" s="49"/>
      <c r="U1" s="49"/>
    </row>
    <row r="2" spans="1:21" ht="60" customHeight="1" thickTop="1" x14ac:dyDescent="0.35">
      <c r="A2" s="124"/>
      <c r="B2" s="380" t="s">
        <v>36</v>
      </c>
      <c r="C2" s="380"/>
      <c r="D2" s="380"/>
      <c r="E2" s="380"/>
      <c r="F2" s="380"/>
      <c r="G2" s="380"/>
      <c r="H2" s="380"/>
      <c r="I2" s="380"/>
      <c r="J2" s="380"/>
      <c r="K2" s="380"/>
      <c r="L2" s="380"/>
      <c r="M2" s="380"/>
      <c r="N2" s="380"/>
      <c r="O2" s="380"/>
      <c r="P2" s="380"/>
      <c r="Q2" s="380"/>
      <c r="R2" s="380"/>
      <c r="S2" s="380"/>
      <c r="T2" s="268"/>
      <c r="U2" s="268"/>
    </row>
    <row r="3" spans="1:21" ht="33" customHeight="1" x14ac:dyDescent="0.35">
      <c r="A3" s="381" t="s">
        <v>30</v>
      </c>
      <c r="B3" s="378" t="s">
        <v>3</v>
      </c>
      <c r="C3" s="379"/>
      <c r="D3" s="378" t="s">
        <v>22</v>
      </c>
      <c r="E3" s="379"/>
      <c r="F3" s="378" t="s">
        <v>23</v>
      </c>
      <c r="G3" s="379"/>
      <c r="H3" s="378" t="s">
        <v>70</v>
      </c>
      <c r="I3" s="379"/>
      <c r="J3" s="378" t="s">
        <v>86</v>
      </c>
      <c r="K3" s="379"/>
      <c r="L3" s="378" t="s">
        <v>88</v>
      </c>
      <c r="M3" s="379"/>
      <c r="N3" s="378" t="s">
        <v>116</v>
      </c>
      <c r="O3" s="379"/>
      <c r="P3" s="378" t="s">
        <v>119</v>
      </c>
      <c r="Q3" s="379"/>
      <c r="R3" s="378" t="s">
        <v>120</v>
      </c>
      <c r="S3" s="379"/>
      <c r="T3" s="378" t="s">
        <v>123</v>
      </c>
      <c r="U3" s="379"/>
    </row>
    <row r="4" spans="1:21" ht="90.5" customHeight="1" thickBot="1" x14ac:dyDescent="0.4">
      <c r="A4" s="382"/>
      <c r="B4" s="125" t="s">
        <v>93</v>
      </c>
      <c r="C4" s="125" t="s">
        <v>97</v>
      </c>
      <c r="D4" s="125" t="s">
        <v>93</v>
      </c>
      <c r="E4" s="125" t="s">
        <v>97</v>
      </c>
      <c r="F4" s="125" t="s">
        <v>93</v>
      </c>
      <c r="G4" s="125" t="s">
        <v>97</v>
      </c>
      <c r="H4" s="125" t="s">
        <v>93</v>
      </c>
      <c r="I4" s="125" t="s">
        <v>97</v>
      </c>
      <c r="J4" s="125" t="s">
        <v>93</v>
      </c>
      <c r="K4" s="125" t="s">
        <v>97</v>
      </c>
      <c r="L4" s="125" t="s">
        <v>93</v>
      </c>
      <c r="M4" s="125" t="s">
        <v>97</v>
      </c>
      <c r="N4" s="125" t="s">
        <v>93</v>
      </c>
      <c r="O4" s="125" t="s">
        <v>97</v>
      </c>
      <c r="P4" s="125" t="s">
        <v>93</v>
      </c>
      <c r="Q4" s="125" t="s">
        <v>97</v>
      </c>
      <c r="R4" s="125" t="s">
        <v>93</v>
      </c>
      <c r="S4" s="125" t="s">
        <v>97</v>
      </c>
      <c r="T4" s="125" t="s">
        <v>93</v>
      </c>
      <c r="U4" s="125" t="s">
        <v>97</v>
      </c>
    </row>
    <row r="5" spans="1:21" ht="27.5" customHeight="1" thickTop="1" x14ac:dyDescent="0.35">
      <c r="A5" s="60" t="s">
        <v>53</v>
      </c>
      <c r="B5" s="58">
        <v>179774</v>
      </c>
      <c r="C5" s="58">
        <v>261</v>
      </c>
      <c r="D5" s="58">
        <v>180166</v>
      </c>
      <c r="E5" s="58">
        <v>262</v>
      </c>
      <c r="F5" s="58">
        <v>188312</v>
      </c>
      <c r="G5" s="58">
        <v>262</v>
      </c>
      <c r="H5" s="58">
        <v>188896</v>
      </c>
      <c r="I5" s="58">
        <v>262</v>
      </c>
      <c r="J5" s="58">
        <v>186095</v>
      </c>
      <c r="K5" s="58">
        <v>262</v>
      </c>
      <c r="L5" s="58">
        <v>188811</v>
      </c>
      <c r="M5" s="58">
        <v>262</v>
      </c>
      <c r="N5" s="58">
        <v>190156</v>
      </c>
      <c r="O5" s="58">
        <v>262</v>
      </c>
      <c r="P5" s="58">
        <v>192333</v>
      </c>
      <c r="Q5" s="58">
        <v>262</v>
      </c>
      <c r="R5" s="58">
        <v>194575</v>
      </c>
      <c r="S5" s="58">
        <v>262</v>
      </c>
      <c r="T5" s="58">
        <v>196188</v>
      </c>
      <c r="U5" s="58">
        <v>261</v>
      </c>
    </row>
    <row r="6" spans="1:21" ht="27.5" customHeight="1" x14ac:dyDescent="0.35">
      <c r="A6" s="122" t="s">
        <v>55</v>
      </c>
      <c r="B6" s="116">
        <v>48474</v>
      </c>
      <c r="C6" s="116">
        <v>256</v>
      </c>
      <c r="D6" s="116">
        <v>48483</v>
      </c>
      <c r="E6" s="116">
        <v>256</v>
      </c>
      <c r="F6" s="116">
        <v>54829</v>
      </c>
      <c r="G6" s="116">
        <v>258</v>
      </c>
      <c r="H6" s="116">
        <v>54727</v>
      </c>
      <c r="I6" s="116">
        <v>258</v>
      </c>
      <c r="J6" s="116">
        <v>51339</v>
      </c>
      <c r="K6" s="116">
        <v>258</v>
      </c>
      <c r="L6" s="116">
        <v>52473</v>
      </c>
      <c r="M6" s="116">
        <v>258</v>
      </c>
      <c r="N6" s="116">
        <v>52464</v>
      </c>
      <c r="O6" s="116">
        <v>258</v>
      </c>
      <c r="P6" s="116">
        <v>52786</v>
      </c>
      <c r="Q6" s="116">
        <v>259</v>
      </c>
      <c r="R6" s="116">
        <v>53625</v>
      </c>
      <c r="S6" s="116">
        <v>258</v>
      </c>
      <c r="T6" s="116">
        <v>54379</v>
      </c>
      <c r="U6" s="116">
        <v>258</v>
      </c>
    </row>
    <row r="7" spans="1:21" ht="27.5" customHeight="1" x14ac:dyDescent="0.35">
      <c r="A7" s="122" t="s">
        <v>41</v>
      </c>
      <c r="B7" s="116">
        <v>78946</v>
      </c>
      <c r="C7" s="116">
        <v>264</v>
      </c>
      <c r="D7" s="116">
        <v>79161</v>
      </c>
      <c r="E7" s="116">
        <v>265</v>
      </c>
      <c r="F7" s="116">
        <v>80333</v>
      </c>
      <c r="G7" s="116">
        <v>265</v>
      </c>
      <c r="H7" s="116">
        <v>80751</v>
      </c>
      <c r="I7" s="116">
        <v>265</v>
      </c>
      <c r="J7" s="116">
        <v>81046</v>
      </c>
      <c r="K7" s="116">
        <v>265</v>
      </c>
      <c r="L7" s="116">
        <v>82014</v>
      </c>
      <c r="M7" s="116">
        <v>264</v>
      </c>
      <c r="N7" s="116">
        <v>82851</v>
      </c>
      <c r="O7" s="116">
        <v>264</v>
      </c>
      <c r="P7" s="116">
        <v>83993</v>
      </c>
      <c r="Q7" s="116">
        <v>264</v>
      </c>
      <c r="R7" s="116">
        <v>84808</v>
      </c>
      <c r="S7" s="116">
        <v>264</v>
      </c>
      <c r="T7" s="116">
        <v>85281</v>
      </c>
      <c r="U7" s="116">
        <v>264</v>
      </c>
    </row>
    <row r="8" spans="1:21" ht="27.5" customHeight="1" x14ac:dyDescent="0.35">
      <c r="A8" s="122" t="s">
        <v>42</v>
      </c>
      <c r="B8" s="116">
        <v>52354</v>
      </c>
      <c r="C8" s="116">
        <v>262</v>
      </c>
      <c r="D8" s="116">
        <v>52522</v>
      </c>
      <c r="E8" s="116">
        <v>262</v>
      </c>
      <c r="F8" s="116">
        <v>53150</v>
      </c>
      <c r="G8" s="116">
        <v>263</v>
      </c>
      <c r="H8" s="116">
        <v>53418</v>
      </c>
      <c r="I8" s="116">
        <v>263</v>
      </c>
      <c r="J8" s="116">
        <v>53710</v>
      </c>
      <c r="K8" s="116">
        <v>263</v>
      </c>
      <c r="L8" s="116">
        <v>54324</v>
      </c>
      <c r="M8" s="116">
        <v>262</v>
      </c>
      <c r="N8" s="116">
        <v>54841</v>
      </c>
      <c r="O8" s="116">
        <v>262</v>
      </c>
      <c r="P8" s="116">
        <v>55554</v>
      </c>
      <c r="Q8" s="116">
        <v>262</v>
      </c>
      <c r="R8" s="116">
        <v>56142</v>
      </c>
      <c r="S8" s="116">
        <v>261</v>
      </c>
      <c r="T8" s="116">
        <v>56528</v>
      </c>
      <c r="U8" s="116">
        <v>261</v>
      </c>
    </row>
    <row r="9" spans="1:21" ht="27.5" customHeight="1" x14ac:dyDescent="0.35">
      <c r="A9" s="60" t="s">
        <v>43</v>
      </c>
      <c r="B9" s="58">
        <v>33624</v>
      </c>
      <c r="C9" s="58">
        <v>248</v>
      </c>
      <c r="D9" s="58">
        <v>33642</v>
      </c>
      <c r="E9" s="58">
        <v>249</v>
      </c>
      <c r="F9" s="58">
        <v>34047</v>
      </c>
      <c r="G9" s="58">
        <v>249</v>
      </c>
      <c r="H9" s="58">
        <v>34201</v>
      </c>
      <c r="I9" s="58">
        <v>249</v>
      </c>
      <c r="J9" s="58">
        <v>34468</v>
      </c>
      <c r="K9" s="58">
        <v>248</v>
      </c>
      <c r="L9" s="58">
        <v>34840</v>
      </c>
      <c r="M9" s="58">
        <v>248</v>
      </c>
      <c r="N9" s="58">
        <v>35206</v>
      </c>
      <c r="O9" s="58">
        <v>248</v>
      </c>
      <c r="P9" s="58">
        <v>35544</v>
      </c>
      <c r="Q9" s="58">
        <v>248</v>
      </c>
      <c r="R9" s="58">
        <v>35813</v>
      </c>
      <c r="S9" s="58">
        <v>247</v>
      </c>
      <c r="T9" s="58">
        <v>36033</v>
      </c>
      <c r="U9" s="58">
        <v>247</v>
      </c>
    </row>
    <row r="10" spans="1:21" ht="27.5" customHeight="1" x14ac:dyDescent="0.35">
      <c r="A10" s="60" t="s">
        <v>44</v>
      </c>
      <c r="B10" s="58">
        <v>21102</v>
      </c>
      <c r="C10" s="58">
        <v>222</v>
      </c>
      <c r="D10" s="58">
        <v>21156</v>
      </c>
      <c r="E10" s="58">
        <v>222</v>
      </c>
      <c r="F10" s="58">
        <v>21357</v>
      </c>
      <c r="G10" s="58">
        <v>222</v>
      </c>
      <c r="H10" s="58">
        <v>21431</v>
      </c>
      <c r="I10" s="58">
        <v>222</v>
      </c>
      <c r="J10" s="58">
        <v>21587</v>
      </c>
      <c r="K10" s="58">
        <v>222</v>
      </c>
      <c r="L10" s="58">
        <v>21872</v>
      </c>
      <c r="M10" s="58">
        <v>222</v>
      </c>
      <c r="N10" s="58">
        <v>22114</v>
      </c>
      <c r="O10" s="58">
        <v>221</v>
      </c>
      <c r="P10" s="58">
        <v>22368</v>
      </c>
      <c r="Q10" s="58">
        <v>221</v>
      </c>
      <c r="R10" s="58">
        <v>22612</v>
      </c>
      <c r="S10" s="58">
        <v>221</v>
      </c>
      <c r="T10" s="58">
        <v>22776</v>
      </c>
      <c r="U10" s="58">
        <v>221</v>
      </c>
    </row>
    <row r="11" spans="1:21" ht="27.5" customHeight="1" x14ac:dyDescent="0.35">
      <c r="A11" s="60" t="s">
        <v>45</v>
      </c>
      <c r="B11" s="58">
        <v>13085</v>
      </c>
      <c r="C11" s="58">
        <v>185</v>
      </c>
      <c r="D11" s="58">
        <v>13078</v>
      </c>
      <c r="E11" s="58">
        <v>185</v>
      </c>
      <c r="F11" s="58">
        <v>13235</v>
      </c>
      <c r="G11" s="58">
        <v>185</v>
      </c>
      <c r="H11" s="58">
        <v>13311</v>
      </c>
      <c r="I11" s="58">
        <v>185</v>
      </c>
      <c r="J11" s="58">
        <v>13417</v>
      </c>
      <c r="K11" s="58">
        <v>185</v>
      </c>
      <c r="L11" s="58">
        <v>13568</v>
      </c>
      <c r="M11" s="58">
        <v>185</v>
      </c>
      <c r="N11" s="58">
        <v>13695</v>
      </c>
      <c r="O11" s="58">
        <v>184</v>
      </c>
      <c r="P11" s="58">
        <v>13887</v>
      </c>
      <c r="Q11" s="58">
        <v>184</v>
      </c>
      <c r="R11" s="58">
        <v>14048</v>
      </c>
      <c r="S11" s="58">
        <v>184</v>
      </c>
      <c r="T11" s="58">
        <v>14130</v>
      </c>
      <c r="U11" s="58">
        <v>184</v>
      </c>
    </row>
    <row r="12" spans="1:21" ht="27.5" customHeight="1" x14ac:dyDescent="0.35">
      <c r="A12" s="60" t="s">
        <v>46</v>
      </c>
      <c r="B12" s="58">
        <v>7959</v>
      </c>
      <c r="C12" s="58">
        <v>156</v>
      </c>
      <c r="D12" s="58">
        <v>7960</v>
      </c>
      <c r="E12" s="58">
        <v>156</v>
      </c>
      <c r="F12" s="58">
        <v>8011</v>
      </c>
      <c r="G12" s="58">
        <v>156</v>
      </c>
      <c r="H12" s="58">
        <v>8040</v>
      </c>
      <c r="I12" s="58">
        <v>156</v>
      </c>
      <c r="J12" s="58">
        <v>8112</v>
      </c>
      <c r="K12" s="58">
        <v>156</v>
      </c>
      <c r="L12" s="58">
        <v>8225</v>
      </c>
      <c r="M12" s="58">
        <v>156</v>
      </c>
      <c r="N12" s="58">
        <v>8291</v>
      </c>
      <c r="O12" s="58">
        <v>156</v>
      </c>
      <c r="P12" s="58">
        <v>8450</v>
      </c>
      <c r="Q12" s="58">
        <v>156</v>
      </c>
      <c r="R12" s="58">
        <v>8562</v>
      </c>
      <c r="S12" s="58">
        <v>155</v>
      </c>
      <c r="T12" s="58">
        <v>8623</v>
      </c>
      <c r="U12" s="58">
        <v>155</v>
      </c>
    </row>
    <row r="13" spans="1:21" ht="27.5" customHeight="1" x14ac:dyDescent="0.35">
      <c r="A13" s="60" t="s">
        <v>47</v>
      </c>
      <c r="B13" s="58">
        <v>5164</v>
      </c>
      <c r="C13" s="58">
        <v>126</v>
      </c>
      <c r="D13" s="58">
        <v>5150</v>
      </c>
      <c r="E13" s="58">
        <v>126</v>
      </c>
      <c r="F13" s="58">
        <v>5217</v>
      </c>
      <c r="G13" s="58">
        <v>126</v>
      </c>
      <c r="H13" s="58">
        <v>5244</v>
      </c>
      <c r="I13" s="58">
        <v>126</v>
      </c>
      <c r="J13" s="58">
        <v>5309</v>
      </c>
      <c r="K13" s="58">
        <v>126</v>
      </c>
      <c r="L13" s="58">
        <v>5381</v>
      </c>
      <c r="M13" s="58">
        <v>126</v>
      </c>
      <c r="N13" s="58">
        <v>5429</v>
      </c>
      <c r="O13" s="58">
        <v>126</v>
      </c>
      <c r="P13" s="58">
        <v>5558</v>
      </c>
      <c r="Q13" s="58">
        <v>126</v>
      </c>
      <c r="R13" s="58">
        <v>5629</v>
      </c>
      <c r="S13" s="58">
        <v>125</v>
      </c>
      <c r="T13" s="58">
        <v>5656</v>
      </c>
      <c r="U13" s="58">
        <v>125</v>
      </c>
    </row>
    <row r="14" spans="1:21" ht="27.5" customHeight="1" x14ac:dyDescent="0.35">
      <c r="A14" s="60" t="s">
        <v>48</v>
      </c>
      <c r="B14" s="58">
        <v>9311</v>
      </c>
      <c r="C14" s="58">
        <v>109</v>
      </c>
      <c r="D14" s="58">
        <v>9332</v>
      </c>
      <c r="E14" s="58">
        <v>109</v>
      </c>
      <c r="F14" s="58">
        <v>9606</v>
      </c>
      <c r="G14" s="58">
        <v>110</v>
      </c>
      <c r="H14" s="58">
        <v>9746</v>
      </c>
      <c r="I14" s="58">
        <v>110</v>
      </c>
      <c r="J14" s="58">
        <v>9973</v>
      </c>
      <c r="K14" s="58">
        <v>110</v>
      </c>
      <c r="L14" s="58">
        <v>10199</v>
      </c>
      <c r="M14" s="58">
        <v>110</v>
      </c>
      <c r="N14" s="58">
        <v>10317</v>
      </c>
      <c r="O14" s="58">
        <v>110</v>
      </c>
      <c r="P14" s="58">
        <v>10634</v>
      </c>
      <c r="Q14" s="58">
        <v>109</v>
      </c>
      <c r="R14" s="58">
        <v>10900</v>
      </c>
      <c r="S14" s="58">
        <v>109</v>
      </c>
      <c r="T14" s="58">
        <v>11028</v>
      </c>
      <c r="U14" s="58">
        <v>109</v>
      </c>
    </row>
    <row r="15" spans="1:21" ht="27.5" customHeight="1" x14ac:dyDescent="0.35">
      <c r="A15" s="123" t="s">
        <v>32</v>
      </c>
      <c r="B15" s="58">
        <v>47697</v>
      </c>
      <c r="C15" s="58">
        <v>113</v>
      </c>
      <c r="D15" s="58">
        <v>47971</v>
      </c>
      <c r="E15" s="58">
        <v>115</v>
      </c>
      <c r="F15" s="58">
        <v>45833</v>
      </c>
      <c r="G15" s="58">
        <v>109</v>
      </c>
      <c r="H15" s="58">
        <v>45338</v>
      </c>
      <c r="I15" s="58">
        <v>108</v>
      </c>
      <c r="J15" s="58">
        <v>43941</v>
      </c>
      <c r="K15" s="58">
        <v>108</v>
      </c>
      <c r="L15" s="58">
        <v>44165</v>
      </c>
      <c r="M15" s="58">
        <v>107</v>
      </c>
      <c r="N15" s="58">
        <v>44019</v>
      </c>
      <c r="O15" s="58">
        <v>110</v>
      </c>
      <c r="P15" s="58">
        <v>43829</v>
      </c>
      <c r="Q15" s="58">
        <v>110</v>
      </c>
      <c r="R15" s="58">
        <v>43891</v>
      </c>
      <c r="S15" s="58">
        <v>109</v>
      </c>
      <c r="T15" s="58">
        <v>43796</v>
      </c>
      <c r="U15" s="58">
        <v>108</v>
      </c>
    </row>
    <row r="16" spans="1:21" s="57" customFormat="1" ht="27.5" customHeight="1" thickBot="1" x14ac:dyDescent="0.4">
      <c r="A16" s="114" t="s">
        <v>54</v>
      </c>
      <c r="B16" s="114">
        <v>317716</v>
      </c>
      <c r="C16" s="114">
        <v>223</v>
      </c>
      <c r="D16" s="114">
        <v>318455</v>
      </c>
      <c r="E16" s="114">
        <v>223</v>
      </c>
      <c r="F16" s="114">
        <v>325618</v>
      </c>
      <c r="G16" s="114">
        <v>224</v>
      </c>
      <c r="H16" s="114">
        <v>326207</v>
      </c>
      <c r="I16" s="114">
        <v>224</v>
      </c>
      <c r="J16" s="114">
        <v>322902</v>
      </c>
      <c r="K16" s="114">
        <v>224</v>
      </c>
      <c r="L16" s="114">
        <v>327061</v>
      </c>
      <c r="M16" s="114">
        <v>224</v>
      </c>
      <c r="N16" s="114">
        <v>329227</v>
      </c>
      <c r="O16" s="114">
        <v>225</v>
      </c>
      <c r="P16" s="114">
        <v>332603</v>
      </c>
      <c r="Q16" s="114">
        <v>224</v>
      </c>
      <c r="R16" s="114">
        <v>336030</v>
      </c>
      <c r="S16" s="114">
        <v>224</v>
      </c>
      <c r="T16" s="114">
        <v>338230</v>
      </c>
      <c r="U16" s="114">
        <v>224</v>
      </c>
    </row>
    <row r="17" spans="1:13" ht="21.75" customHeight="1" thickTop="1" x14ac:dyDescent="0.35">
      <c r="A17" s="2"/>
      <c r="B17" s="2"/>
      <c r="C17" s="2"/>
      <c r="D17" s="2"/>
      <c r="E17" s="50"/>
      <c r="F17" s="2"/>
      <c r="G17" s="2"/>
      <c r="H17" s="8"/>
      <c r="I17" s="8"/>
      <c r="J17" s="8"/>
      <c r="K17" s="8"/>
      <c r="L17" s="8"/>
      <c r="M17" s="8"/>
    </row>
    <row r="18" spans="1:13" ht="21.75" customHeight="1" x14ac:dyDescent="0.35">
      <c r="A18" s="72" t="str">
        <f>+INDICE!B10</f>
        <v xml:space="preserve"> Lettura dati 25 maggio 2023</v>
      </c>
      <c r="B18" s="2"/>
      <c r="C18" s="2"/>
      <c r="D18" s="2"/>
      <c r="E18" s="2"/>
      <c r="F18" s="2"/>
      <c r="G18" s="2"/>
      <c r="H18" s="8"/>
      <c r="I18" s="8"/>
      <c r="J18" s="8"/>
      <c r="K18" s="8"/>
      <c r="L18" s="8"/>
      <c r="M18" s="8"/>
    </row>
    <row r="19" spans="1:13" ht="13.5" x14ac:dyDescent="0.35">
      <c r="A19" s="2"/>
      <c r="B19" s="2"/>
      <c r="C19" s="2"/>
      <c r="D19" s="2"/>
      <c r="E19" s="2"/>
      <c r="F19" s="2"/>
      <c r="G19" s="2"/>
    </row>
    <row r="20" spans="1:13" ht="13.5" x14ac:dyDescent="0.35">
      <c r="A20" s="2"/>
      <c r="B20" s="2"/>
      <c r="C20" s="2"/>
      <c r="D20" s="2"/>
      <c r="E20" s="2"/>
      <c r="F20" s="2"/>
      <c r="G20" s="2"/>
    </row>
    <row r="21" spans="1:13" ht="13.5" x14ac:dyDescent="0.35">
      <c r="A21" s="2"/>
      <c r="B21" s="2"/>
      <c r="C21" s="2"/>
      <c r="D21" s="2"/>
      <c r="E21" s="2"/>
      <c r="F21" s="2"/>
      <c r="G21" s="2"/>
    </row>
    <row r="22" spans="1:13" ht="13.5" x14ac:dyDescent="0.35">
      <c r="A22" s="2"/>
      <c r="B22" s="2"/>
      <c r="C22" s="2"/>
      <c r="D22" s="2"/>
      <c r="E22" s="2"/>
      <c r="F22" s="2"/>
      <c r="G22" s="2"/>
    </row>
    <row r="23" spans="1:13" ht="13.5" x14ac:dyDescent="0.35">
      <c r="A23" s="2"/>
      <c r="B23" s="2"/>
      <c r="C23" s="2"/>
      <c r="D23" s="2"/>
      <c r="E23" s="2"/>
      <c r="F23" s="2"/>
      <c r="G23" s="2"/>
    </row>
    <row r="24" spans="1:13" ht="13.5" x14ac:dyDescent="0.35">
      <c r="A24" s="2"/>
      <c r="B24" s="2"/>
      <c r="C24" s="2"/>
      <c r="D24" s="2"/>
      <c r="E24" s="2"/>
      <c r="F24" s="2"/>
      <c r="G24" s="2"/>
    </row>
    <row r="25" spans="1:13" ht="13.5" x14ac:dyDescent="0.35">
      <c r="A25" s="2"/>
      <c r="B25" s="2"/>
      <c r="C25" s="2"/>
      <c r="D25" s="2"/>
      <c r="E25" s="2"/>
      <c r="F25" s="2"/>
      <c r="G25" s="2"/>
    </row>
    <row r="26" spans="1:13" x14ac:dyDescent="0.35">
      <c r="B26" s="4"/>
    </row>
    <row r="27" spans="1:13" x14ac:dyDescent="0.35">
      <c r="B27" s="4"/>
    </row>
    <row r="28" spans="1:13" x14ac:dyDescent="0.35">
      <c r="B28" s="4"/>
    </row>
    <row r="29" spans="1:13" x14ac:dyDescent="0.35">
      <c r="B29" s="4"/>
    </row>
    <row r="30" spans="1:13" x14ac:dyDescent="0.35">
      <c r="B30" s="4"/>
    </row>
    <row r="31" spans="1:13" x14ac:dyDescent="0.35">
      <c r="B31" s="4"/>
    </row>
    <row r="32" spans="1:13" x14ac:dyDescent="0.35">
      <c r="B32" s="4"/>
    </row>
    <row r="33" spans="2:2" x14ac:dyDescent="0.35">
      <c r="B33" s="4"/>
    </row>
    <row r="34" spans="2:2" x14ac:dyDescent="0.35">
      <c r="B34" s="4"/>
    </row>
    <row r="35" spans="2:2" x14ac:dyDescent="0.35">
      <c r="B35" s="4"/>
    </row>
    <row r="36" spans="2:2" x14ac:dyDescent="0.35">
      <c r="B36" s="4"/>
    </row>
    <row r="37" spans="2:2" x14ac:dyDescent="0.35">
      <c r="B37" s="4"/>
    </row>
    <row r="38" spans="2:2" x14ac:dyDescent="0.35">
      <c r="B38" s="4"/>
    </row>
    <row r="39" spans="2:2" x14ac:dyDescent="0.35">
      <c r="B39" s="4"/>
    </row>
    <row r="40" spans="2:2" x14ac:dyDescent="0.35">
      <c r="B40" s="4"/>
    </row>
  </sheetData>
  <mergeCells count="12">
    <mergeCell ref="T3:U3"/>
    <mergeCell ref="R3:S3"/>
    <mergeCell ref="B2:S2"/>
    <mergeCell ref="P3:Q3"/>
    <mergeCell ref="A3:A4"/>
    <mergeCell ref="B3:C3"/>
    <mergeCell ref="D3:E3"/>
    <mergeCell ref="F3:G3"/>
    <mergeCell ref="N3:O3"/>
    <mergeCell ref="L3:M3"/>
    <mergeCell ref="J3:K3"/>
    <mergeCell ref="H3:I3"/>
  </mergeCells>
  <pageMargins left="0.31496062992125984" right="0.31496062992125984" top="0.94488188976377963" bottom="0.74803149606299213" header="0.31496062992125984" footer="0.31496062992125984"/>
  <pageSetup paperSize="9" scale="42" orientation="landscape" r:id="rId1"/>
  <headerFooter>
    <oddHeader>&amp;COSSERVATORIO ASSEGNO UNICO UNIVERSALE</oddHeader>
    <oddFooter>&amp;CINPS - COORDINAMENTO GENERALE STATISTICO ATTUARIALE</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29144-1533-4927-BB37-A825668966B6}">
  <sheetPr>
    <pageSetUpPr fitToPage="1"/>
  </sheetPr>
  <dimension ref="A1:I40"/>
  <sheetViews>
    <sheetView showGridLines="0" tabSelected="1" view="pageBreakPreview" topLeftCell="A3" zoomScale="62" zoomScaleNormal="51" zoomScaleSheetLayoutView="62" workbookViewId="0">
      <selection activeCell="D13" sqref="D13"/>
    </sheetView>
  </sheetViews>
  <sheetFormatPr defaultColWidth="13.26953125" defaultRowHeight="10" x14ac:dyDescent="0.35"/>
  <cols>
    <col min="1" max="1" width="40.6328125" style="1" customWidth="1"/>
    <col min="2" max="2" width="16.7265625" style="1" customWidth="1"/>
    <col min="3" max="3" width="18.54296875" style="1" customWidth="1"/>
    <col min="4" max="4" width="19.1796875" style="1" customWidth="1"/>
    <col min="5" max="5" width="18.7265625" style="1" customWidth="1"/>
    <col min="6" max="6" width="20.90625" style="1" customWidth="1"/>
    <col min="7" max="7" width="18.08984375" style="1" customWidth="1"/>
    <col min="8" max="9" width="19.26953125" style="1" customWidth="1"/>
    <col min="10" max="16384" width="13.26953125" style="1"/>
  </cols>
  <sheetData>
    <row r="1" spans="1:9" ht="69.5" customHeight="1" thickBot="1" x14ac:dyDescent="0.4">
      <c r="A1" s="384" t="s">
        <v>139</v>
      </c>
      <c r="B1" s="384"/>
      <c r="C1" s="384"/>
      <c r="D1" s="384"/>
      <c r="E1" s="384"/>
      <c r="F1" s="384"/>
      <c r="G1" s="384"/>
      <c r="H1" s="384"/>
      <c r="I1" s="384"/>
    </row>
    <row r="2" spans="1:9" ht="60" customHeight="1" thickTop="1" x14ac:dyDescent="0.35">
      <c r="A2" s="124"/>
      <c r="B2" s="385" t="s">
        <v>36</v>
      </c>
      <c r="C2" s="385"/>
      <c r="D2" s="385"/>
      <c r="E2" s="385"/>
      <c r="F2" s="385"/>
      <c r="G2" s="385"/>
      <c r="H2" s="385"/>
      <c r="I2" s="385"/>
    </row>
    <row r="3" spans="1:9" ht="33" customHeight="1" x14ac:dyDescent="0.35">
      <c r="A3" s="381" t="s">
        <v>30</v>
      </c>
      <c r="B3" s="378" t="s">
        <v>131</v>
      </c>
      <c r="C3" s="379"/>
      <c r="D3" s="378" t="s">
        <v>199</v>
      </c>
      <c r="E3" s="379"/>
      <c r="F3" s="378" t="s">
        <v>208</v>
      </c>
      <c r="G3" s="379"/>
      <c r="H3" s="378" t="s">
        <v>217</v>
      </c>
      <c r="I3" s="379"/>
    </row>
    <row r="4" spans="1:9" ht="90.5" customHeight="1" thickBot="1" x14ac:dyDescent="0.4">
      <c r="A4" s="382"/>
      <c r="B4" s="125" t="s">
        <v>93</v>
      </c>
      <c r="C4" s="125" t="s">
        <v>97</v>
      </c>
      <c r="D4" s="125" t="s">
        <v>93</v>
      </c>
      <c r="E4" s="125" t="s">
        <v>97</v>
      </c>
      <c r="F4" s="125" t="s">
        <v>93</v>
      </c>
      <c r="G4" s="125" t="s">
        <v>97</v>
      </c>
      <c r="H4" s="125" t="s">
        <v>93</v>
      </c>
      <c r="I4" s="125" t="s">
        <v>97</v>
      </c>
    </row>
    <row r="5" spans="1:9" ht="27.5" customHeight="1" thickTop="1" x14ac:dyDescent="0.35">
      <c r="A5" s="58" t="s">
        <v>147</v>
      </c>
      <c r="B5" s="58">
        <v>197701</v>
      </c>
      <c r="C5" s="58">
        <v>280</v>
      </c>
      <c r="D5" s="58">
        <v>196627</v>
      </c>
      <c r="E5" s="58">
        <v>281</v>
      </c>
      <c r="F5" s="58">
        <v>170776</v>
      </c>
      <c r="G5" s="58">
        <v>281</v>
      </c>
      <c r="H5" s="58">
        <v>197111</v>
      </c>
      <c r="I5" s="58">
        <v>283</v>
      </c>
    </row>
    <row r="6" spans="1:9" ht="27.5" customHeight="1" x14ac:dyDescent="0.35">
      <c r="A6" s="115" t="s">
        <v>148</v>
      </c>
      <c r="B6" s="116">
        <v>58647</v>
      </c>
      <c r="C6" s="116">
        <v>278</v>
      </c>
      <c r="D6" s="116">
        <v>52669</v>
      </c>
      <c r="E6" s="116">
        <v>276</v>
      </c>
      <c r="F6" s="116">
        <v>44908</v>
      </c>
      <c r="G6" s="116">
        <v>274</v>
      </c>
      <c r="H6" s="116">
        <v>50373</v>
      </c>
      <c r="I6" s="116">
        <v>279</v>
      </c>
    </row>
    <row r="7" spans="1:9" ht="27.5" customHeight="1" x14ac:dyDescent="0.35">
      <c r="A7" s="115" t="s">
        <v>149</v>
      </c>
      <c r="B7" s="116">
        <v>84639</v>
      </c>
      <c r="C7" s="116">
        <v>282</v>
      </c>
      <c r="D7" s="116">
        <v>87455</v>
      </c>
      <c r="E7" s="116">
        <v>283</v>
      </c>
      <c r="F7" s="116">
        <v>77724</v>
      </c>
      <c r="G7" s="116">
        <v>284</v>
      </c>
      <c r="H7" s="116">
        <v>89604</v>
      </c>
      <c r="I7" s="116">
        <v>285</v>
      </c>
    </row>
    <row r="8" spans="1:9" ht="27.5" customHeight="1" x14ac:dyDescent="0.35">
      <c r="A8" s="115" t="s">
        <v>150</v>
      </c>
      <c r="B8" s="116">
        <v>54415</v>
      </c>
      <c r="C8" s="116">
        <v>280</v>
      </c>
      <c r="D8" s="116">
        <v>56503</v>
      </c>
      <c r="E8" s="116">
        <v>281</v>
      </c>
      <c r="F8" s="116">
        <v>48144</v>
      </c>
      <c r="G8" s="116">
        <v>282</v>
      </c>
      <c r="H8" s="116">
        <v>57134</v>
      </c>
      <c r="I8" s="116">
        <v>283</v>
      </c>
    </row>
    <row r="9" spans="1:9" ht="27.5" customHeight="1" x14ac:dyDescent="0.35">
      <c r="A9" s="58" t="s">
        <v>151</v>
      </c>
      <c r="B9" s="58">
        <v>33428</v>
      </c>
      <c r="C9" s="58">
        <v>264</v>
      </c>
      <c r="D9" s="58">
        <v>34921</v>
      </c>
      <c r="E9" s="58">
        <v>265</v>
      </c>
      <c r="F9" s="58">
        <v>28693</v>
      </c>
      <c r="G9" s="58">
        <v>267</v>
      </c>
      <c r="H9" s="58">
        <v>34707</v>
      </c>
      <c r="I9" s="58">
        <v>268</v>
      </c>
    </row>
    <row r="10" spans="1:9" ht="27.5" customHeight="1" x14ac:dyDescent="0.35">
      <c r="A10" s="58" t="s">
        <v>152</v>
      </c>
      <c r="B10" s="58">
        <v>20368</v>
      </c>
      <c r="C10" s="58">
        <v>233</v>
      </c>
      <c r="D10" s="58">
        <v>21411</v>
      </c>
      <c r="E10" s="58">
        <v>233</v>
      </c>
      <c r="F10" s="58">
        <v>17005</v>
      </c>
      <c r="G10" s="58">
        <v>235</v>
      </c>
      <c r="H10" s="58">
        <v>20994</v>
      </c>
      <c r="I10" s="58">
        <v>236</v>
      </c>
    </row>
    <row r="11" spans="1:9" ht="27.5" customHeight="1" x14ac:dyDescent="0.35">
      <c r="A11" s="170" t="s">
        <v>153</v>
      </c>
      <c r="B11" s="58">
        <v>12073</v>
      </c>
      <c r="C11" s="58">
        <v>198</v>
      </c>
      <c r="D11" s="58">
        <v>12602</v>
      </c>
      <c r="E11" s="58">
        <v>198</v>
      </c>
      <c r="F11" s="58">
        <v>9806</v>
      </c>
      <c r="G11" s="58">
        <v>201</v>
      </c>
      <c r="H11" s="58">
        <v>12314</v>
      </c>
      <c r="I11" s="58">
        <v>202</v>
      </c>
    </row>
    <row r="12" spans="1:9" ht="27.5" customHeight="1" x14ac:dyDescent="0.35">
      <c r="A12" s="58" t="s">
        <v>154</v>
      </c>
      <c r="B12" s="58">
        <v>7278</v>
      </c>
      <c r="C12" s="58">
        <v>166</v>
      </c>
      <c r="D12" s="58">
        <v>7754</v>
      </c>
      <c r="E12" s="58">
        <v>167</v>
      </c>
      <c r="F12" s="58">
        <v>5640</v>
      </c>
      <c r="G12" s="58">
        <v>170</v>
      </c>
      <c r="H12" s="58">
        <v>7300</v>
      </c>
      <c r="I12" s="58">
        <v>171</v>
      </c>
    </row>
    <row r="13" spans="1:9" ht="27.5" customHeight="1" x14ac:dyDescent="0.35">
      <c r="A13" s="58" t="s">
        <v>155</v>
      </c>
      <c r="B13" s="58">
        <v>4516</v>
      </c>
      <c r="C13" s="58">
        <v>135</v>
      </c>
      <c r="D13" s="58">
        <v>4785</v>
      </c>
      <c r="E13" s="58">
        <v>135</v>
      </c>
      <c r="F13" s="58">
        <v>3298</v>
      </c>
      <c r="G13" s="58">
        <v>138</v>
      </c>
      <c r="H13" s="58">
        <v>4291</v>
      </c>
      <c r="I13" s="58">
        <v>139</v>
      </c>
    </row>
    <row r="14" spans="1:9" ht="27.5" customHeight="1" x14ac:dyDescent="0.35">
      <c r="A14" s="58" t="s">
        <v>156</v>
      </c>
      <c r="B14" s="58">
        <v>8078</v>
      </c>
      <c r="C14" s="58">
        <v>115</v>
      </c>
      <c r="D14" s="58">
        <v>8704</v>
      </c>
      <c r="E14" s="58">
        <v>116</v>
      </c>
      <c r="F14" s="58">
        <v>5067</v>
      </c>
      <c r="G14" s="58">
        <v>118</v>
      </c>
      <c r="H14" s="58">
        <v>6953</v>
      </c>
      <c r="I14" s="58">
        <v>120</v>
      </c>
    </row>
    <row r="15" spans="1:9" ht="27.5" customHeight="1" x14ac:dyDescent="0.35">
      <c r="A15" s="117" t="s">
        <v>32</v>
      </c>
      <c r="B15" s="58">
        <v>43802</v>
      </c>
      <c r="C15" s="58">
        <v>117</v>
      </c>
      <c r="D15" s="58">
        <v>43380</v>
      </c>
      <c r="E15" s="58">
        <v>117</v>
      </c>
      <c r="F15" s="58">
        <v>108266</v>
      </c>
      <c r="G15" s="58">
        <v>124</v>
      </c>
      <c r="H15" s="58">
        <v>59527</v>
      </c>
      <c r="I15" s="58">
        <v>121</v>
      </c>
    </row>
    <row r="16" spans="1:9" s="57" customFormat="1" ht="27.5" customHeight="1" thickBot="1" x14ac:dyDescent="0.4">
      <c r="A16" s="114" t="s">
        <v>54</v>
      </c>
      <c r="B16" s="114">
        <v>327244</v>
      </c>
      <c r="C16" s="114">
        <v>242</v>
      </c>
      <c r="D16" s="114">
        <v>330184</v>
      </c>
      <c r="E16" s="114">
        <v>242</v>
      </c>
      <c r="F16" s="114">
        <v>348551</v>
      </c>
      <c r="G16" s="114">
        <v>221</v>
      </c>
      <c r="H16" s="114">
        <v>343197</v>
      </c>
      <c r="I16" s="114">
        <v>240</v>
      </c>
    </row>
    <row r="17" spans="1:3" ht="21.75" customHeight="1" thickTop="1" x14ac:dyDescent="0.35">
      <c r="A17" s="2"/>
      <c r="B17" s="2"/>
      <c r="C17" s="2"/>
    </row>
    <row r="18" spans="1:3" ht="21.75" customHeight="1" x14ac:dyDescent="0.35">
      <c r="A18" s="72" t="str">
        <f>+INDICE!B10</f>
        <v xml:space="preserve"> Lettura dati 25 maggio 2023</v>
      </c>
      <c r="B18" s="2"/>
      <c r="C18" s="2"/>
    </row>
    <row r="19" spans="1:3" ht="13.5" x14ac:dyDescent="0.35">
      <c r="A19" s="2"/>
      <c r="B19" s="2"/>
      <c r="C19" s="2"/>
    </row>
    <row r="20" spans="1:3" ht="13.5" x14ac:dyDescent="0.35">
      <c r="A20" s="2"/>
      <c r="B20" s="2"/>
      <c r="C20" s="2"/>
    </row>
    <row r="21" spans="1:3" ht="13.5" x14ac:dyDescent="0.35">
      <c r="A21" s="2"/>
      <c r="B21" s="2"/>
      <c r="C21" s="2"/>
    </row>
    <row r="22" spans="1:3" ht="13.5" x14ac:dyDescent="0.35">
      <c r="A22" s="2"/>
      <c r="B22" s="2"/>
      <c r="C22" s="2"/>
    </row>
    <row r="23" spans="1:3" ht="13.5" x14ac:dyDescent="0.35">
      <c r="A23" s="2"/>
      <c r="B23" s="2"/>
      <c r="C23" s="2"/>
    </row>
    <row r="24" spans="1:3" ht="13.5" x14ac:dyDescent="0.35">
      <c r="A24" s="2"/>
      <c r="B24" s="2"/>
      <c r="C24" s="2"/>
    </row>
    <row r="25" spans="1:3" ht="13.5" x14ac:dyDescent="0.35">
      <c r="A25" s="2"/>
      <c r="B25" s="2"/>
      <c r="C25" s="2"/>
    </row>
    <row r="26" spans="1:3" x14ac:dyDescent="0.35">
      <c r="B26" s="4"/>
    </row>
    <row r="27" spans="1:3" x14ac:dyDescent="0.35">
      <c r="B27" s="4"/>
    </row>
    <row r="28" spans="1:3" x14ac:dyDescent="0.35">
      <c r="B28" s="4"/>
    </row>
    <row r="29" spans="1:3" x14ac:dyDescent="0.35">
      <c r="B29" s="4"/>
    </row>
    <row r="30" spans="1:3" x14ac:dyDescent="0.35">
      <c r="B30" s="4"/>
    </row>
    <row r="31" spans="1:3" x14ac:dyDescent="0.35">
      <c r="B31" s="4"/>
    </row>
    <row r="32" spans="1:3" x14ac:dyDescent="0.35">
      <c r="B32" s="4"/>
    </row>
    <row r="33" spans="2:2" x14ac:dyDescent="0.35">
      <c r="B33" s="4"/>
    </row>
    <row r="34" spans="2:2" x14ac:dyDescent="0.35">
      <c r="B34" s="4"/>
    </row>
    <row r="35" spans="2:2" x14ac:dyDescent="0.35">
      <c r="B35" s="4"/>
    </row>
    <row r="36" spans="2:2" x14ac:dyDescent="0.35">
      <c r="B36" s="4"/>
    </row>
    <row r="37" spans="2:2" x14ac:dyDescent="0.35">
      <c r="B37" s="4"/>
    </row>
    <row r="38" spans="2:2" x14ac:dyDescent="0.35">
      <c r="B38" s="4"/>
    </row>
    <row r="39" spans="2:2" x14ac:dyDescent="0.35">
      <c r="B39" s="4"/>
    </row>
    <row r="40" spans="2:2" x14ac:dyDescent="0.35">
      <c r="B40" s="4"/>
    </row>
  </sheetData>
  <mergeCells count="7">
    <mergeCell ref="A1:I1"/>
    <mergeCell ref="H3:I3"/>
    <mergeCell ref="B2:I2"/>
    <mergeCell ref="F3:G3"/>
    <mergeCell ref="A3:A4"/>
    <mergeCell ref="B3:C3"/>
    <mergeCell ref="D3:E3"/>
  </mergeCells>
  <pageMargins left="0.31496062992125984" right="0.31496062992125984" top="0.94488188976377963" bottom="0.74803149606299213" header="0.31496062992125984" footer="0.31496062992125984"/>
  <pageSetup paperSize="9" scale="43" orientation="landscape" r:id="rId1"/>
  <headerFooter>
    <oddHeader>&amp;COSSERVATORIO ASSEGNO UNICO UNIVERSALE</oddHeader>
    <oddFooter>&amp;CINPS - COORDINAMENTO GENERALE STATISTICO ATTUARIALE</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CB21E-A533-45F6-9490-74B84807ADDD}">
  <sheetPr>
    <pageSetUpPr fitToPage="1"/>
  </sheetPr>
  <dimension ref="A1:V69"/>
  <sheetViews>
    <sheetView showGridLines="0" tabSelected="1" view="pageBreakPreview" topLeftCell="A41" zoomScale="62" zoomScaleNormal="65" zoomScaleSheetLayoutView="62" workbookViewId="0">
      <selection activeCell="D13" sqref="D13"/>
    </sheetView>
  </sheetViews>
  <sheetFormatPr defaultColWidth="9.453125" defaultRowHeight="13.5" x14ac:dyDescent="0.25"/>
  <cols>
    <col min="1" max="1" width="29.7265625" style="73" customWidth="1"/>
    <col min="2" max="2" width="15.7265625" style="73" customWidth="1"/>
    <col min="3" max="3" width="12.81640625" style="73" customWidth="1"/>
    <col min="4" max="4" width="15.36328125" style="73" customWidth="1"/>
    <col min="5" max="5" width="13.36328125" style="73" customWidth="1"/>
    <col min="6" max="6" width="16.26953125" style="73" customWidth="1"/>
    <col min="7" max="7" width="11.453125" style="73" customWidth="1"/>
    <col min="8" max="8" width="15.36328125" style="73" bestFit="1" customWidth="1"/>
    <col min="9" max="9" width="12.90625" style="73" customWidth="1"/>
    <col min="10" max="10" width="13.6328125" style="73" customWidth="1"/>
    <col min="11" max="11" width="29" style="73" customWidth="1"/>
    <col min="12" max="12" width="15.36328125" style="73" bestFit="1" customWidth="1"/>
    <col min="13" max="13" width="11.7265625" style="73" customWidth="1"/>
    <col min="14" max="14" width="16.1796875" style="73" customWidth="1"/>
    <col min="15" max="15" width="12.26953125" style="73" customWidth="1"/>
    <col min="16" max="16" width="14.90625" style="73" customWidth="1"/>
    <col min="17" max="17" width="17.36328125" style="73" customWidth="1"/>
    <col min="18" max="18" width="15.36328125" style="73" bestFit="1" customWidth="1"/>
    <col min="19" max="19" width="12.36328125" style="73" customWidth="1"/>
    <col min="20" max="20" width="9.453125" style="73"/>
    <col min="21" max="21" width="16.08984375" style="73" customWidth="1"/>
    <col min="22" max="16384" width="9.453125" style="73"/>
  </cols>
  <sheetData>
    <row r="1" spans="1:19" ht="44.5" customHeight="1" thickBot="1" x14ac:dyDescent="0.3">
      <c r="A1" s="136" t="s">
        <v>140</v>
      </c>
      <c r="B1" s="34"/>
      <c r="C1" s="34"/>
      <c r="D1" s="34"/>
      <c r="E1" s="34"/>
      <c r="F1" s="34"/>
      <c r="G1" s="34"/>
      <c r="H1" s="34"/>
      <c r="I1" s="34"/>
      <c r="J1" s="92"/>
      <c r="K1" s="34"/>
      <c r="L1" s="118"/>
      <c r="M1" s="118"/>
      <c r="N1" s="118"/>
      <c r="O1" s="118"/>
      <c r="P1" s="118"/>
      <c r="Q1" s="118"/>
      <c r="R1" s="118"/>
      <c r="S1" s="34"/>
    </row>
    <row r="2" spans="1:19" s="57" customFormat="1" ht="24" customHeight="1" thickTop="1" x14ac:dyDescent="0.35">
      <c r="A2" s="121"/>
      <c r="B2" s="389" t="s">
        <v>51</v>
      </c>
      <c r="C2" s="390"/>
      <c r="D2" s="389" t="s">
        <v>52</v>
      </c>
      <c r="E2" s="390"/>
      <c r="F2" s="389" t="s">
        <v>64</v>
      </c>
      <c r="G2" s="390"/>
      <c r="H2" s="389" t="s">
        <v>33</v>
      </c>
      <c r="I2" s="389"/>
      <c r="J2" s="134"/>
      <c r="K2" s="121"/>
      <c r="L2" s="389" t="s">
        <v>51</v>
      </c>
      <c r="M2" s="390"/>
      <c r="N2" s="389" t="s">
        <v>52</v>
      </c>
      <c r="O2" s="390"/>
      <c r="P2" s="389" t="s">
        <v>64</v>
      </c>
      <c r="Q2" s="390"/>
      <c r="R2" s="389" t="s">
        <v>33</v>
      </c>
      <c r="S2" s="389"/>
    </row>
    <row r="3" spans="1:19" s="9" customFormat="1" ht="64" customHeight="1" thickBot="1" x14ac:dyDescent="0.35">
      <c r="A3" s="120" t="s">
        <v>49</v>
      </c>
      <c r="B3" s="135" t="s">
        <v>103</v>
      </c>
      <c r="C3" s="29" t="s">
        <v>105</v>
      </c>
      <c r="D3" s="135" t="s">
        <v>103</v>
      </c>
      <c r="E3" s="29" t="s">
        <v>105</v>
      </c>
      <c r="F3" s="135" t="s">
        <v>103</v>
      </c>
      <c r="G3" s="29" t="s">
        <v>105</v>
      </c>
      <c r="H3" s="135" t="s">
        <v>103</v>
      </c>
      <c r="I3" s="28" t="s">
        <v>105</v>
      </c>
      <c r="J3" s="134"/>
      <c r="K3" s="120" t="s">
        <v>49</v>
      </c>
      <c r="L3" s="135" t="s">
        <v>103</v>
      </c>
      <c r="M3" s="29" t="s">
        <v>105</v>
      </c>
      <c r="N3" s="135" t="s">
        <v>103</v>
      </c>
      <c r="O3" s="29" t="s">
        <v>105</v>
      </c>
      <c r="P3" s="135" t="s">
        <v>103</v>
      </c>
      <c r="Q3" s="29" t="s">
        <v>105</v>
      </c>
      <c r="R3" s="135" t="s">
        <v>103</v>
      </c>
      <c r="S3" s="28" t="s">
        <v>105</v>
      </c>
    </row>
    <row r="4" spans="1:19" ht="24" customHeight="1" thickTop="1" x14ac:dyDescent="0.25">
      <c r="A4" s="388" t="s">
        <v>67</v>
      </c>
      <c r="B4" s="388"/>
      <c r="C4" s="388"/>
      <c r="D4" s="388"/>
      <c r="E4" s="388"/>
      <c r="F4" s="388"/>
      <c r="G4" s="388"/>
      <c r="H4" s="388"/>
      <c r="I4" s="388"/>
      <c r="J4" s="88"/>
      <c r="K4" s="387" t="s">
        <v>89</v>
      </c>
      <c r="L4" s="387"/>
      <c r="M4" s="387"/>
      <c r="N4" s="387"/>
      <c r="O4" s="387"/>
      <c r="P4" s="387"/>
      <c r="Q4" s="387"/>
      <c r="R4" s="387"/>
      <c r="S4" s="387"/>
    </row>
    <row r="5" spans="1:19" s="9" customFormat="1" ht="16.5" customHeight="1" x14ac:dyDescent="0.3">
      <c r="A5" s="9" t="s">
        <v>53</v>
      </c>
      <c r="B5" s="58">
        <v>3491813</v>
      </c>
      <c r="C5" s="129">
        <v>202</v>
      </c>
      <c r="D5" s="58">
        <v>369762</v>
      </c>
      <c r="E5" s="129">
        <v>131</v>
      </c>
      <c r="F5" s="58">
        <v>41239</v>
      </c>
      <c r="G5" s="129">
        <v>185</v>
      </c>
      <c r="H5" s="58">
        <v>3902814</v>
      </c>
      <c r="I5" s="58">
        <v>195</v>
      </c>
      <c r="J5" s="58"/>
      <c r="K5" s="9" t="s">
        <v>53</v>
      </c>
      <c r="L5" s="58">
        <v>3562049</v>
      </c>
      <c r="M5" s="129">
        <v>203</v>
      </c>
      <c r="N5" s="58">
        <v>401873</v>
      </c>
      <c r="O5" s="129">
        <v>133</v>
      </c>
      <c r="P5" s="58">
        <v>43256</v>
      </c>
      <c r="Q5" s="129">
        <v>186</v>
      </c>
      <c r="R5" s="58">
        <v>4007178</v>
      </c>
      <c r="S5" s="58">
        <v>196</v>
      </c>
    </row>
    <row r="6" spans="1:19" s="9" customFormat="1" ht="15" x14ac:dyDescent="0.3">
      <c r="A6" s="130" t="s">
        <v>55</v>
      </c>
      <c r="B6" s="116">
        <v>823112</v>
      </c>
      <c r="C6" s="131">
        <v>200</v>
      </c>
      <c r="D6" s="116">
        <v>80887</v>
      </c>
      <c r="E6" s="131">
        <v>134</v>
      </c>
      <c r="F6" s="116">
        <v>11453</v>
      </c>
      <c r="G6" s="131">
        <v>179</v>
      </c>
      <c r="H6" s="116">
        <v>915452</v>
      </c>
      <c r="I6" s="116">
        <v>194</v>
      </c>
      <c r="J6" s="116"/>
      <c r="K6" s="130" t="s">
        <v>55</v>
      </c>
      <c r="L6" s="116">
        <v>869502</v>
      </c>
      <c r="M6" s="131">
        <v>201</v>
      </c>
      <c r="N6" s="116">
        <v>89375</v>
      </c>
      <c r="O6" s="131">
        <v>136</v>
      </c>
      <c r="P6" s="116">
        <v>12001</v>
      </c>
      <c r="Q6" s="131">
        <v>182</v>
      </c>
      <c r="R6" s="116">
        <v>970878</v>
      </c>
      <c r="S6" s="116">
        <v>195</v>
      </c>
    </row>
    <row r="7" spans="1:19" s="9" customFormat="1" ht="15" x14ac:dyDescent="0.3">
      <c r="A7" s="130" t="s">
        <v>41</v>
      </c>
      <c r="B7" s="116">
        <v>1522887</v>
      </c>
      <c r="C7" s="131">
        <v>203</v>
      </c>
      <c r="D7" s="116">
        <v>160630</v>
      </c>
      <c r="E7" s="131">
        <v>138</v>
      </c>
      <c r="F7" s="116">
        <v>17253</v>
      </c>
      <c r="G7" s="131">
        <v>190</v>
      </c>
      <c r="H7" s="116">
        <v>1700770</v>
      </c>
      <c r="I7" s="116">
        <v>197</v>
      </c>
      <c r="J7" s="116"/>
      <c r="K7" s="130" t="s">
        <v>41</v>
      </c>
      <c r="L7" s="116">
        <v>1538319</v>
      </c>
      <c r="M7" s="131">
        <v>204</v>
      </c>
      <c r="N7" s="116">
        <v>173182</v>
      </c>
      <c r="O7" s="131">
        <v>140</v>
      </c>
      <c r="P7" s="116">
        <v>18087</v>
      </c>
      <c r="Q7" s="131">
        <v>191</v>
      </c>
      <c r="R7" s="116">
        <v>1729588</v>
      </c>
      <c r="S7" s="116">
        <v>197</v>
      </c>
    </row>
    <row r="8" spans="1:19" s="9" customFormat="1" ht="15" x14ac:dyDescent="0.3">
      <c r="A8" s="130" t="s">
        <v>42</v>
      </c>
      <c r="B8" s="116">
        <v>1145814</v>
      </c>
      <c r="C8" s="131">
        <v>202</v>
      </c>
      <c r="D8" s="116">
        <v>128245</v>
      </c>
      <c r="E8" s="131">
        <v>120</v>
      </c>
      <c r="F8" s="116">
        <v>12533</v>
      </c>
      <c r="G8" s="131">
        <v>184</v>
      </c>
      <c r="H8" s="116">
        <v>1286592</v>
      </c>
      <c r="I8" s="116">
        <v>194</v>
      </c>
      <c r="J8" s="116"/>
      <c r="K8" s="130" t="s">
        <v>42</v>
      </c>
      <c r="L8" s="116">
        <v>1154228</v>
      </c>
      <c r="M8" s="131">
        <v>203</v>
      </c>
      <c r="N8" s="116">
        <v>139316</v>
      </c>
      <c r="O8" s="131">
        <v>122</v>
      </c>
      <c r="P8" s="116">
        <v>13168</v>
      </c>
      <c r="Q8" s="131">
        <v>184</v>
      </c>
      <c r="R8" s="116">
        <v>1306712</v>
      </c>
      <c r="S8" s="116">
        <v>194</v>
      </c>
    </row>
    <row r="9" spans="1:19" s="9" customFormat="1" ht="15" x14ac:dyDescent="0.3">
      <c r="A9" s="9" t="s">
        <v>43</v>
      </c>
      <c r="B9" s="58">
        <v>855118</v>
      </c>
      <c r="C9" s="129">
        <v>189</v>
      </c>
      <c r="D9" s="58">
        <v>101024</v>
      </c>
      <c r="E9" s="129">
        <v>106</v>
      </c>
      <c r="F9" s="58">
        <v>8952</v>
      </c>
      <c r="G9" s="129">
        <v>175</v>
      </c>
      <c r="H9" s="58">
        <v>965094</v>
      </c>
      <c r="I9" s="58">
        <v>180</v>
      </c>
      <c r="J9" s="58"/>
      <c r="K9" s="9" t="s">
        <v>43</v>
      </c>
      <c r="L9" s="58">
        <v>861748</v>
      </c>
      <c r="M9" s="129">
        <v>190</v>
      </c>
      <c r="N9" s="58">
        <v>110006</v>
      </c>
      <c r="O9" s="129">
        <v>107</v>
      </c>
      <c r="P9" s="58">
        <v>9436</v>
      </c>
      <c r="Q9" s="129">
        <v>175</v>
      </c>
      <c r="R9" s="58">
        <v>981190</v>
      </c>
      <c r="S9" s="58">
        <v>180</v>
      </c>
    </row>
    <row r="10" spans="1:19" s="9" customFormat="1" ht="15" x14ac:dyDescent="0.3">
      <c r="A10" s="9" t="s">
        <v>44</v>
      </c>
      <c r="B10" s="58">
        <v>590585</v>
      </c>
      <c r="C10" s="129">
        <v>161</v>
      </c>
      <c r="D10" s="58">
        <v>76618</v>
      </c>
      <c r="E10" s="129">
        <v>94</v>
      </c>
      <c r="F10" s="58">
        <v>5962</v>
      </c>
      <c r="G10" s="129">
        <v>158</v>
      </c>
      <c r="H10" s="58">
        <v>673165</v>
      </c>
      <c r="I10" s="58">
        <v>153</v>
      </c>
      <c r="J10" s="58"/>
      <c r="K10" s="9" t="s">
        <v>44</v>
      </c>
      <c r="L10" s="58">
        <v>595275</v>
      </c>
      <c r="M10" s="129">
        <v>161</v>
      </c>
      <c r="N10" s="58">
        <v>83584</v>
      </c>
      <c r="O10" s="129">
        <v>95</v>
      </c>
      <c r="P10" s="58">
        <v>6300</v>
      </c>
      <c r="Q10" s="129">
        <v>157</v>
      </c>
      <c r="R10" s="58">
        <v>685159</v>
      </c>
      <c r="S10" s="58">
        <v>153</v>
      </c>
    </row>
    <row r="11" spans="1:19" s="9" customFormat="1" ht="15" x14ac:dyDescent="0.3">
      <c r="A11" s="9" t="s">
        <v>45</v>
      </c>
      <c r="B11" s="58">
        <v>383558</v>
      </c>
      <c r="C11" s="129">
        <v>129</v>
      </c>
      <c r="D11" s="58">
        <v>54535</v>
      </c>
      <c r="E11" s="129">
        <v>58</v>
      </c>
      <c r="F11" s="58">
        <v>4088</v>
      </c>
      <c r="G11" s="129">
        <v>113</v>
      </c>
      <c r="H11" s="58">
        <v>442181</v>
      </c>
      <c r="I11" s="58">
        <v>120</v>
      </c>
      <c r="J11" s="58"/>
      <c r="K11" s="9" t="s">
        <v>45</v>
      </c>
      <c r="L11" s="58">
        <v>385988</v>
      </c>
      <c r="M11" s="129">
        <v>130</v>
      </c>
      <c r="N11" s="58">
        <v>59613</v>
      </c>
      <c r="O11" s="129">
        <v>58</v>
      </c>
      <c r="P11" s="58">
        <v>4288</v>
      </c>
      <c r="Q11" s="129">
        <v>113</v>
      </c>
      <c r="R11" s="58">
        <v>449889</v>
      </c>
      <c r="S11" s="58">
        <v>120</v>
      </c>
    </row>
    <row r="12" spans="1:19" s="9" customFormat="1" ht="15" x14ac:dyDescent="0.3">
      <c r="A12" s="9" t="s">
        <v>46</v>
      </c>
      <c r="B12" s="58">
        <v>238979</v>
      </c>
      <c r="C12" s="129">
        <v>99</v>
      </c>
      <c r="D12" s="58">
        <v>35837</v>
      </c>
      <c r="E12" s="129">
        <v>46</v>
      </c>
      <c r="F12" s="58">
        <v>2582</v>
      </c>
      <c r="G12" s="129">
        <v>88</v>
      </c>
      <c r="H12" s="58">
        <v>277398</v>
      </c>
      <c r="I12" s="58">
        <v>92</v>
      </c>
      <c r="J12" s="58"/>
      <c r="K12" s="9" t="s">
        <v>46</v>
      </c>
      <c r="L12" s="58">
        <v>244318</v>
      </c>
      <c r="M12" s="129">
        <v>99</v>
      </c>
      <c r="N12" s="58">
        <v>41088</v>
      </c>
      <c r="O12" s="129">
        <v>46</v>
      </c>
      <c r="P12" s="58">
        <v>2689</v>
      </c>
      <c r="Q12" s="129">
        <v>88</v>
      </c>
      <c r="R12" s="58">
        <v>288095</v>
      </c>
      <c r="S12" s="58">
        <v>92</v>
      </c>
    </row>
    <row r="13" spans="1:19" s="9" customFormat="1" ht="14.5" customHeight="1" x14ac:dyDescent="0.3">
      <c r="A13" s="9" t="s">
        <v>47</v>
      </c>
      <c r="B13" s="58">
        <v>147089</v>
      </c>
      <c r="C13" s="129">
        <v>69</v>
      </c>
      <c r="D13" s="58">
        <v>24623</v>
      </c>
      <c r="E13" s="129">
        <v>34</v>
      </c>
      <c r="F13" s="58">
        <v>1798</v>
      </c>
      <c r="G13" s="129">
        <v>63</v>
      </c>
      <c r="H13" s="58">
        <v>173510</v>
      </c>
      <c r="I13" s="58">
        <v>64</v>
      </c>
      <c r="J13" s="58"/>
      <c r="K13" s="9" t="s">
        <v>47</v>
      </c>
      <c r="L13" s="58">
        <v>151153</v>
      </c>
      <c r="M13" s="129">
        <v>69</v>
      </c>
      <c r="N13" s="58">
        <v>28251</v>
      </c>
      <c r="O13" s="129">
        <v>34</v>
      </c>
      <c r="P13" s="58">
        <v>1896</v>
      </c>
      <c r="Q13" s="129">
        <v>63</v>
      </c>
      <c r="R13" s="58">
        <v>181300</v>
      </c>
      <c r="S13" s="58">
        <v>64</v>
      </c>
    </row>
    <row r="14" spans="1:19" s="9" customFormat="1" ht="15" x14ac:dyDescent="0.3">
      <c r="A14" s="9" t="s">
        <v>48</v>
      </c>
      <c r="B14" s="58">
        <v>221484</v>
      </c>
      <c r="C14" s="129">
        <v>53</v>
      </c>
      <c r="D14" s="58">
        <v>48037</v>
      </c>
      <c r="E14" s="129">
        <v>27</v>
      </c>
      <c r="F14" s="58">
        <v>3584</v>
      </c>
      <c r="G14" s="129">
        <v>50</v>
      </c>
      <c r="H14" s="58">
        <v>273105</v>
      </c>
      <c r="I14" s="58">
        <v>49</v>
      </c>
      <c r="J14" s="58"/>
      <c r="K14" s="9" t="s">
        <v>48</v>
      </c>
      <c r="L14" s="58">
        <v>243933</v>
      </c>
      <c r="M14" s="129">
        <v>53</v>
      </c>
      <c r="N14" s="58">
        <v>59699</v>
      </c>
      <c r="O14" s="129">
        <v>27</v>
      </c>
      <c r="P14" s="58">
        <v>3828</v>
      </c>
      <c r="Q14" s="129">
        <v>50</v>
      </c>
      <c r="R14" s="58">
        <v>307460</v>
      </c>
      <c r="S14" s="58">
        <v>48</v>
      </c>
    </row>
    <row r="15" spans="1:19" s="9" customFormat="1" ht="15" x14ac:dyDescent="0.3">
      <c r="A15" s="9" t="s">
        <v>32</v>
      </c>
      <c r="B15" s="58">
        <v>1465839</v>
      </c>
      <c r="C15" s="129">
        <v>54</v>
      </c>
      <c r="D15" s="58">
        <v>234897</v>
      </c>
      <c r="E15" s="129">
        <v>27</v>
      </c>
      <c r="F15" s="58">
        <v>15821</v>
      </c>
      <c r="G15" s="129">
        <v>43</v>
      </c>
      <c r="H15" s="58">
        <v>1716557</v>
      </c>
      <c r="I15" s="58">
        <v>50</v>
      </c>
      <c r="J15" s="58"/>
      <c r="K15" s="9" t="s">
        <v>32</v>
      </c>
      <c r="L15" s="58">
        <v>1389656</v>
      </c>
      <c r="M15" s="129">
        <v>53</v>
      </c>
      <c r="N15" s="58">
        <v>222001</v>
      </c>
      <c r="O15" s="129">
        <v>27</v>
      </c>
      <c r="P15" s="58">
        <v>15572</v>
      </c>
      <c r="Q15" s="129">
        <v>43</v>
      </c>
      <c r="R15" s="58">
        <v>1627229</v>
      </c>
      <c r="S15" s="58">
        <v>49</v>
      </c>
    </row>
    <row r="16" spans="1:19" s="9" customFormat="1" ht="15" x14ac:dyDescent="0.3">
      <c r="A16" s="132" t="s">
        <v>78</v>
      </c>
      <c r="B16" s="132">
        <v>7394465</v>
      </c>
      <c r="C16" s="133">
        <v>154</v>
      </c>
      <c r="D16" s="132">
        <v>945333</v>
      </c>
      <c r="E16" s="133">
        <v>84</v>
      </c>
      <c r="F16" s="132">
        <v>84026</v>
      </c>
      <c r="G16" s="133">
        <v>141</v>
      </c>
      <c r="H16" s="132">
        <v>8423824</v>
      </c>
      <c r="I16" s="132">
        <v>146</v>
      </c>
      <c r="J16" s="79"/>
      <c r="K16" s="132" t="s">
        <v>78</v>
      </c>
      <c r="L16" s="132">
        <v>7434120</v>
      </c>
      <c r="M16" s="133">
        <v>155</v>
      </c>
      <c r="N16" s="132">
        <v>1006115</v>
      </c>
      <c r="O16" s="133">
        <v>87</v>
      </c>
      <c r="P16" s="132">
        <v>87265</v>
      </c>
      <c r="Q16" s="133">
        <v>142</v>
      </c>
      <c r="R16" s="132">
        <v>8527500</v>
      </c>
      <c r="S16" s="132">
        <v>147</v>
      </c>
    </row>
    <row r="17" spans="1:22" ht="27" customHeight="1" x14ac:dyDescent="0.25">
      <c r="A17" s="388" t="s">
        <v>68</v>
      </c>
      <c r="B17" s="388"/>
      <c r="C17" s="388"/>
      <c r="D17" s="388"/>
      <c r="E17" s="388"/>
      <c r="F17" s="388"/>
      <c r="G17" s="388"/>
      <c r="H17" s="388"/>
      <c r="I17" s="388"/>
      <c r="J17" s="88"/>
      <c r="K17" s="386" t="s">
        <v>117</v>
      </c>
      <c r="L17" s="386"/>
      <c r="M17" s="386"/>
      <c r="N17" s="386"/>
      <c r="O17" s="386"/>
      <c r="P17" s="386"/>
      <c r="Q17" s="386"/>
      <c r="R17" s="386"/>
      <c r="S17" s="386"/>
    </row>
    <row r="18" spans="1:22" ht="15" x14ac:dyDescent="0.3">
      <c r="A18" s="9" t="s">
        <v>53</v>
      </c>
      <c r="B18" s="58">
        <v>3490276</v>
      </c>
      <c r="C18" s="129">
        <v>202</v>
      </c>
      <c r="D18" s="58">
        <v>375621</v>
      </c>
      <c r="E18" s="129">
        <v>132</v>
      </c>
      <c r="F18" s="58">
        <v>41217</v>
      </c>
      <c r="G18" s="129">
        <v>186</v>
      </c>
      <c r="H18" s="58">
        <v>3907114</v>
      </c>
      <c r="I18" s="58">
        <v>195</v>
      </c>
      <c r="J18" s="2"/>
      <c r="K18" s="9" t="s">
        <v>53</v>
      </c>
      <c r="L18" s="58">
        <v>3574940</v>
      </c>
      <c r="M18" s="129">
        <v>203</v>
      </c>
      <c r="N18" s="58">
        <v>409893</v>
      </c>
      <c r="O18" s="129">
        <v>133</v>
      </c>
      <c r="P18" s="58">
        <v>43793</v>
      </c>
      <c r="Q18" s="129">
        <v>186</v>
      </c>
      <c r="R18" s="58">
        <v>4028626</v>
      </c>
      <c r="S18" s="58">
        <v>196</v>
      </c>
    </row>
    <row r="19" spans="1:22" ht="15" x14ac:dyDescent="0.3">
      <c r="A19" s="130" t="s">
        <v>55</v>
      </c>
      <c r="B19" s="116">
        <v>823172</v>
      </c>
      <c r="C19" s="131">
        <v>200</v>
      </c>
      <c r="D19" s="116">
        <v>81649</v>
      </c>
      <c r="E19" s="131">
        <v>135</v>
      </c>
      <c r="F19" s="116">
        <v>11357</v>
      </c>
      <c r="G19" s="131">
        <v>180</v>
      </c>
      <c r="H19" s="116">
        <v>916178</v>
      </c>
      <c r="I19" s="116">
        <v>194</v>
      </c>
      <c r="J19" s="31"/>
      <c r="K19" s="130" t="s">
        <v>55</v>
      </c>
      <c r="L19" s="116">
        <v>871848</v>
      </c>
      <c r="M19" s="131">
        <v>201</v>
      </c>
      <c r="N19" s="116">
        <v>90252</v>
      </c>
      <c r="O19" s="131">
        <v>136</v>
      </c>
      <c r="P19" s="116">
        <v>12008</v>
      </c>
      <c r="Q19" s="131">
        <v>182</v>
      </c>
      <c r="R19" s="116">
        <v>974108</v>
      </c>
      <c r="S19" s="116">
        <v>195</v>
      </c>
    </row>
    <row r="20" spans="1:22" ht="15" x14ac:dyDescent="0.3">
      <c r="A20" s="130" t="s">
        <v>41</v>
      </c>
      <c r="B20" s="116">
        <v>1521399</v>
      </c>
      <c r="C20" s="131">
        <v>203</v>
      </c>
      <c r="D20" s="116">
        <v>163198</v>
      </c>
      <c r="E20" s="131">
        <v>139</v>
      </c>
      <c r="F20" s="116">
        <v>17276</v>
      </c>
      <c r="G20" s="131">
        <v>190</v>
      </c>
      <c r="H20" s="116">
        <v>1701873</v>
      </c>
      <c r="I20" s="116">
        <v>197</v>
      </c>
      <c r="J20" s="31"/>
      <c r="K20" s="130" t="s">
        <v>41</v>
      </c>
      <c r="L20" s="116">
        <v>1544377</v>
      </c>
      <c r="M20" s="131">
        <v>204</v>
      </c>
      <c r="N20" s="116">
        <v>176818</v>
      </c>
      <c r="O20" s="131">
        <v>141</v>
      </c>
      <c r="P20" s="116">
        <v>18383</v>
      </c>
      <c r="Q20" s="131">
        <v>191</v>
      </c>
      <c r="R20" s="116">
        <v>1739578</v>
      </c>
      <c r="S20" s="116">
        <v>197</v>
      </c>
    </row>
    <row r="21" spans="1:22" ht="15" x14ac:dyDescent="0.3">
      <c r="A21" s="130" t="s">
        <v>42</v>
      </c>
      <c r="B21" s="116">
        <v>1145705</v>
      </c>
      <c r="C21" s="131">
        <v>202</v>
      </c>
      <c r="D21" s="116">
        <v>130774</v>
      </c>
      <c r="E21" s="131">
        <v>121</v>
      </c>
      <c r="F21" s="116">
        <v>12584</v>
      </c>
      <c r="G21" s="131">
        <v>184</v>
      </c>
      <c r="H21" s="116">
        <v>1289063</v>
      </c>
      <c r="I21" s="116">
        <v>194</v>
      </c>
      <c r="J21" s="31"/>
      <c r="K21" s="130" t="s">
        <v>42</v>
      </c>
      <c r="L21" s="116">
        <v>1158715</v>
      </c>
      <c r="M21" s="131">
        <v>203</v>
      </c>
      <c r="N21" s="116">
        <v>142823</v>
      </c>
      <c r="O21" s="131">
        <v>122</v>
      </c>
      <c r="P21" s="116">
        <v>13402</v>
      </c>
      <c r="Q21" s="131">
        <v>184</v>
      </c>
      <c r="R21" s="116">
        <v>1314940</v>
      </c>
      <c r="S21" s="116">
        <v>194</v>
      </c>
      <c r="U21" s="74"/>
      <c r="V21" s="74"/>
    </row>
    <row r="22" spans="1:22" ht="15" x14ac:dyDescent="0.3">
      <c r="A22" s="9" t="s">
        <v>43</v>
      </c>
      <c r="B22" s="58">
        <v>854878</v>
      </c>
      <c r="C22" s="129">
        <v>189</v>
      </c>
      <c r="D22" s="58">
        <v>103069</v>
      </c>
      <c r="E22" s="129">
        <v>106</v>
      </c>
      <c r="F22" s="58">
        <v>8986</v>
      </c>
      <c r="G22" s="129">
        <v>175</v>
      </c>
      <c r="H22" s="58">
        <v>966933</v>
      </c>
      <c r="I22" s="58">
        <v>180</v>
      </c>
      <c r="J22" s="71"/>
      <c r="K22" s="9" t="s">
        <v>43</v>
      </c>
      <c r="L22" s="58">
        <v>865854</v>
      </c>
      <c r="M22" s="129">
        <v>190</v>
      </c>
      <c r="N22" s="58">
        <v>113026</v>
      </c>
      <c r="O22" s="129">
        <v>107</v>
      </c>
      <c r="P22" s="58">
        <v>9594</v>
      </c>
      <c r="Q22" s="129">
        <v>175</v>
      </c>
      <c r="R22" s="58">
        <v>988474</v>
      </c>
      <c r="S22" s="58">
        <v>180</v>
      </c>
      <c r="U22" s="74"/>
      <c r="V22" s="74"/>
    </row>
    <row r="23" spans="1:22" ht="15" x14ac:dyDescent="0.3">
      <c r="A23" s="9" t="s">
        <v>44</v>
      </c>
      <c r="B23" s="58">
        <v>589973</v>
      </c>
      <c r="C23" s="129">
        <v>161</v>
      </c>
      <c r="D23" s="58">
        <v>78254</v>
      </c>
      <c r="E23" s="129">
        <v>95</v>
      </c>
      <c r="F23" s="58">
        <v>6020</v>
      </c>
      <c r="G23" s="129">
        <v>157</v>
      </c>
      <c r="H23" s="58">
        <v>674247</v>
      </c>
      <c r="I23" s="58">
        <v>153</v>
      </c>
      <c r="J23" s="71"/>
      <c r="K23" s="9" t="s">
        <v>44</v>
      </c>
      <c r="L23" s="58">
        <v>598852</v>
      </c>
      <c r="M23" s="129">
        <v>161</v>
      </c>
      <c r="N23" s="58">
        <v>86241</v>
      </c>
      <c r="O23" s="129">
        <v>95</v>
      </c>
      <c r="P23" s="58">
        <v>6410</v>
      </c>
      <c r="Q23" s="129">
        <v>157</v>
      </c>
      <c r="R23" s="58">
        <v>691503</v>
      </c>
      <c r="S23" s="58">
        <v>153</v>
      </c>
      <c r="U23" s="74"/>
      <c r="V23" s="74"/>
    </row>
    <row r="24" spans="1:22" ht="15" x14ac:dyDescent="0.3">
      <c r="A24" s="9" t="s">
        <v>45</v>
      </c>
      <c r="B24" s="58">
        <v>382994</v>
      </c>
      <c r="C24" s="129">
        <v>129</v>
      </c>
      <c r="D24" s="58">
        <v>55509</v>
      </c>
      <c r="E24" s="129">
        <v>58</v>
      </c>
      <c r="F24" s="58">
        <v>4103</v>
      </c>
      <c r="G24" s="129">
        <v>113</v>
      </c>
      <c r="H24" s="58">
        <v>442606</v>
      </c>
      <c r="I24" s="58">
        <v>120</v>
      </c>
      <c r="J24" s="71"/>
      <c r="K24" s="9" t="s">
        <v>45</v>
      </c>
      <c r="L24" s="58">
        <v>388625</v>
      </c>
      <c r="M24" s="129">
        <v>130</v>
      </c>
      <c r="N24" s="58">
        <v>61777</v>
      </c>
      <c r="O24" s="129">
        <v>58</v>
      </c>
      <c r="P24" s="58">
        <v>4390</v>
      </c>
      <c r="Q24" s="129">
        <v>113</v>
      </c>
      <c r="R24" s="58">
        <v>454792</v>
      </c>
      <c r="S24" s="58">
        <v>120</v>
      </c>
      <c r="U24" s="74"/>
      <c r="V24" s="74"/>
    </row>
    <row r="25" spans="1:22" ht="14.5" customHeight="1" x14ac:dyDescent="0.3">
      <c r="A25" s="9" t="s">
        <v>46</v>
      </c>
      <c r="B25" s="58">
        <v>238099</v>
      </c>
      <c r="C25" s="129">
        <v>99</v>
      </c>
      <c r="D25" s="58">
        <v>36162</v>
      </c>
      <c r="E25" s="129">
        <v>46</v>
      </c>
      <c r="F25" s="58">
        <v>2596</v>
      </c>
      <c r="G25" s="129">
        <v>88</v>
      </c>
      <c r="H25" s="58">
        <v>276857</v>
      </c>
      <c r="I25" s="58">
        <v>92</v>
      </c>
      <c r="J25" s="71"/>
      <c r="K25" s="9" t="s">
        <v>46</v>
      </c>
      <c r="L25" s="58">
        <v>245842</v>
      </c>
      <c r="M25" s="129">
        <v>99</v>
      </c>
      <c r="N25" s="58">
        <v>42067</v>
      </c>
      <c r="O25" s="129">
        <v>46</v>
      </c>
      <c r="P25" s="58">
        <v>2722</v>
      </c>
      <c r="Q25" s="129">
        <v>88</v>
      </c>
      <c r="R25" s="58">
        <v>290631</v>
      </c>
      <c r="S25" s="58">
        <v>91</v>
      </c>
      <c r="U25" s="74"/>
      <c r="V25" s="74"/>
    </row>
    <row r="26" spans="1:22" ht="15" x14ac:dyDescent="0.3">
      <c r="A26" s="9" t="s">
        <v>47</v>
      </c>
      <c r="B26" s="58">
        <v>146211</v>
      </c>
      <c r="C26" s="129">
        <v>69</v>
      </c>
      <c r="D26" s="58">
        <v>24846</v>
      </c>
      <c r="E26" s="129">
        <v>34</v>
      </c>
      <c r="F26" s="58">
        <v>1804</v>
      </c>
      <c r="G26" s="129">
        <v>63</v>
      </c>
      <c r="H26" s="58">
        <v>172861</v>
      </c>
      <c r="I26" s="58">
        <v>64</v>
      </c>
      <c r="J26" s="71"/>
      <c r="K26" s="9" t="s">
        <v>47</v>
      </c>
      <c r="L26" s="58">
        <v>152457</v>
      </c>
      <c r="M26" s="129">
        <v>69</v>
      </c>
      <c r="N26" s="58">
        <v>29127</v>
      </c>
      <c r="O26" s="129">
        <v>34</v>
      </c>
      <c r="P26" s="58">
        <v>1919</v>
      </c>
      <c r="Q26" s="129">
        <v>63</v>
      </c>
      <c r="R26" s="58">
        <v>183503</v>
      </c>
      <c r="S26" s="58">
        <v>63</v>
      </c>
      <c r="U26" s="74"/>
      <c r="V26" s="74"/>
    </row>
    <row r="27" spans="1:22" ht="15" x14ac:dyDescent="0.3">
      <c r="A27" s="9" t="s">
        <v>48</v>
      </c>
      <c r="B27" s="58">
        <v>219651</v>
      </c>
      <c r="C27" s="129">
        <v>53</v>
      </c>
      <c r="D27" s="58">
        <v>49837</v>
      </c>
      <c r="E27" s="129">
        <v>27</v>
      </c>
      <c r="F27" s="58">
        <v>3600</v>
      </c>
      <c r="G27" s="129">
        <v>50</v>
      </c>
      <c r="H27" s="58">
        <v>273088</v>
      </c>
      <c r="I27" s="58">
        <v>49</v>
      </c>
      <c r="J27" s="71"/>
      <c r="K27" s="9" t="s">
        <v>48</v>
      </c>
      <c r="L27" s="58">
        <v>246541</v>
      </c>
      <c r="M27" s="129">
        <v>53</v>
      </c>
      <c r="N27" s="58">
        <v>62917</v>
      </c>
      <c r="O27" s="129">
        <v>27</v>
      </c>
      <c r="P27" s="58">
        <v>3876</v>
      </c>
      <c r="Q27" s="129">
        <v>50</v>
      </c>
      <c r="R27" s="58">
        <v>313334</v>
      </c>
      <c r="S27" s="58">
        <v>48</v>
      </c>
      <c r="U27" s="58"/>
      <c r="V27" s="74"/>
    </row>
    <row r="28" spans="1:22" ht="15" x14ac:dyDescent="0.3">
      <c r="A28" s="9" t="s">
        <v>32</v>
      </c>
      <c r="B28" s="58">
        <v>1456629</v>
      </c>
      <c r="C28" s="129">
        <v>54</v>
      </c>
      <c r="D28" s="58">
        <v>236262</v>
      </c>
      <c r="E28" s="129">
        <v>27</v>
      </c>
      <c r="F28" s="58">
        <v>15726</v>
      </c>
      <c r="G28" s="129">
        <v>43</v>
      </c>
      <c r="H28" s="58">
        <v>1708617</v>
      </c>
      <c r="I28" s="58">
        <v>50</v>
      </c>
      <c r="J28" s="71"/>
      <c r="K28" s="9" t="s">
        <v>32</v>
      </c>
      <c r="L28" s="58">
        <v>1375587</v>
      </c>
      <c r="M28" s="129">
        <v>53</v>
      </c>
      <c r="N28" s="58">
        <v>214360</v>
      </c>
      <c r="O28" s="129">
        <v>27</v>
      </c>
      <c r="P28" s="58">
        <v>15598</v>
      </c>
      <c r="Q28" s="129">
        <v>50</v>
      </c>
      <c r="R28" s="58">
        <v>1605545</v>
      </c>
      <c r="S28" s="58">
        <v>50</v>
      </c>
      <c r="U28" s="58"/>
      <c r="V28" s="74"/>
    </row>
    <row r="29" spans="1:22" ht="15" x14ac:dyDescent="0.25">
      <c r="A29" s="132" t="s">
        <v>78</v>
      </c>
      <c r="B29" s="132">
        <v>7378711</v>
      </c>
      <c r="C29" s="133">
        <v>154</v>
      </c>
      <c r="D29" s="132">
        <v>959560</v>
      </c>
      <c r="E29" s="133">
        <v>85</v>
      </c>
      <c r="F29" s="132">
        <v>84052</v>
      </c>
      <c r="G29" s="133">
        <v>141</v>
      </c>
      <c r="H29" s="132">
        <v>8422323</v>
      </c>
      <c r="I29" s="132">
        <v>146</v>
      </c>
      <c r="J29" s="93"/>
      <c r="K29" s="132" t="s">
        <v>78</v>
      </c>
      <c r="L29" s="132">
        <v>7448698</v>
      </c>
      <c r="M29" s="133">
        <v>155</v>
      </c>
      <c r="N29" s="132">
        <v>1019408</v>
      </c>
      <c r="O29" s="133">
        <v>87</v>
      </c>
      <c r="P29" s="132">
        <v>88302</v>
      </c>
      <c r="Q29" s="133">
        <v>144</v>
      </c>
      <c r="R29" s="132">
        <v>8556408</v>
      </c>
      <c r="S29" s="132">
        <v>147</v>
      </c>
      <c r="U29" s="58"/>
      <c r="V29" s="74"/>
    </row>
    <row r="30" spans="1:22" ht="20.5" customHeight="1" x14ac:dyDescent="0.25">
      <c r="A30" s="388" t="s">
        <v>69</v>
      </c>
      <c r="B30" s="388"/>
      <c r="C30" s="388"/>
      <c r="D30" s="388"/>
      <c r="E30" s="388"/>
      <c r="F30" s="388"/>
      <c r="G30" s="388"/>
      <c r="H30" s="388"/>
      <c r="I30" s="388"/>
      <c r="J30" s="88"/>
      <c r="K30" s="386" t="s">
        <v>121</v>
      </c>
      <c r="L30" s="386"/>
      <c r="M30" s="386"/>
      <c r="N30" s="386"/>
      <c r="O30" s="386"/>
      <c r="P30" s="386"/>
      <c r="Q30" s="386"/>
      <c r="R30" s="386"/>
      <c r="S30" s="386"/>
      <c r="U30" s="58"/>
      <c r="V30" s="74"/>
    </row>
    <row r="31" spans="1:22" ht="15" x14ac:dyDescent="0.3">
      <c r="A31" s="9" t="s">
        <v>53</v>
      </c>
      <c r="B31" s="58">
        <v>3564777</v>
      </c>
      <c r="C31" s="129">
        <v>202</v>
      </c>
      <c r="D31" s="58">
        <v>390026</v>
      </c>
      <c r="E31" s="129">
        <v>132</v>
      </c>
      <c r="F31" s="58">
        <v>42381</v>
      </c>
      <c r="G31" s="129">
        <v>186</v>
      </c>
      <c r="H31" s="58">
        <v>3997184</v>
      </c>
      <c r="I31" s="58">
        <v>195</v>
      </c>
      <c r="J31" s="2"/>
      <c r="K31" s="9" t="s">
        <v>53</v>
      </c>
      <c r="L31" s="58">
        <v>3590112</v>
      </c>
      <c r="M31" s="129">
        <v>203</v>
      </c>
      <c r="N31" s="58">
        <v>419367</v>
      </c>
      <c r="O31" s="129">
        <v>134</v>
      </c>
      <c r="P31" s="58">
        <v>44892</v>
      </c>
      <c r="Q31" s="129">
        <v>188</v>
      </c>
      <c r="R31" s="58">
        <v>4054371</v>
      </c>
      <c r="S31" s="58">
        <v>195</v>
      </c>
      <c r="U31" s="58"/>
      <c r="V31" s="74"/>
    </row>
    <row r="32" spans="1:22" ht="15" x14ac:dyDescent="0.3">
      <c r="A32" s="130" t="s">
        <v>55</v>
      </c>
      <c r="B32" s="116">
        <v>887811</v>
      </c>
      <c r="C32" s="131">
        <v>200</v>
      </c>
      <c r="D32" s="116">
        <v>91270</v>
      </c>
      <c r="E32" s="131">
        <v>134</v>
      </c>
      <c r="F32" s="116">
        <v>12320</v>
      </c>
      <c r="G32" s="131">
        <v>180</v>
      </c>
      <c r="H32" s="116">
        <v>991401</v>
      </c>
      <c r="I32" s="116">
        <v>194</v>
      </c>
      <c r="J32" s="31"/>
      <c r="K32" s="130" t="s">
        <v>55</v>
      </c>
      <c r="L32" s="116">
        <v>876503</v>
      </c>
      <c r="M32" s="131">
        <v>201</v>
      </c>
      <c r="N32" s="116">
        <v>91968</v>
      </c>
      <c r="O32" s="131">
        <v>137</v>
      </c>
      <c r="P32" s="116">
        <v>12278</v>
      </c>
      <c r="Q32" s="131">
        <v>186</v>
      </c>
      <c r="R32" s="116">
        <v>980749</v>
      </c>
      <c r="S32" s="116">
        <v>194</v>
      </c>
      <c r="U32" s="58"/>
      <c r="V32" s="74"/>
    </row>
    <row r="33" spans="1:22" ht="15" x14ac:dyDescent="0.3">
      <c r="A33" s="130" t="s">
        <v>41</v>
      </c>
      <c r="B33" s="116">
        <v>1530497</v>
      </c>
      <c r="C33" s="131">
        <v>203</v>
      </c>
      <c r="D33" s="116">
        <v>166392</v>
      </c>
      <c r="E33" s="131">
        <v>139</v>
      </c>
      <c r="F33" s="116">
        <v>17427</v>
      </c>
      <c r="G33" s="131">
        <v>190</v>
      </c>
      <c r="H33" s="116">
        <v>1714316</v>
      </c>
      <c r="I33" s="116">
        <v>197</v>
      </c>
      <c r="J33" s="31"/>
      <c r="K33" s="130" t="s">
        <v>41</v>
      </c>
      <c r="L33" s="116">
        <v>1550624</v>
      </c>
      <c r="M33" s="131">
        <v>204</v>
      </c>
      <c r="N33" s="116">
        <v>180988</v>
      </c>
      <c r="O33" s="131">
        <v>141</v>
      </c>
      <c r="P33" s="116">
        <v>18864</v>
      </c>
      <c r="Q33" s="131">
        <v>191</v>
      </c>
      <c r="R33" s="116">
        <v>1750476</v>
      </c>
      <c r="S33" s="116">
        <v>197</v>
      </c>
      <c r="U33" s="58"/>
      <c r="V33" s="74"/>
    </row>
    <row r="34" spans="1:22" ht="15" x14ac:dyDescent="0.3">
      <c r="A34" s="130" t="s">
        <v>42</v>
      </c>
      <c r="B34" s="116">
        <v>1146469</v>
      </c>
      <c r="C34" s="131">
        <v>203</v>
      </c>
      <c r="D34" s="116">
        <v>132364</v>
      </c>
      <c r="E34" s="131">
        <v>121</v>
      </c>
      <c r="F34" s="116">
        <v>12634</v>
      </c>
      <c r="G34" s="131">
        <v>184</v>
      </c>
      <c r="H34" s="116">
        <v>1291467</v>
      </c>
      <c r="I34" s="116">
        <v>194</v>
      </c>
      <c r="J34" s="31"/>
      <c r="K34" s="130" t="s">
        <v>42</v>
      </c>
      <c r="L34" s="116">
        <v>1162985</v>
      </c>
      <c r="M34" s="131">
        <v>203</v>
      </c>
      <c r="N34" s="116">
        <v>146411</v>
      </c>
      <c r="O34" s="131">
        <v>122</v>
      </c>
      <c r="P34" s="116">
        <v>13750</v>
      </c>
      <c r="Q34" s="131">
        <v>184</v>
      </c>
      <c r="R34" s="116">
        <v>1323146</v>
      </c>
      <c r="S34" s="116">
        <v>194</v>
      </c>
      <c r="U34" s="58"/>
      <c r="V34" s="74"/>
    </row>
    <row r="35" spans="1:22" ht="15" x14ac:dyDescent="0.3">
      <c r="A35" s="9" t="s">
        <v>43</v>
      </c>
      <c r="B35" s="58">
        <v>855366</v>
      </c>
      <c r="C35" s="129">
        <v>189</v>
      </c>
      <c r="D35" s="58">
        <v>104324</v>
      </c>
      <c r="E35" s="129">
        <v>107</v>
      </c>
      <c r="F35" s="58">
        <v>9047</v>
      </c>
      <c r="G35" s="129">
        <v>175</v>
      </c>
      <c r="H35" s="58">
        <v>968737</v>
      </c>
      <c r="I35" s="58">
        <v>180</v>
      </c>
      <c r="J35" s="71"/>
      <c r="K35" s="9" t="s">
        <v>43</v>
      </c>
      <c r="L35" s="58">
        <v>869228</v>
      </c>
      <c r="M35" s="129">
        <v>190</v>
      </c>
      <c r="N35" s="58">
        <v>116095</v>
      </c>
      <c r="O35" s="129">
        <v>107</v>
      </c>
      <c r="P35" s="58">
        <v>9774</v>
      </c>
      <c r="Q35" s="129">
        <v>175</v>
      </c>
      <c r="R35" s="58">
        <v>995097</v>
      </c>
      <c r="S35" s="58">
        <v>180</v>
      </c>
      <c r="U35" s="58"/>
      <c r="V35" s="74"/>
    </row>
    <row r="36" spans="1:22" ht="15" x14ac:dyDescent="0.3">
      <c r="A36" s="9" t="s">
        <v>44</v>
      </c>
      <c r="B36" s="58">
        <v>590397</v>
      </c>
      <c r="C36" s="129">
        <v>161</v>
      </c>
      <c r="D36" s="58">
        <v>79123</v>
      </c>
      <c r="E36" s="129">
        <v>95</v>
      </c>
      <c r="F36" s="58">
        <v>6038</v>
      </c>
      <c r="G36" s="129">
        <v>158</v>
      </c>
      <c r="H36" s="58">
        <v>675558</v>
      </c>
      <c r="I36" s="58">
        <v>153</v>
      </c>
      <c r="J36" s="71"/>
      <c r="K36" s="9" t="s">
        <v>44</v>
      </c>
      <c r="L36" s="58">
        <v>601533</v>
      </c>
      <c r="M36" s="129">
        <v>161</v>
      </c>
      <c r="N36" s="58">
        <v>88721</v>
      </c>
      <c r="O36" s="129">
        <v>95</v>
      </c>
      <c r="P36" s="58">
        <v>6535</v>
      </c>
      <c r="Q36" s="129">
        <v>157</v>
      </c>
      <c r="R36" s="58">
        <v>696789</v>
      </c>
      <c r="S36" s="58">
        <v>153</v>
      </c>
      <c r="U36" s="58"/>
      <c r="V36" s="74"/>
    </row>
    <row r="37" spans="1:22" ht="15" x14ac:dyDescent="0.3">
      <c r="A37" s="9" t="s">
        <v>45</v>
      </c>
      <c r="B37" s="58">
        <v>383287</v>
      </c>
      <c r="C37" s="129">
        <v>130</v>
      </c>
      <c r="D37" s="58">
        <v>56304</v>
      </c>
      <c r="E37" s="129">
        <v>58</v>
      </c>
      <c r="F37" s="58">
        <v>4118</v>
      </c>
      <c r="G37" s="129">
        <v>113</v>
      </c>
      <c r="H37" s="58">
        <v>443709</v>
      </c>
      <c r="I37" s="58">
        <v>120</v>
      </c>
      <c r="J37" s="71"/>
      <c r="K37" s="9" t="s">
        <v>45</v>
      </c>
      <c r="L37" s="58">
        <v>390663</v>
      </c>
      <c r="M37" s="129">
        <v>130</v>
      </c>
      <c r="N37" s="58">
        <v>63858</v>
      </c>
      <c r="O37" s="129">
        <v>58</v>
      </c>
      <c r="P37" s="58">
        <v>4498</v>
      </c>
      <c r="Q37" s="129">
        <v>113</v>
      </c>
      <c r="R37" s="58">
        <v>459019</v>
      </c>
      <c r="S37" s="58">
        <v>120</v>
      </c>
      <c r="U37" s="74"/>
      <c r="V37" s="74"/>
    </row>
    <row r="38" spans="1:22" ht="14.5" customHeight="1" x14ac:dyDescent="0.3">
      <c r="A38" s="9" t="s">
        <v>46</v>
      </c>
      <c r="B38" s="58">
        <v>240874</v>
      </c>
      <c r="C38" s="129">
        <v>99</v>
      </c>
      <c r="D38" s="58">
        <v>38364</v>
      </c>
      <c r="E38" s="129">
        <v>46</v>
      </c>
      <c r="F38" s="58">
        <v>2605</v>
      </c>
      <c r="G38" s="129">
        <v>88</v>
      </c>
      <c r="H38" s="58">
        <v>281843</v>
      </c>
      <c r="I38" s="58">
        <v>92</v>
      </c>
      <c r="J38" s="71"/>
      <c r="K38" s="9" t="s">
        <v>46</v>
      </c>
      <c r="L38" s="58">
        <v>247510</v>
      </c>
      <c r="M38" s="129">
        <v>99</v>
      </c>
      <c r="N38" s="58">
        <v>44135</v>
      </c>
      <c r="O38" s="129">
        <v>46</v>
      </c>
      <c r="P38" s="58">
        <v>2797</v>
      </c>
      <c r="Q38" s="129">
        <v>88</v>
      </c>
      <c r="R38" s="58">
        <v>294442</v>
      </c>
      <c r="S38" s="58">
        <v>91</v>
      </c>
      <c r="U38" s="74"/>
      <c r="V38" s="74"/>
    </row>
    <row r="39" spans="1:22" ht="15" x14ac:dyDescent="0.3">
      <c r="A39" s="9" t="s">
        <v>47</v>
      </c>
      <c r="B39" s="58">
        <v>148454</v>
      </c>
      <c r="C39" s="129">
        <v>69</v>
      </c>
      <c r="D39" s="58">
        <v>26380</v>
      </c>
      <c r="E39" s="129">
        <v>34</v>
      </c>
      <c r="F39" s="58">
        <v>1809</v>
      </c>
      <c r="G39" s="129">
        <v>63</v>
      </c>
      <c r="H39" s="58">
        <v>176643</v>
      </c>
      <c r="I39" s="58">
        <v>64</v>
      </c>
      <c r="J39" s="71"/>
      <c r="K39" s="9" t="s">
        <v>47</v>
      </c>
      <c r="L39" s="58">
        <v>154084</v>
      </c>
      <c r="M39" s="129">
        <v>69</v>
      </c>
      <c r="N39" s="58">
        <v>30947</v>
      </c>
      <c r="O39" s="129">
        <v>34</v>
      </c>
      <c r="P39" s="58">
        <v>1974</v>
      </c>
      <c r="Q39" s="129">
        <v>63</v>
      </c>
      <c r="R39" s="58">
        <v>187005</v>
      </c>
      <c r="S39" s="58">
        <v>63</v>
      </c>
      <c r="U39" s="74"/>
      <c r="V39" s="74"/>
    </row>
    <row r="40" spans="1:22" ht="15" x14ac:dyDescent="0.3">
      <c r="A40" s="9" t="s">
        <v>48</v>
      </c>
      <c r="B40" s="58">
        <v>232693</v>
      </c>
      <c r="C40" s="129">
        <v>53</v>
      </c>
      <c r="D40" s="58">
        <v>53236</v>
      </c>
      <c r="E40" s="129">
        <v>27</v>
      </c>
      <c r="F40" s="58">
        <v>3603</v>
      </c>
      <c r="G40" s="129">
        <v>50</v>
      </c>
      <c r="H40" s="58">
        <v>289532</v>
      </c>
      <c r="I40" s="58">
        <v>48</v>
      </c>
      <c r="J40" s="71"/>
      <c r="K40" s="9" t="s">
        <v>48</v>
      </c>
      <c r="L40" s="58">
        <v>253371</v>
      </c>
      <c r="M40" s="129">
        <v>53</v>
      </c>
      <c r="N40" s="58">
        <v>71059</v>
      </c>
      <c r="O40" s="129">
        <v>27</v>
      </c>
      <c r="P40" s="58">
        <v>4020</v>
      </c>
      <c r="Q40" s="129">
        <v>50</v>
      </c>
      <c r="R40" s="58">
        <v>328450</v>
      </c>
      <c r="S40" s="58">
        <v>48</v>
      </c>
      <c r="U40" s="74"/>
      <c r="V40" s="74"/>
    </row>
    <row r="41" spans="1:22" s="74" customFormat="1" ht="15" x14ac:dyDescent="0.3">
      <c r="A41" s="9" t="s">
        <v>32</v>
      </c>
      <c r="B41" s="58">
        <v>1428428</v>
      </c>
      <c r="C41" s="129">
        <v>54</v>
      </c>
      <c r="D41" s="58">
        <v>231725</v>
      </c>
      <c r="E41" s="129">
        <v>27</v>
      </c>
      <c r="F41" s="58">
        <v>15718</v>
      </c>
      <c r="G41" s="129">
        <v>43</v>
      </c>
      <c r="H41" s="58">
        <v>1675871</v>
      </c>
      <c r="I41" s="58">
        <v>50</v>
      </c>
      <c r="J41" s="71"/>
      <c r="K41" s="9" t="s">
        <v>32</v>
      </c>
      <c r="L41" s="58">
        <v>1367188</v>
      </c>
      <c r="M41" s="129">
        <v>53</v>
      </c>
      <c r="N41" s="58">
        <v>203142</v>
      </c>
      <c r="O41" s="129">
        <v>27</v>
      </c>
      <c r="P41" s="58">
        <v>15794</v>
      </c>
      <c r="Q41" s="129">
        <v>50</v>
      </c>
      <c r="R41" s="58">
        <v>1586124</v>
      </c>
      <c r="S41" s="58">
        <v>50</v>
      </c>
    </row>
    <row r="42" spans="1:22" ht="15" x14ac:dyDescent="0.25">
      <c r="A42" s="132" t="s">
        <v>78</v>
      </c>
      <c r="B42" s="132">
        <v>7444276</v>
      </c>
      <c r="C42" s="133">
        <v>155</v>
      </c>
      <c r="D42" s="132">
        <v>979482</v>
      </c>
      <c r="E42" s="133">
        <v>86</v>
      </c>
      <c r="F42" s="132">
        <v>85319</v>
      </c>
      <c r="G42" s="133">
        <v>141</v>
      </c>
      <c r="H42" s="132">
        <v>8509077</v>
      </c>
      <c r="I42" s="132">
        <v>147</v>
      </c>
      <c r="J42" s="93"/>
      <c r="K42" s="132" t="s">
        <v>78</v>
      </c>
      <c r="L42" s="132">
        <v>7473689</v>
      </c>
      <c r="M42" s="133">
        <v>155</v>
      </c>
      <c r="N42" s="132">
        <v>1037324</v>
      </c>
      <c r="O42" s="133">
        <v>88</v>
      </c>
      <c r="P42" s="132">
        <v>90284</v>
      </c>
      <c r="Q42" s="133">
        <v>144</v>
      </c>
      <c r="R42" s="132">
        <v>8601297</v>
      </c>
      <c r="S42" s="132">
        <v>147</v>
      </c>
    </row>
    <row r="43" spans="1:22" ht="19.5" customHeight="1" x14ac:dyDescent="0.25">
      <c r="A43" s="388" t="s">
        <v>73</v>
      </c>
      <c r="B43" s="388"/>
      <c r="C43" s="388"/>
      <c r="D43" s="388"/>
      <c r="E43" s="388"/>
      <c r="F43" s="388"/>
      <c r="G43" s="388"/>
      <c r="H43" s="388"/>
      <c r="I43" s="388"/>
      <c r="J43" s="88"/>
      <c r="K43" s="386" t="s">
        <v>122</v>
      </c>
      <c r="L43" s="386"/>
      <c r="M43" s="386"/>
      <c r="N43" s="386"/>
      <c r="O43" s="386"/>
      <c r="P43" s="386"/>
      <c r="Q43" s="386"/>
      <c r="R43" s="386"/>
      <c r="S43" s="386"/>
    </row>
    <row r="44" spans="1:22" ht="15" x14ac:dyDescent="0.3">
      <c r="A44" s="9" t="s">
        <v>53</v>
      </c>
      <c r="B44" s="58">
        <v>3563754</v>
      </c>
      <c r="C44" s="129">
        <v>203</v>
      </c>
      <c r="D44" s="58">
        <v>392330</v>
      </c>
      <c r="E44" s="129">
        <v>132</v>
      </c>
      <c r="F44" s="58">
        <v>42395</v>
      </c>
      <c r="G44" s="129">
        <v>186</v>
      </c>
      <c r="H44" s="58">
        <v>3998479</v>
      </c>
      <c r="I44" s="58">
        <v>196</v>
      </c>
      <c r="J44" s="2"/>
      <c r="K44" s="9" t="s">
        <v>53</v>
      </c>
      <c r="L44" s="58">
        <v>3612356</v>
      </c>
      <c r="M44" s="129">
        <v>203</v>
      </c>
      <c r="N44" s="58">
        <v>427759</v>
      </c>
      <c r="O44" s="129">
        <v>134</v>
      </c>
      <c r="P44" s="58">
        <v>45706</v>
      </c>
      <c r="Q44" s="129">
        <v>188</v>
      </c>
      <c r="R44" s="58">
        <v>4085821</v>
      </c>
      <c r="S44" s="58">
        <v>195</v>
      </c>
    </row>
    <row r="45" spans="1:22" ht="15" x14ac:dyDescent="0.3">
      <c r="A45" s="130" t="s">
        <v>55</v>
      </c>
      <c r="B45" s="116">
        <v>887859</v>
      </c>
      <c r="C45" s="131">
        <v>201</v>
      </c>
      <c r="D45" s="116">
        <v>90983</v>
      </c>
      <c r="E45" s="131">
        <v>134</v>
      </c>
      <c r="F45" s="116">
        <v>12182</v>
      </c>
      <c r="G45" s="131">
        <v>180</v>
      </c>
      <c r="H45" s="116">
        <v>991024</v>
      </c>
      <c r="I45" s="116">
        <v>194</v>
      </c>
      <c r="J45" s="31"/>
      <c r="K45" s="130" t="s">
        <v>55</v>
      </c>
      <c r="L45" s="116">
        <v>890729</v>
      </c>
      <c r="M45" s="131">
        <v>201</v>
      </c>
      <c r="N45" s="116">
        <v>94306</v>
      </c>
      <c r="O45" s="131">
        <v>137</v>
      </c>
      <c r="P45" s="116">
        <v>12567</v>
      </c>
      <c r="Q45" s="131">
        <v>187</v>
      </c>
      <c r="R45" s="116">
        <v>997602</v>
      </c>
      <c r="S45" s="116">
        <v>194</v>
      </c>
    </row>
    <row r="46" spans="1:22" ht="15" x14ac:dyDescent="0.3">
      <c r="A46" s="130" t="s">
        <v>41</v>
      </c>
      <c r="B46" s="116">
        <v>1530026</v>
      </c>
      <c r="C46" s="131">
        <v>204</v>
      </c>
      <c r="D46" s="116">
        <v>167761</v>
      </c>
      <c r="E46" s="131">
        <v>140</v>
      </c>
      <c r="F46" s="116">
        <v>17517</v>
      </c>
      <c r="G46" s="131">
        <v>190</v>
      </c>
      <c r="H46" s="116">
        <v>1715304</v>
      </c>
      <c r="I46" s="116">
        <v>197</v>
      </c>
      <c r="J46" s="31"/>
      <c r="K46" s="130" t="s">
        <v>41</v>
      </c>
      <c r="L46" s="116">
        <v>1555478</v>
      </c>
      <c r="M46" s="131">
        <v>204</v>
      </c>
      <c r="N46" s="116">
        <v>184445</v>
      </c>
      <c r="O46" s="131">
        <v>141</v>
      </c>
      <c r="P46" s="116">
        <v>19162</v>
      </c>
      <c r="Q46" s="131">
        <v>191</v>
      </c>
      <c r="R46" s="116">
        <v>1759085</v>
      </c>
      <c r="S46" s="116">
        <v>197</v>
      </c>
    </row>
    <row r="47" spans="1:22" ht="15" x14ac:dyDescent="0.3">
      <c r="A47" s="130" t="s">
        <v>42</v>
      </c>
      <c r="B47" s="116">
        <v>1145869</v>
      </c>
      <c r="C47" s="131">
        <v>203</v>
      </c>
      <c r="D47" s="116">
        <v>133586</v>
      </c>
      <c r="E47" s="131">
        <v>122</v>
      </c>
      <c r="F47" s="116">
        <v>12696</v>
      </c>
      <c r="G47" s="131">
        <v>184</v>
      </c>
      <c r="H47" s="116">
        <v>1292151</v>
      </c>
      <c r="I47" s="116">
        <v>194</v>
      </c>
      <c r="J47" s="31"/>
      <c r="K47" s="130" t="s">
        <v>42</v>
      </c>
      <c r="L47" s="116">
        <v>1166149</v>
      </c>
      <c r="M47" s="131">
        <v>203</v>
      </c>
      <c r="N47" s="116">
        <v>149008</v>
      </c>
      <c r="O47" s="131">
        <v>123</v>
      </c>
      <c r="P47" s="116">
        <v>13977</v>
      </c>
      <c r="Q47" s="131">
        <v>185</v>
      </c>
      <c r="R47" s="116">
        <v>1329134</v>
      </c>
      <c r="S47" s="116">
        <v>194</v>
      </c>
    </row>
    <row r="48" spans="1:22" ht="15" x14ac:dyDescent="0.3">
      <c r="A48" s="9" t="s">
        <v>43</v>
      </c>
      <c r="B48" s="58">
        <v>854820</v>
      </c>
      <c r="C48" s="129">
        <v>190</v>
      </c>
      <c r="D48" s="58">
        <v>105422</v>
      </c>
      <c r="E48" s="129">
        <v>107</v>
      </c>
      <c r="F48" s="58">
        <v>9067</v>
      </c>
      <c r="G48" s="129">
        <v>175</v>
      </c>
      <c r="H48" s="58">
        <v>969309</v>
      </c>
      <c r="I48" s="58">
        <v>180</v>
      </c>
      <c r="J48" s="71"/>
      <c r="K48" s="9" t="s">
        <v>43</v>
      </c>
      <c r="L48" s="58">
        <v>871440</v>
      </c>
      <c r="M48" s="129">
        <v>190</v>
      </c>
      <c r="N48" s="58">
        <v>118053</v>
      </c>
      <c r="O48" s="129">
        <v>107</v>
      </c>
      <c r="P48" s="58">
        <v>9918</v>
      </c>
      <c r="Q48" s="129">
        <v>176</v>
      </c>
      <c r="R48" s="58">
        <v>999411</v>
      </c>
      <c r="S48" s="58">
        <v>180</v>
      </c>
    </row>
    <row r="49" spans="1:19" ht="15" x14ac:dyDescent="0.3">
      <c r="A49" s="9" t="s">
        <v>44</v>
      </c>
      <c r="B49" s="58">
        <v>589679</v>
      </c>
      <c r="C49" s="129">
        <v>161</v>
      </c>
      <c r="D49" s="58">
        <v>79752</v>
      </c>
      <c r="E49" s="129">
        <v>95</v>
      </c>
      <c r="F49" s="58">
        <v>6076</v>
      </c>
      <c r="G49" s="129">
        <v>158</v>
      </c>
      <c r="H49" s="58">
        <v>675507</v>
      </c>
      <c r="I49" s="58">
        <v>153</v>
      </c>
      <c r="J49" s="71"/>
      <c r="K49" s="9" t="s">
        <v>44</v>
      </c>
      <c r="L49" s="58">
        <v>603208</v>
      </c>
      <c r="M49" s="129">
        <v>161</v>
      </c>
      <c r="N49" s="58">
        <v>90131</v>
      </c>
      <c r="O49" s="129">
        <v>96</v>
      </c>
      <c r="P49" s="58">
        <v>6644</v>
      </c>
      <c r="Q49" s="129">
        <v>158</v>
      </c>
      <c r="R49" s="58">
        <v>699983</v>
      </c>
      <c r="S49" s="58">
        <v>153</v>
      </c>
    </row>
    <row r="50" spans="1:19" ht="15" x14ac:dyDescent="0.3">
      <c r="A50" s="9" t="s">
        <v>45</v>
      </c>
      <c r="B50" s="58">
        <v>382619</v>
      </c>
      <c r="C50" s="129">
        <v>130</v>
      </c>
      <c r="D50" s="58">
        <v>56830</v>
      </c>
      <c r="E50" s="129">
        <v>58</v>
      </c>
      <c r="F50" s="58">
        <v>4129</v>
      </c>
      <c r="G50" s="129">
        <v>113</v>
      </c>
      <c r="H50" s="58">
        <v>443578</v>
      </c>
      <c r="I50" s="58">
        <v>120</v>
      </c>
      <c r="J50" s="71"/>
      <c r="K50" s="9" t="s">
        <v>45</v>
      </c>
      <c r="L50" s="58">
        <v>391855</v>
      </c>
      <c r="M50" s="129">
        <v>130</v>
      </c>
      <c r="N50" s="58">
        <v>65030</v>
      </c>
      <c r="O50" s="129">
        <v>58</v>
      </c>
      <c r="P50" s="58">
        <v>4570</v>
      </c>
      <c r="Q50" s="129">
        <v>113</v>
      </c>
      <c r="R50" s="58">
        <v>461455</v>
      </c>
      <c r="S50" s="58">
        <v>119</v>
      </c>
    </row>
    <row r="51" spans="1:19" ht="15" x14ac:dyDescent="0.3">
      <c r="A51" s="9" t="s">
        <v>46</v>
      </c>
      <c r="B51" s="58">
        <v>241122</v>
      </c>
      <c r="C51" s="129">
        <v>99</v>
      </c>
      <c r="D51" s="58">
        <v>39075</v>
      </c>
      <c r="E51" s="129">
        <v>46</v>
      </c>
      <c r="F51" s="58">
        <v>2611</v>
      </c>
      <c r="G51" s="129">
        <v>88</v>
      </c>
      <c r="H51" s="58">
        <v>282808</v>
      </c>
      <c r="I51" s="58">
        <v>92</v>
      </c>
      <c r="J51" s="71"/>
      <c r="K51" s="9" t="s">
        <v>46</v>
      </c>
      <c r="L51" s="58">
        <v>248704</v>
      </c>
      <c r="M51" s="129">
        <v>99</v>
      </c>
      <c r="N51" s="58">
        <v>45757</v>
      </c>
      <c r="O51" s="129">
        <v>46</v>
      </c>
      <c r="P51" s="58">
        <v>2860</v>
      </c>
      <c r="Q51" s="129">
        <v>88</v>
      </c>
      <c r="R51" s="58">
        <v>297321</v>
      </c>
      <c r="S51" s="58">
        <v>91</v>
      </c>
    </row>
    <row r="52" spans="1:19" ht="15" x14ac:dyDescent="0.3">
      <c r="A52" s="9" t="s">
        <v>47</v>
      </c>
      <c r="B52" s="58">
        <v>148801</v>
      </c>
      <c r="C52" s="129">
        <v>69</v>
      </c>
      <c r="D52" s="58">
        <v>26923</v>
      </c>
      <c r="E52" s="129">
        <v>34</v>
      </c>
      <c r="F52" s="58">
        <v>1816</v>
      </c>
      <c r="G52" s="129">
        <v>63</v>
      </c>
      <c r="H52" s="58">
        <v>177540</v>
      </c>
      <c r="I52" s="58">
        <v>64</v>
      </c>
      <c r="J52" s="71"/>
      <c r="K52" s="9" t="s">
        <v>47</v>
      </c>
      <c r="L52" s="58">
        <v>155267</v>
      </c>
      <c r="M52" s="129">
        <v>69</v>
      </c>
      <c r="N52" s="58">
        <v>32266</v>
      </c>
      <c r="O52" s="129">
        <v>34</v>
      </c>
      <c r="P52" s="58">
        <v>2026</v>
      </c>
      <c r="Q52" s="129">
        <v>63</v>
      </c>
      <c r="R52" s="58">
        <v>189559</v>
      </c>
      <c r="S52" s="58">
        <v>63</v>
      </c>
    </row>
    <row r="53" spans="1:19" ht="15" x14ac:dyDescent="0.3">
      <c r="A53" s="9" t="s">
        <v>48</v>
      </c>
      <c r="B53" s="58">
        <v>236131</v>
      </c>
      <c r="C53" s="129">
        <v>53</v>
      </c>
      <c r="D53" s="58">
        <v>54831</v>
      </c>
      <c r="E53" s="129">
        <v>27</v>
      </c>
      <c r="F53" s="58">
        <v>3627</v>
      </c>
      <c r="G53" s="129">
        <v>50</v>
      </c>
      <c r="H53" s="58">
        <v>294589</v>
      </c>
      <c r="I53" s="58">
        <v>48</v>
      </c>
      <c r="J53" s="71"/>
      <c r="K53" s="9" t="s">
        <v>48</v>
      </c>
      <c r="L53" s="58">
        <v>259525</v>
      </c>
      <c r="M53" s="129">
        <v>53</v>
      </c>
      <c r="N53" s="58">
        <v>78010</v>
      </c>
      <c r="O53" s="129">
        <v>27</v>
      </c>
      <c r="P53" s="58">
        <v>4146</v>
      </c>
      <c r="Q53" s="129">
        <v>50</v>
      </c>
      <c r="R53" s="58">
        <v>341681</v>
      </c>
      <c r="S53" s="58">
        <v>47</v>
      </c>
    </row>
    <row r="54" spans="1:19" ht="15" x14ac:dyDescent="0.3">
      <c r="A54" s="9" t="s">
        <v>32</v>
      </c>
      <c r="B54" s="58">
        <v>1415152</v>
      </c>
      <c r="C54" s="129">
        <v>53</v>
      </c>
      <c r="D54" s="58">
        <v>230906</v>
      </c>
      <c r="E54" s="129">
        <v>27</v>
      </c>
      <c r="F54" s="58">
        <v>15731</v>
      </c>
      <c r="G54" s="129">
        <v>43</v>
      </c>
      <c r="H54" s="58">
        <v>1661789</v>
      </c>
      <c r="I54" s="58">
        <v>49</v>
      </c>
      <c r="J54" s="71"/>
      <c r="K54" s="9" t="s">
        <v>32</v>
      </c>
      <c r="L54" s="58">
        <v>1360178</v>
      </c>
      <c r="M54" s="129">
        <v>53</v>
      </c>
      <c r="N54" s="58">
        <v>194613</v>
      </c>
      <c r="O54" s="129">
        <v>27</v>
      </c>
      <c r="P54" s="58">
        <v>16043</v>
      </c>
      <c r="Q54" s="129">
        <v>50</v>
      </c>
      <c r="R54" s="58">
        <v>1570834</v>
      </c>
      <c r="S54" s="58">
        <v>50</v>
      </c>
    </row>
    <row r="55" spans="1:19" ht="15" x14ac:dyDescent="0.25">
      <c r="A55" s="132" t="s">
        <v>78</v>
      </c>
      <c r="B55" s="132">
        <v>7432078</v>
      </c>
      <c r="C55" s="133">
        <v>155</v>
      </c>
      <c r="D55" s="132">
        <v>986069</v>
      </c>
      <c r="E55" s="133">
        <v>86</v>
      </c>
      <c r="F55" s="132">
        <v>85452</v>
      </c>
      <c r="G55" s="133">
        <v>141</v>
      </c>
      <c r="H55" s="132">
        <v>8503599</v>
      </c>
      <c r="I55" s="132">
        <v>147</v>
      </c>
      <c r="J55" s="93"/>
      <c r="K55" s="132" t="s">
        <v>78</v>
      </c>
      <c r="L55" s="132">
        <v>7502533</v>
      </c>
      <c r="M55" s="133">
        <v>156</v>
      </c>
      <c r="N55" s="132">
        <v>1051619</v>
      </c>
      <c r="O55" s="133">
        <v>88</v>
      </c>
      <c r="P55" s="132">
        <v>91913</v>
      </c>
      <c r="Q55" s="133">
        <v>145</v>
      </c>
      <c r="R55" s="132">
        <v>8646065</v>
      </c>
      <c r="S55" s="132">
        <v>147</v>
      </c>
    </row>
    <row r="56" spans="1:19" ht="23.5" customHeight="1" x14ac:dyDescent="0.25">
      <c r="A56" s="388" t="s">
        <v>87</v>
      </c>
      <c r="B56" s="388"/>
      <c r="C56" s="388"/>
      <c r="D56" s="388"/>
      <c r="E56" s="388"/>
      <c r="F56" s="388"/>
      <c r="G56" s="388"/>
      <c r="H56" s="388"/>
      <c r="I56" s="388"/>
      <c r="J56" s="93"/>
      <c r="K56" s="386" t="s">
        <v>124</v>
      </c>
      <c r="L56" s="386"/>
      <c r="M56" s="386"/>
      <c r="N56" s="386"/>
      <c r="O56" s="386"/>
      <c r="P56" s="386"/>
      <c r="Q56" s="386"/>
      <c r="R56" s="386"/>
      <c r="S56" s="386"/>
    </row>
    <row r="57" spans="1:19" ht="15" x14ac:dyDescent="0.3">
      <c r="A57" s="9" t="s">
        <v>53</v>
      </c>
      <c r="B57" s="58">
        <v>3526619</v>
      </c>
      <c r="C57" s="129">
        <v>203</v>
      </c>
      <c r="D57" s="58">
        <v>391972</v>
      </c>
      <c r="E57" s="129">
        <v>133</v>
      </c>
      <c r="F57" s="58">
        <v>42013</v>
      </c>
      <c r="G57" s="129">
        <v>186</v>
      </c>
      <c r="H57" s="58">
        <v>3960604</v>
      </c>
      <c r="I57" s="58">
        <v>196</v>
      </c>
      <c r="J57" s="93"/>
      <c r="K57" s="9" t="s">
        <v>53</v>
      </c>
      <c r="L57" s="58">
        <v>3632758</v>
      </c>
      <c r="M57" s="129">
        <v>203</v>
      </c>
      <c r="N57" s="58">
        <v>434578</v>
      </c>
      <c r="O57" s="129">
        <v>134</v>
      </c>
      <c r="P57" s="58">
        <v>46469</v>
      </c>
      <c r="Q57" s="129">
        <v>188</v>
      </c>
      <c r="R57" s="58">
        <v>4113805</v>
      </c>
      <c r="S57" s="58">
        <v>195</v>
      </c>
    </row>
    <row r="58" spans="1:19" ht="15" x14ac:dyDescent="0.3">
      <c r="A58" s="130" t="s">
        <v>55</v>
      </c>
      <c r="B58" s="116">
        <v>849202</v>
      </c>
      <c r="C58" s="131">
        <v>201</v>
      </c>
      <c r="D58" s="116">
        <v>86510</v>
      </c>
      <c r="E58" s="131">
        <v>136</v>
      </c>
      <c r="F58" s="116">
        <v>11649</v>
      </c>
      <c r="G58" s="131">
        <v>181</v>
      </c>
      <c r="H58" s="116">
        <v>947361</v>
      </c>
      <c r="I58" s="116">
        <v>195</v>
      </c>
      <c r="J58" s="93"/>
      <c r="K58" s="130" t="s">
        <v>55</v>
      </c>
      <c r="L58" s="116">
        <v>904111</v>
      </c>
      <c r="M58" s="131">
        <v>200</v>
      </c>
      <c r="N58" s="116">
        <v>96312</v>
      </c>
      <c r="O58" s="131">
        <v>137</v>
      </c>
      <c r="P58" s="116">
        <v>12859</v>
      </c>
      <c r="Q58" s="131">
        <v>186</v>
      </c>
      <c r="R58" s="116">
        <v>1013282</v>
      </c>
      <c r="S58" s="116">
        <v>194</v>
      </c>
    </row>
    <row r="59" spans="1:19" ht="15" x14ac:dyDescent="0.3">
      <c r="A59" s="130" t="s">
        <v>41</v>
      </c>
      <c r="B59" s="116">
        <v>1528679</v>
      </c>
      <c r="C59" s="131">
        <v>204</v>
      </c>
      <c r="D59" s="116">
        <v>169501</v>
      </c>
      <c r="E59" s="131">
        <v>140</v>
      </c>
      <c r="F59" s="116">
        <v>17594</v>
      </c>
      <c r="G59" s="131">
        <v>191</v>
      </c>
      <c r="H59" s="116">
        <v>1715774</v>
      </c>
      <c r="I59" s="116">
        <v>197</v>
      </c>
      <c r="J59" s="93"/>
      <c r="K59" s="130" t="s">
        <v>41</v>
      </c>
      <c r="L59" s="116">
        <v>1560302</v>
      </c>
      <c r="M59" s="131">
        <v>204</v>
      </c>
      <c r="N59" s="116">
        <v>187252</v>
      </c>
      <c r="O59" s="131">
        <v>142</v>
      </c>
      <c r="P59" s="116">
        <v>19420</v>
      </c>
      <c r="Q59" s="131">
        <v>191</v>
      </c>
      <c r="R59" s="116">
        <v>1766974</v>
      </c>
      <c r="S59" s="116">
        <v>197</v>
      </c>
    </row>
    <row r="60" spans="1:19" ht="15" x14ac:dyDescent="0.3">
      <c r="A60" s="130" t="s">
        <v>42</v>
      </c>
      <c r="B60" s="116">
        <v>1148738</v>
      </c>
      <c r="C60" s="131">
        <v>203</v>
      </c>
      <c r="D60" s="116">
        <v>135961</v>
      </c>
      <c r="E60" s="131">
        <v>122</v>
      </c>
      <c r="F60" s="116">
        <v>12770</v>
      </c>
      <c r="G60" s="131">
        <v>184</v>
      </c>
      <c r="H60" s="116">
        <v>1297469</v>
      </c>
      <c r="I60" s="116">
        <v>194</v>
      </c>
      <c r="J60" s="93"/>
      <c r="K60" s="130" t="s">
        <v>42</v>
      </c>
      <c r="L60" s="116">
        <v>1168345</v>
      </c>
      <c r="M60" s="131">
        <v>203</v>
      </c>
      <c r="N60" s="116">
        <v>151014</v>
      </c>
      <c r="O60" s="131">
        <v>123</v>
      </c>
      <c r="P60" s="116">
        <v>14190</v>
      </c>
      <c r="Q60" s="131">
        <v>185</v>
      </c>
      <c r="R60" s="116">
        <v>1333549</v>
      </c>
      <c r="S60" s="116">
        <v>194</v>
      </c>
    </row>
    <row r="61" spans="1:19" ht="15" x14ac:dyDescent="0.3">
      <c r="A61" s="9" t="s">
        <v>43</v>
      </c>
      <c r="B61" s="58">
        <v>857569</v>
      </c>
      <c r="C61" s="129">
        <v>190</v>
      </c>
      <c r="D61" s="58">
        <v>107379</v>
      </c>
      <c r="E61" s="129">
        <v>107</v>
      </c>
      <c r="F61" s="58">
        <v>9171</v>
      </c>
      <c r="G61" s="129">
        <v>175</v>
      </c>
      <c r="H61" s="58">
        <v>974119</v>
      </c>
      <c r="I61" s="58">
        <v>180</v>
      </c>
      <c r="J61" s="93"/>
      <c r="K61" s="9" t="s">
        <v>43</v>
      </c>
      <c r="L61" s="58">
        <v>873025</v>
      </c>
      <c r="M61" s="129">
        <v>190</v>
      </c>
      <c r="N61" s="58">
        <v>119560</v>
      </c>
      <c r="O61" s="129">
        <v>108</v>
      </c>
      <c r="P61" s="58">
        <v>10058</v>
      </c>
      <c r="Q61" s="129">
        <v>176</v>
      </c>
      <c r="R61" s="58">
        <v>1002643</v>
      </c>
      <c r="S61" s="58">
        <v>180</v>
      </c>
    </row>
    <row r="62" spans="1:19" ht="15" x14ac:dyDescent="0.3">
      <c r="A62" s="9" t="s">
        <v>44</v>
      </c>
      <c r="B62" s="58">
        <v>592079</v>
      </c>
      <c r="C62" s="129">
        <v>161</v>
      </c>
      <c r="D62" s="58">
        <v>81320</v>
      </c>
      <c r="E62" s="129">
        <v>95</v>
      </c>
      <c r="F62" s="58">
        <v>6138</v>
      </c>
      <c r="G62" s="129">
        <v>158</v>
      </c>
      <c r="H62" s="58">
        <v>679537</v>
      </c>
      <c r="I62" s="58">
        <v>153</v>
      </c>
      <c r="J62" s="93"/>
      <c r="K62" s="9" t="s">
        <v>44</v>
      </c>
      <c r="L62" s="58">
        <v>604175</v>
      </c>
      <c r="M62" s="129">
        <v>161</v>
      </c>
      <c r="N62" s="58">
        <v>91006</v>
      </c>
      <c r="O62" s="129">
        <v>96</v>
      </c>
      <c r="P62" s="58">
        <v>6742</v>
      </c>
      <c r="Q62" s="129">
        <v>158</v>
      </c>
      <c r="R62" s="58">
        <v>701923</v>
      </c>
      <c r="S62" s="58">
        <v>153</v>
      </c>
    </row>
    <row r="63" spans="1:19" ht="15" x14ac:dyDescent="0.3">
      <c r="A63" s="9" t="s">
        <v>45</v>
      </c>
      <c r="B63" s="58">
        <v>383933</v>
      </c>
      <c r="C63" s="129">
        <v>130</v>
      </c>
      <c r="D63" s="58">
        <v>58201</v>
      </c>
      <c r="E63" s="129">
        <v>58</v>
      </c>
      <c r="F63" s="58">
        <v>4182</v>
      </c>
      <c r="G63" s="129">
        <v>113</v>
      </c>
      <c r="H63" s="58">
        <v>446316</v>
      </c>
      <c r="I63" s="58">
        <v>120</v>
      </c>
      <c r="J63" s="93"/>
      <c r="K63" s="9" t="s">
        <v>45</v>
      </c>
      <c r="L63" s="58">
        <v>392464</v>
      </c>
      <c r="M63" s="129">
        <v>130</v>
      </c>
      <c r="N63" s="58">
        <v>65724</v>
      </c>
      <c r="O63" s="129">
        <v>58</v>
      </c>
      <c r="P63" s="58">
        <v>4623</v>
      </c>
      <c r="Q63" s="129">
        <v>113</v>
      </c>
      <c r="R63" s="58">
        <v>462811</v>
      </c>
      <c r="S63" s="58">
        <v>120</v>
      </c>
    </row>
    <row r="64" spans="1:19" ht="15" x14ac:dyDescent="0.3">
      <c r="A64" s="9" t="s">
        <v>46</v>
      </c>
      <c r="B64" s="58">
        <v>242800</v>
      </c>
      <c r="C64" s="129">
        <v>99</v>
      </c>
      <c r="D64" s="58">
        <v>39988</v>
      </c>
      <c r="E64" s="129">
        <v>46</v>
      </c>
      <c r="F64" s="58">
        <v>2636</v>
      </c>
      <c r="G64" s="129">
        <v>88</v>
      </c>
      <c r="H64" s="58">
        <v>285424</v>
      </c>
      <c r="I64" s="58">
        <v>92</v>
      </c>
      <c r="J64" s="93"/>
      <c r="K64" s="9" t="s">
        <v>46</v>
      </c>
      <c r="L64" s="58">
        <v>249285</v>
      </c>
      <c r="M64" s="129">
        <v>99</v>
      </c>
      <c r="N64" s="58">
        <v>46433</v>
      </c>
      <c r="O64" s="129">
        <v>46</v>
      </c>
      <c r="P64" s="58">
        <v>2898</v>
      </c>
      <c r="Q64" s="129">
        <v>88</v>
      </c>
      <c r="R64" s="58">
        <v>298616</v>
      </c>
      <c r="S64" s="58">
        <v>91</v>
      </c>
    </row>
    <row r="65" spans="1:19" ht="15" x14ac:dyDescent="0.3">
      <c r="A65" s="9" t="s">
        <v>47</v>
      </c>
      <c r="B65" s="58">
        <v>150061</v>
      </c>
      <c r="C65" s="129">
        <v>69</v>
      </c>
      <c r="D65" s="58">
        <v>27541</v>
      </c>
      <c r="E65" s="129">
        <v>34</v>
      </c>
      <c r="F65" s="58">
        <v>1840</v>
      </c>
      <c r="G65" s="129">
        <v>63</v>
      </c>
      <c r="H65" s="58">
        <v>179442</v>
      </c>
      <c r="I65" s="58">
        <v>64</v>
      </c>
      <c r="J65" s="93"/>
      <c r="K65" s="9" t="s">
        <v>47</v>
      </c>
      <c r="L65" s="58">
        <v>155748</v>
      </c>
      <c r="M65" s="129">
        <v>69</v>
      </c>
      <c r="N65" s="58">
        <v>32788</v>
      </c>
      <c r="O65" s="129">
        <v>34</v>
      </c>
      <c r="P65" s="58">
        <v>2052</v>
      </c>
      <c r="Q65" s="129">
        <v>63</v>
      </c>
      <c r="R65" s="58">
        <v>190588</v>
      </c>
      <c r="S65" s="58">
        <v>63</v>
      </c>
    </row>
    <row r="66" spans="1:19" ht="15" x14ac:dyDescent="0.3">
      <c r="A66" s="9" t="s">
        <v>48</v>
      </c>
      <c r="B66" s="58">
        <v>240539</v>
      </c>
      <c r="C66" s="129">
        <v>53</v>
      </c>
      <c r="D66" s="58">
        <v>56849</v>
      </c>
      <c r="E66" s="129">
        <v>27</v>
      </c>
      <c r="F66" s="58">
        <v>3724</v>
      </c>
      <c r="G66" s="129">
        <v>50</v>
      </c>
      <c r="H66" s="58">
        <v>301112</v>
      </c>
      <c r="I66" s="58">
        <v>48</v>
      </c>
      <c r="J66" s="93"/>
      <c r="K66" s="9" t="s">
        <v>48</v>
      </c>
      <c r="L66" s="58">
        <v>262289</v>
      </c>
      <c r="M66" s="129">
        <v>53</v>
      </c>
      <c r="N66" s="58">
        <v>80088</v>
      </c>
      <c r="O66" s="129">
        <v>27</v>
      </c>
      <c r="P66" s="58">
        <v>4226</v>
      </c>
      <c r="Q66" s="129">
        <v>50</v>
      </c>
      <c r="R66" s="58">
        <v>346603</v>
      </c>
      <c r="S66" s="58">
        <v>47</v>
      </c>
    </row>
    <row r="67" spans="1:19" ht="15" x14ac:dyDescent="0.3">
      <c r="A67" s="9" t="s">
        <v>32</v>
      </c>
      <c r="B67" s="58">
        <v>1383287</v>
      </c>
      <c r="C67" s="129">
        <v>53</v>
      </c>
      <c r="D67" s="58">
        <v>223952</v>
      </c>
      <c r="E67" s="129">
        <v>27</v>
      </c>
      <c r="F67" s="58">
        <v>15102</v>
      </c>
      <c r="G67" s="129">
        <v>43</v>
      </c>
      <c r="H67" s="58">
        <v>1622341</v>
      </c>
      <c r="I67" s="58">
        <v>49</v>
      </c>
      <c r="J67" s="93"/>
      <c r="K67" s="9" t="s">
        <v>32</v>
      </c>
      <c r="L67" s="58">
        <v>1360627</v>
      </c>
      <c r="M67" s="129">
        <v>53</v>
      </c>
      <c r="N67" s="58">
        <v>193189</v>
      </c>
      <c r="O67" s="129">
        <v>27</v>
      </c>
      <c r="P67" s="58">
        <v>16252</v>
      </c>
      <c r="Q67" s="129">
        <v>50</v>
      </c>
      <c r="R67" s="58">
        <v>1570068</v>
      </c>
      <c r="S67" s="58">
        <v>50</v>
      </c>
    </row>
    <row r="68" spans="1:19" ht="15" x14ac:dyDescent="0.25">
      <c r="A68" s="132" t="s">
        <v>78</v>
      </c>
      <c r="B68" s="132">
        <v>7376887</v>
      </c>
      <c r="C68" s="133">
        <v>155</v>
      </c>
      <c r="D68" s="132">
        <v>987202</v>
      </c>
      <c r="E68" s="133">
        <v>86</v>
      </c>
      <c r="F68" s="132">
        <v>84806</v>
      </c>
      <c r="G68" s="133">
        <v>142</v>
      </c>
      <c r="H68" s="132">
        <v>8448895</v>
      </c>
      <c r="I68" s="132">
        <v>147</v>
      </c>
      <c r="J68" s="93"/>
      <c r="K68" s="132" t="s">
        <v>78</v>
      </c>
      <c r="L68" s="132">
        <v>7530371</v>
      </c>
      <c r="M68" s="133">
        <v>156</v>
      </c>
      <c r="N68" s="132">
        <v>1063366</v>
      </c>
      <c r="O68" s="133">
        <v>89</v>
      </c>
      <c r="P68" s="132">
        <v>93320</v>
      </c>
      <c r="Q68" s="133">
        <v>145</v>
      </c>
      <c r="R68" s="132">
        <v>8687057</v>
      </c>
      <c r="S68" s="132">
        <v>147</v>
      </c>
    </row>
    <row r="69" spans="1:19" ht="25.5" customHeight="1" x14ac:dyDescent="0.3">
      <c r="A69" s="137" t="str">
        <f>+INDICE!B10</f>
        <v xml:space="preserve"> Lettura dati 25 maggio 2023</v>
      </c>
    </row>
  </sheetData>
  <mergeCells count="18">
    <mergeCell ref="L2:M2"/>
    <mergeCell ref="N2:O2"/>
    <mergeCell ref="P2:Q2"/>
    <mergeCell ref="R2:S2"/>
    <mergeCell ref="K17:S17"/>
    <mergeCell ref="B2:C2"/>
    <mergeCell ref="D2:E2"/>
    <mergeCell ref="F2:G2"/>
    <mergeCell ref="H2:I2"/>
    <mergeCell ref="A4:I4"/>
    <mergeCell ref="K56:S56"/>
    <mergeCell ref="K4:S4"/>
    <mergeCell ref="A56:I56"/>
    <mergeCell ref="A43:I43"/>
    <mergeCell ref="A30:I30"/>
    <mergeCell ref="A17:I17"/>
    <mergeCell ref="K43:S43"/>
    <mergeCell ref="K30:S30"/>
  </mergeCells>
  <pageMargins left="0.70866141732283472" right="0.70866141732283472" top="0.94488188976377963" bottom="0.74803149606299213" header="0.31496062992125984" footer="0.31496062992125984"/>
  <pageSetup paperSize="9" scale="40" orientation="landscape" r:id="rId1"/>
  <headerFooter>
    <oddHeader>&amp;COSSERVATORIO ASSEGNO UNICO UNIVERSALE</oddHeader>
    <oddFooter>&amp;CINPS - COORDINAMENTO GENERALE STATISTICO ATTUARIALE</oddFooter>
  </headerFooter>
  <colBreaks count="1" manualBreakCount="1">
    <brk id="11"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69E77-12FF-4954-ABDE-22C668BAA800}">
  <sheetPr>
    <pageSetUpPr fitToPage="1"/>
  </sheetPr>
  <dimension ref="A1:K57"/>
  <sheetViews>
    <sheetView showGridLines="0" tabSelected="1" view="pageBreakPreview" topLeftCell="A29" zoomScale="62" zoomScaleNormal="65" zoomScaleSheetLayoutView="62" workbookViewId="0">
      <selection activeCell="D13" sqref="D13"/>
    </sheetView>
  </sheetViews>
  <sheetFormatPr defaultColWidth="9.453125" defaultRowHeight="13.5" x14ac:dyDescent="0.25"/>
  <cols>
    <col min="1" max="1" width="29.7265625" style="73" customWidth="1"/>
    <col min="2" max="2" width="15.7265625" style="73" customWidth="1"/>
    <col min="3" max="3" width="12.81640625" style="73" customWidth="1"/>
    <col min="4" max="4" width="15.36328125" style="73" customWidth="1"/>
    <col min="5" max="5" width="13.36328125" style="73" customWidth="1"/>
    <col min="6" max="6" width="16.26953125" style="73" customWidth="1"/>
    <col min="7" max="7" width="11.453125" style="73" customWidth="1"/>
    <col min="8" max="8" width="15.36328125" style="73" bestFit="1" customWidth="1"/>
    <col min="9" max="9" width="12.90625" style="73" customWidth="1"/>
    <col min="10" max="10" width="13.6328125" style="73" customWidth="1"/>
    <col min="11" max="16384" width="9.453125" style="73"/>
  </cols>
  <sheetData>
    <row r="1" spans="1:11" ht="56.5" customHeight="1" thickBot="1" x14ac:dyDescent="0.3">
      <c r="A1" s="391" t="s">
        <v>141</v>
      </c>
      <c r="B1" s="391"/>
      <c r="C1" s="391"/>
      <c r="D1" s="391"/>
      <c r="E1" s="391"/>
      <c r="F1" s="391"/>
      <c r="G1" s="391"/>
      <c r="H1" s="391"/>
      <c r="I1" s="391"/>
      <c r="J1" s="92"/>
    </row>
    <row r="2" spans="1:11" s="57" customFormat="1" ht="24" customHeight="1" thickTop="1" x14ac:dyDescent="0.35">
      <c r="A2" s="160"/>
      <c r="B2" s="389" t="s">
        <v>51</v>
      </c>
      <c r="C2" s="390"/>
      <c r="D2" s="389" t="s">
        <v>52</v>
      </c>
      <c r="E2" s="390"/>
      <c r="F2" s="389" t="s">
        <v>64</v>
      </c>
      <c r="G2" s="390"/>
      <c r="H2" s="389" t="s">
        <v>33</v>
      </c>
      <c r="I2" s="389"/>
      <c r="J2" s="134"/>
    </row>
    <row r="3" spans="1:11" s="9" customFormat="1" ht="64" customHeight="1" thickBot="1" x14ac:dyDescent="0.35">
      <c r="A3" s="159" t="s">
        <v>49</v>
      </c>
      <c r="B3" s="135" t="s">
        <v>103</v>
      </c>
      <c r="C3" s="29" t="s">
        <v>105</v>
      </c>
      <c r="D3" s="135" t="s">
        <v>103</v>
      </c>
      <c r="E3" s="29" t="s">
        <v>105</v>
      </c>
      <c r="F3" s="135" t="s">
        <v>103</v>
      </c>
      <c r="G3" s="29" t="s">
        <v>105</v>
      </c>
      <c r="H3" s="135" t="s">
        <v>103</v>
      </c>
      <c r="I3" s="28" t="s">
        <v>105</v>
      </c>
      <c r="J3" s="134"/>
    </row>
    <row r="4" spans="1:11" ht="24" customHeight="1" thickTop="1" x14ac:dyDescent="0.3">
      <c r="A4" s="388" t="s">
        <v>132</v>
      </c>
      <c r="B4" s="388"/>
      <c r="C4" s="388"/>
      <c r="D4" s="388"/>
      <c r="E4" s="388"/>
      <c r="F4" s="388"/>
      <c r="G4" s="388"/>
      <c r="H4" s="388"/>
      <c r="I4" s="388"/>
      <c r="J4" s="134"/>
      <c r="K4" s="9"/>
    </row>
    <row r="5" spans="1:11" s="9" customFormat="1" ht="16.5" customHeight="1" x14ac:dyDescent="0.3">
      <c r="A5" s="58" t="s">
        <v>147</v>
      </c>
      <c r="B5" s="58">
        <v>3874043</v>
      </c>
      <c r="C5" s="129">
        <v>225</v>
      </c>
      <c r="D5" s="58">
        <v>470402</v>
      </c>
      <c r="E5" s="129">
        <v>136</v>
      </c>
      <c r="F5" s="58">
        <v>49742</v>
      </c>
      <c r="G5" s="129">
        <v>195</v>
      </c>
      <c r="H5" s="58">
        <v>4394187</v>
      </c>
      <c r="I5" s="58">
        <v>215</v>
      </c>
      <c r="J5" s="134"/>
    </row>
    <row r="6" spans="1:11" s="9" customFormat="1" ht="15" x14ac:dyDescent="0.3">
      <c r="A6" s="115" t="s">
        <v>148</v>
      </c>
      <c r="B6" s="116">
        <v>1030684</v>
      </c>
      <c r="C6" s="131">
        <v>225</v>
      </c>
      <c r="D6" s="116">
        <v>110927</v>
      </c>
      <c r="E6" s="131">
        <v>142</v>
      </c>
      <c r="F6" s="116">
        <v>14673</v>
      </c>
      <c r="G6" s="131">
        <v>194</v>
      </c>
      <c r="H6" s="116">
        <v>1156284</v>
      </c>
      <c r="I6" s="116">
        <v>217</v>
      </c>
      <c r="J6" s="134"/>
    </row>
    <row r="7" spans="1:11" s="9" customFormat="1" ht="15" x14ac:dyDescent="0.3">
      <c r="A7" s="115" t="s">
        <v>149</v>
      </c>
      <c r="B7" s="116">
        <v>1650239</v>
      </c>
      <c r="C7" s="131">
        <v>226</v>
      </c>
      <c r="D7" s="116">
        <v>201961</v>
      </c>
      <c r="E7" s="131">
        <v>142</v>
      </c>
      <c r="F7" s="116">
        <v>20580</v>
      </c>
      <c r="G7" s="131">
        <v>196</v>
      </c>
      <c r="H7" s="116">
        <v>1872780</v>
      </c>
      <c r="I7" s="116">
        <v>216</v>
      </c>
      <c r="J7" s="134"/>
    </row>
    <row r="8" spans="1:11" s="9" customFormat="1" ht="15" x14ac:dyDescent="0.3">
      <c r="A8" s="115" t="s">
        <v>150</v>
      </c>
      <c r="B8" s="116">
        <v>1193120</v>
      </c>
      <c r="C8" s="131">
        <v>225</v>
      </c>
      <c r="D8" s="116">
        <v>157514</v>
      </c>
      <c r="E8" s="131">
        <v>123</v>
      </c>
      <c r="F8" s="116">
        <v>14489</v>
      </c>
      <c r="G8" s="131">
        <v>193</v>
      </c>
      <c r="H8" s="116">
        <v>1365123</v>
      </c>
      <c r="I8" s="116">
        <v>213</v>
      </c>
      <c r="J8" s="134"/>
    </row>
    <row r="9" spans="1:11" s="9" customFormat="1" ht="15" x14ac:dyDescent="0.3">
      <c r="A9" s="58" t="s">
        <v>151</v>
      </c>
      <c r="B9" s="58">
        <v>856872</v>
      </c>
      <c r="C9" s="129">
        <v>210</v>
      </c>
      <c r="D9" s="58">
        <v>120837</v>
      </c>
      <c r="E9" s="129">
        <v>109</v>
      </c>
      <c r="F9" s="58">
        <v>9825</v>
      </c>
      <c r="G9" s="129">
        <v>182</v>
      </c>
      <c r="H9" s="58">
        <v>987534</v>
      </c>
      <c r="I9" s="58">
        <v>197</v>
      </c>
      <c r="J9" s="134"/>
    </row>
    <row r="10" spans="1:11" s="9" customFormat="1" ht="15" x14ac:dyDescent="0.3">
      <c r="A10" s="58" t="s">
        <v>152</v>
      </c>
      <c r="B10" s="58">
        <v>561366</v>
      </c>
      <c r="C10" s="129">
        <v>177</v>
      </c>
      <c r="D10" s="58">
        <v>87681</v>
      </c>
      <c r="E10" s="129">
        <v>89</v>
      </c>
      <c r="F10" s="58">
        <v>6541</v>
      </c>
      <c r="G10" s="129">
        <v>157</v>
      </c>
      <c r="H10" s="58">
        <v>655588</v>
      </c>
      <c r="I10" s="58">
        <v>165</v>
      </c>
      <c r="J10" s="134"/>
    </row>
    <row r="11" spans="1:11" s="9" customFormat="1" ht="15" x14ac:dyDescent="0.3">
      <c r="A11" s="170" t="s">
        <v>153</v>
      </c>
      <c r="B11" s="58">
        <v>348392</v>
      </c>
      <c r="C11" s="129">
        <v>143</v>
      </c>
      <c r="D11" s="58">
        <v>61359</v>
      </c>
      <c r="E11" s="129">
        <v>63</v>
      </c>
      <c r="F11" s="58">
        <v>4042</v>
      </c>
      <c r="G11" s="129">
        <v>122</v>
      </c>
      <c r="H11" s="58">
        <v>413793</v>
      </c>
      <c r="I11" s="58">
        <v>131</v>
      </c>
      <c r="J11" s="134"/>
    </row>
    <row r="12" spans="1:11" s="9" customFormat="1" ht="15" x14ac:dyDescent="0.3">
      <c r="A12" s="58" t="s">
        <v>154</v>
      </c>
      <c r="B12" s="58">
        <v>211223</v>
      </c>
      <c r="C12" s="129">
        <v>109</v>
      </c>
      <c r="D12" s="58">
        <v>41917</v>
      </c>
      <c r="E12" s="129">
        <v>50</v>
      </c>
      <c r="F12" s="58">
        <v>2610</v>
      </c>
      <c r="G12" s="129">
        <v>95</v>
      </c>
      <c r="H12" s="58">
        <v>255750</v>
      </c>
      <c r="I12" s="58">
        <v>99</v>
      </c>
      <c r="J12" s="134"/>
    </row>
    <row r="13" spans="1:11" s="9" customFormat="1" ht="14.5" customHeight="1" x14ac:dyDescent="0.3">
      <c r="A13" s="58" t="s">
        <v>155</v>
      </c>
      <c r="B13" s="58">
        <v>124688</v>
      </c>
      <c r="C13" s="129">
        <v>76</v>
      </c>
      <c r="D13" s="58">
        <v>28063</v>
      </c>
      <c r="E13" s="129">
        <v>37</v>
      </c>
      <c r="F13" s="58">
        <v>1696</v>
      </c>
      <c r="G13" s="129">
        <v>69</v>
      </c>
      <c r="H13" s="58">
        <v>154447</v>
      </c>
      <c r="I13" s="58">
        <v>69</v>
      </c>
      <c r="J13" s="134"/>
    </row>
    <row r="14" spans="1:11" s="9" customFormat="1" ht="15" x14ac:dyDescent="0.3">
      <c r="A14" s="58" t="s">
        <v>156</v>
      </c>
      <c r="B14" s="58">
        <v>197945</v>
      </c>
      <c r="C14" s="129">
        <v>59</v>
      </c>
      <c r="D14" s="58">
        <v>65193</v>
      </c>
      <c r="E14" s="129">
        <v>29</v>
      </c>
      <c r="F14" s="58">
        <v>3401</v>
      </c>
      <c r="G14" s="129">
        <v>54</v>
      </c>
      <c r="H14" s="58">
        <v>266539</v>
      </c>
      <c r="I14" s="58">
        <v>51</v>
      </c>
      <c r="J14" s="134"/>
    </row>
    <row r="15" spans="1:11" s="9" customFormat="1" ht="15" x14ac:dyDescent="0.3">
      <c r="A15" s="58" t="s">
        <v>32</v>
      </c>
      <c r="B15" s="58">
        <v>1366369</v>
      </c>
      <c r="C15" s="129">
        <v>59</v>
      </c>
      <c r="D15" s="58">
        <v>192188</v>
      </c>
      <c r="E15" s="129">
        <v>30</v>
      </c>
      <c r="F15" s="58">
        <v>16479</v>
      </c>
      <c r="G15" s="129">
        <v>54</v>
      </c>
      <c r="H15" s="58">
        <v>1575036</v>
      </c>
      <c r="I15" s="58">
        <v>55</v>
      </c>
      <c r="J15" s="134"/>
    </row>
    <row r="16" spans="1:11" s="9" customFormat="1" ht="26.5" customHeight="1" x14ac:dyDescent="0.3">
      <c r="A16" s="132" t="s">
        <v>78</v>
      </c>
      <c r="B16" s="132">
        <v>7540898</v>
      </c>
      <c r="C16" s="133">
        <v>176</v>
      </c>
      <c r="D16" s="132">
        <v>1067640</v>
      </c>
      <c r="E16" s="133">
        <v>93</v>
      </c>
      <c r="F16" s="132">
        <v>94336</v>
      </c>
      <c r="G16" s="133">
        <v>153</v>
      </c>
      <c r="H16" s="132">
        <v>8702874</v>
      </c>
      <c r="I16" s="132">
        <v>165</v>
      </c>
      <c r="J16" s="134"/>
    </row>
    <row r="17" spans="1:11" ht="25.5" customHeight="1" x14ac:dyDescent="0.3">
      <c r="A17" s="388" t="s">
        <v>201</v>
      </c>
      <c r="B17" s="388"/>
      <c r="C17" s="388"/>
      <c r="D17" s="388"/>
      <c r="E17" s="388"/>
      <c r="F17" s="388"/>
      <c r="G17" s="388"/>
      <c r="H17" s="388"/>
      <c r="I17" s="388"/>
      <c r="J17" s="134"/>
      <c r="K17" s="9"/>
    </row>
    <row r="18" spans="1:11" ht="15" x14ac:dyDescent="0.25">
      <c r="A18" s="58" t="s">
        <v>147</v>
      </c>
      <c r="B18" s="58">
        <v>3789459</v>
      </c>
      <c r="C18" s="129">
        <v>225</v>
      </c>
      <c r="D18" s="58">
        <v>459381</v>
      </c>
      <c r="E18" s="129">
        <v>134</v>
      </c>
      <c r="F18" s="58">
        <v>49449</v>
      </c>
      <c r="G18" s="129">
        <v>194</v>
      </c>
      <c r="H18" s="58">
        <v>4298289</v>
      </c>
      <c r="I18" s="58">
        <v>215</v>
      </c>
    </row>
    <row r="19" spans="1:11" ht="15" x14ac:dyDescent="0.25">
      <c r="A19" s="115" t="s">
        <v>148</v>
      </c>
      <c r="B19" s="116">
        <v>878000</v>
      </c>
      <c r="C19" s="131">
        <v>224</v>
      </c>
      <c r="D19" s="116">
        <v>97626</v>
      </c>
      <c r="E19" s="131">
        <v>141</v>
      </c>
      <c r="F19" s="116">
        <v>13877</v>
      </c>
      <c r="G19" s="131">
        <v>193</v>
      </c>
      <c r="H19" s="116">
        <v>989503</v>
      </c>
      <c r="I19" s="116">
        <v>216</v>
      </c>
    </row>
    <row r="20" spans="1:11" ht="15" x14ac:dyDescent="0.25">
      <c r="A20" s="115" t="s">
        <v>149</v>
      </c>
      <c r="B20" s="116">
        <v>1675839</v>
      </c>
      <c r="C20" s="131">
        <v>226</v>
      </c>
      <c r="D20" s="116">
        <v>200341</v>
      </c>
      <c r="E20" s="131">
        <v>141</v>
      </c>
      <c r="F20" s="116">
        <v>20712</v>
      </c>
      <c r="G20" s="131">
        <v>196</v>
      </c>
      <c r="H20" s="116">
        <v>1896892</v>
      </c>
      <c r="I20" s="116">
        <v>217</v>
      </c>
    </row>
    <row r="21" spans="1:11" ht="15" x14ac:dyDescent="0.25">
      <c r="A21" s="115" t="s">
        <v>150</v>
      </c>
      <c r="B21" s="116">
        <v>1235620</v>
      </c>
      <c r="C21" s="131">
        <v>225</v>
      </c>
      <c r="D21" s="116">
        <v>161414</v>
      </c>
      <c r="E21" s="131">
        <v>122</v>
      </c>
      <c r="F21" s="116">
        <v>14860</v>
      </c>
      <c r="G21" s="131">
        <v>193</v>
      </c>
      <c r="H21" s="116">
        <v>1411894</v>
      </c>
      <c r="I21" s="116">
        <v>213</v>
      </c>
    </row>
    <row r="22" spans="1:11" ht="15" x14ac:dyDescent="0.25">
      <c r="A22" s="58" t="s">
        <v>151</v>
      </c>
      <c r="B22" s="58">
        <v>883658</v>
      </c>
      <c r="C22" s="129">
        <v>210</v>
      </c>
      <c r="D22" s="58">
        <v>122685</v>
      </c>
      <c r="E22" s="129">
        <v>108</v>
      </c>
      <c r="F22" s="58">
        <v>10102</v>
      </c>
      <c r="G22" s="129">
        <v>182</v>
      </c>
      <c r="H22" s="58">
        <v>1016445</v>
      </c>
      <c r="I22" s="58">
        <v>197</v>
      </c>
    </row>
    <row r="23" spans="1:11" ht="15" x14ac:dyDescent="0.25">
      <c r="A23" s="58" t="s">
        <v>152</v>
      </c>
      <c r="B23" s="58">
        <v>583334</v>
      </c>
      <c r="C23" s="129">
        <v>177</v>
      </c>
      <c r="D23" s="58">
        <v>89368</v>
      </c>
      <c r="E23" s="129">
        <v>89</v>
      </c>
      <c r="F23" s="58">
        <v>6714</v>
      </c>
      <c r="G23" s="129">
        <v>157</v>
      </c>
      <c r="H23" s="58">
        <v>679416</v>
      </c>
      <c r="I23" s="58">
        <v>165</v>
      </c>
    </row>
    <row r="24" spans="1:11" ht="15" x14ac:dyDescent="0.25">
      <c r="A24" s="170" t="s">
        <v>153</v>
      </c>
      <c r="B24" s="58">
        <v>364714</v>
      </c>
      <c r="C24" s="129">
        <v>143</v>
      </c>
      <c r="D24" s="58">
        <v>62627</v>
      </c>
      <c r="E24" s="129">
        <v>63</v>
      </c>
      <c r="F24" s="58">
        <v>4242</v>
      </c>
      <c r="G24" s="129">
        <v>123</v>
      </c>
      <c r="H24" s="58">
        <v>431583</v>
      </c>
      <c r="I24" s="58">
        <v>131</v>
      </c>
    </row>
    <row r="25" spans="1:11" ht="15" x14ac:dyDescent="0.25">
      <c r="A25" s="58" t="s">
        <v>154</v>
      </c>
      <c r="B25" s="58">
        <v>224267</v>
      </c>
      <c r="C25" s="129">
        <v>109</v>
      </c>
      <c r="D25" s="58">
        <v>43002</v>
      </c>
      <c r="E25" s="129">
        <v>50</v>
      </c>
      <c r="F25" s="58">
        <v>2727</v>
      </c>
      <c r="G25" s="129">
        <v>95</v>
      </c>
      <c r="H25" s="58">
        <v>269996</v>
      </c>
      <c r="I25" s="58">
        <v>100</v>
      </c>
    </row>
    <row r="26" spans="1:11" ht="15" x14ac:dyDescent="0.25">
      <c r="A26" s="58" t="s">
        <v>155</v>
      </c>
      <c r="B26" s="58">
        <v>137113</v>
      </c>
      <c r="C26" s="129">
        <v>76</v>
      </c>
      <c r="D26" s="58">
        <v>29175</v>
      </c>
      <c r="E26" s="129">
        <v>37</v>
      </c>
      <c r="F26" s="58">
        <v>1799</v>
      </c>
      <c r="G26" s="129">
        <v>69</v>
      </c>
      <c r="H26" s="58">
        <v>168087</v>
      </c>
      <c r="I26" s="58">
        <v>69</v>
      </c>
    </row>
    <row r="27" spans="1:11" ht="15" x14ac:dyDescent="0.25">
      <c r="A27" s="58" t="s">
        <v>156</v>
      </c>
      <c r="B27" s="58">
        <v>215471</v>
      </c>
      <c r="C27" s="129">
        <v>59</v>
      </c>
      <c r="D27" s="58">
        <v>67270</v>
      </c>
      <c r="E27" s="129">
        <v>29</v>
      </c>
      <c r="F27" s="58">
        <v>3585</v>
      </c>
      <c r="G27" s="129">
        <v>54</v>
      </c>
      <c r="H27" s="58">
        <v>286326</v>
      </c>
      <c r="I27" s="58">
        <v>52</v>
      </c>
    </row>
    <row r="28" spans="1:11" ht="15" x14ac:dyDescent="0.25">
      <c r="A28" s="58" t="s">
        <v>32</v>
      </c>
      <c r="B28" s="58">
        <v>1348512</v>
      </c>
      <c r="C28" s="129">
        <v>58</v>
      </c>
      <c r="D28" s="58">
        <v>188451</v>
      </c>
      <c r="E28" s="129">
        <v>30</v>
      </c>
      <c r="F28" s="58">
        <v>16302</v>
      </c>
      <c r="G28" s="129">
        <v>54</v>
      </c>
      <c r="H28" s="58">
        <v>1553265</v>
      </c>
      <c r="I28" s="58">
        <v>55</v>
      </c>
    </row>
    <row r="29" spans="1:11" ht="15" x14ac:dyDescent="0.25">
      <c r="A29" s="132" t="s">
        <v>78</v>
      </c>
      <c r="B29" s="132">
        <v>7546528</v>
      </c>
      <c r="C29" s="133">
        <v>175</v>
      </c>
      <c r="D29" s="132">
        <v>1061959</v>
      </c>
      <c r="E29" s="133">
        <v>92</v>
      </c>
      <c r="F29" s="132">
        <v>94920</v>
      </c>
      <c r="G29" s="133">
        <v>152</v>
      </c>
      <c r="H29" s="132">
        <v>8703407</v>
      </c>
      <c r="I29" s="132">
        <v>165</v>
      </c>
    </row>
    <row r="30" spans="1:11" ht="25.5" customHeight="1" x14ac:dyDescent="0.3">
      <c r="A30" s="388" t="s">
        <v>209</v>
      </c>
      <c r="B30" s="388"/>
      <c r="C30" s="388"/>
      <c r="D30" s="388"/>
      <c r="E30" s="388"/>
      <c r="F30" s="388"/>
      <c r="G30" s="388"/>
      <c r="H30" s="388"/>
      <c r="I30" s="388"/>
      <c r="J30" s="134"/>
      <c r="K30" s="9"/>
    </row>
    <row r="31" spans="1:11" ht="15" x14ac:dyDescent="0.25">
      <c r="A31" s="58" t="s">
        <v>147</v>
      </c>
      <c r="B31" s="58">
        <v>3143822</v>
      </c>
      <c r="C31" s="129">
        <v>226</v>
      </c>
      <c r="D31" s="58">
        <v>354899</v>
      </c>
      <c r="E31" s="129">
        <v>123</v>
      </c>
      <c r="F31" s="58">
        <v>42367</v>
      </c>
      <c r="G31" s="129">
        <v>192</v>
      </c>
      <c r="H31" s="58">
        <v>3541088</v>
      </c>
      <c r="I31" s="58">
        <v>216</v>
      </c>
    </row>
    <row r="32" spans="1:11" ht="15" x14ac:dyDescent="0.25">
      <c r="A32" s="115" t="s">
        <v>148</v>
      </c>
      <c r="B32" s="116">
        <v>698434</v>
      </c>
      <c r="C32" s="131">
        <v>225</v>
      </c>
      <c r="D32" s="116">
        <v>73439</v>
      </c>
      <c r="E32" s="131">
        <v>127</v>
      </c>
      <c r="F32" s="116">
        <v>12263</v>
      </c>
      <c r="G32" s="131">
        <v>192</v>
      </c>
      <c r="H32" s="116">
        <v>784136</v>
      </c>
      <c r="I32" s="116">
        <v>215</v>
      </c>
    </row>
    <row r="33" spans="1:9" ht="15" x14ac:dyDescent="0.25">
      <c r="A33" s="115" t="s">
        <v>149</v>
      </c>
      <c r="B33" s="116">
        <v>1425109</v>
      </c>
      <c r="C33" s="131">
        <v>228</v>
      </c>
      <c r="D33" s="116">
        <v>159705</v>
      </c>
      <c r="E33" s="131">
        <v>128</v>
      </c>
      <c r="F33" s="116">
        <v>17880</v>
      </c>
      <c r="G33" s="131">
        <v>194</v>
      </c>
      <c r="H33" s="116">
        <v>1602694</v>
      </c>
      <c r="I33" s="116">
        <v>217</v>
      </c>
    </row>
    <row r="34" spans="1:9" ht="15" x14ac:dyDescent="0.25">
      <c r="A34" s="115" t="s">
        <v>150</v>
      </c>
      <c r="B34" s="116">
        <v>1020279</v>
      </c>
      <c r="C34" s="131">
        <v>226</v>
      </c>
      <c r="D34" s="116">
        <v>121755</v>
      </c>
      <c r="E34" s="131">
        <v>114</v>
      </c>
      <c r="F34" s="116">
        <v>12224</v>
      </c>
      <c r="G34" s="131">
        <v>191</v>
      </c>
      <c r="H34" s="116">
        <v>1154258</v>
      </c>
      <c r="I34" s="116">
        <v>214</v>
      </c>
    </row>
    <row r="35" spans="1:9" ht="15" x14ac:dyDescent="0.25">
      <c r="A35" s="58" t="s">
        <v>151</v>
      </c>
      <c r="B35" s="58">
        <v>703058</v>
      </c>
      <c r="C35" s="129">
        <v>211</v>
      </c>
      <c r="D35" s="58">
        <v>85687</v>
      </c>
      <c r="E35" s="129">
        <v>103</v>
      </c>
      <c r="F35" s="58">
        <v>7783</v>
      </c>
      <c r="G35" s="129">
        <v>180</v>
      </c>
      <c r="H35" s="58">
        <v>796528</v>
      </c>
      <c r="I35" s="58">
        <v>199</v>
      </c>
    </row>
    <row r="36" spans="1:9" ht="15" x14ac:dyDescent="0.25">
      <c r="A36" s="58" t="s">
        <v>152</v>
      </c>
      <c r="B36" s="58">
        <v>451990</v>
      </c>
      <c r="C36" s="129">
        <v>178</v>
      </c>
      <c r="D36" s="58">
        <v>59642</v>
      </c>
      <c r="E36" s="129">
        <v>86</v>
      </c>
      <c r="F36" s="58">
        <v>4992</v>
      </c>
      <c r="G36" s="129">
        <v>154</v>
      </c>
      <c r="H36" s="58">
        <v>516624</v>
      </c>
      <c r="I36" s="58">
        <v>168</v>
      </c>
    </row>
    <row r="37" spans="1:9" ht="15" x14ac:dyDescent="0.25">
      <c r="A37" s="170" t="s">
        <v>153</v>
      </c>
      <c r="B37" s="58">
        <v>273861</v>
      </c>
      <c r="C37" s="129">
        <v>145</v>
      </c>
      <c r="D37" s="58">
        <v>38843</v>
      </c>
      <c r="E37" s="129">
        <v>64</v>
      </c>
      <c r="F37" s="58">
        <v>3111</v>
      </c>
      <c r="G37" s="129">
        <v>123</v>
      </c>
      <c r="H37" s="58">
        <v>315815</v>
      </c>
      <c r="I37" s="58">
        <v>135</v>
      </c>
    </row>
    <row r="38" spans="1:9" ht="15" x14ac:dyDescent="0.25">
      <c r="A38" s="58" t="s">
        <v>154</v>
      </c>
      <c r="B38" s="58">
        <v>160185</v>
      </c>
      <c r="C38" s="129">
        <v>111</v>
      </c>
      <c r="D38" s="58">
        <v>24681</v>
      </c>
      <c r="E38" s="129">
        <v>51</v>
      </c>
      <c r="F38" s="58">
        <v>1839</v>
      </c>
      <c r="G38" s="129">
        <v>95</v>
      </c>
      <c r="H38" s="58">
        <v>186705</v>
      </c>
      <c r="I38" s="58">
        <v>103</v>
      </c>
    </row>
    <row r="39" spans="1:9" ht="15" x14ac:dyDescent="0.25">
      <c r="A39" s="58" t="s">
        <v>155</v>
      </c>
      <c r="B39" s="58">
        <v>85049</v>
      </c>
      <c r="C39" s="129">
        <v>78</v>
      </c>
      <c r="D39" s="58">
        <v>14873</v>
      </c>
      <c r="E39" s="129">
        <v>37</v>
      </c>
      <c r="F39" s="58">
        <v>1136</v>
      </c>
      <c r="G39" s="129">
        <v>69</v>
      </c>
      <c r="H39" s="58">
        <v>101058</v>
      </c>
      <c r="I39" s="58">
        <v>72</v>
      </c>
    </row>
    <row r="40" spans="1:9" ht="15" x14ac:dyDescent="0.25">
      <c r="A40" s="58" t="s">
        <v>156</v>
      </c>
      <c r="B40" s="58">
        <v>96557</v>
      </c>
      <c r="C40" s="129">
        <v>61</v>
      </c>
      <c r="D40" s="58">
        <v>25992</v>
      </c>
      <c r="E40" s="129">
        <v>30</v>
      </c>
      <c r="F40" s="58">
        <v>1964</v>
      </c>
      <c r="G40" s="129">
        <v>54</v>
      </c>
      <c r="H40" s="58">
        <v>124513</v>
      </c>
      <c r="I40" s="58">
        <v>54</v>
      </c>
    </row>
    <row r="41" spans="1:9" ht="15" x14ac:dyDescent="0.25">
      <c r="A41" s="58" t="s">
        <v>32</v>
      </c>
      <c r="B41" s="58">
        <v>2758800</v>
      </c>
      <c r="C41" s="129">
        <v>59</v>
      </c>
      <c r="D41" s="58">
        <v>465738</v>
      </c>
      <c r="E41" s="129">
        <v>30</v>
      </c>
      <c r="F41" s="58">
        <v>36832</v>
      </c>
      <c r="G41" s="129">
        <v>54</v>
      </c>
      <c r="H41" s="58">
        <v>3261370</v>
      </c>
      <c r="I41" s="58">
        <v>55</v>
      </c>
    </row>
    <row r="42" spans="1:9" ht="15" x14ac:dyDescent="0.25">
      <c r="A42" s="132" t="s">
        <v>78</v>
      </c>
      <c r="B42" s="132">
        <v>7673322</v>
      </c>
      <c r="C42" s="133">
        <v>153</v>
      </c>
      <c r="D42" s="132">
        <v>1070355</v>
      </c>
      <c r="E42" s="133">
        <v>72</v>
      </c>
      <c r="F42" s="132">
        <v>100024</v>
      </c>
      <c r="G42" s="133">
        <v>131</v>
      </c>
      <c r="H42" s="132">
        <v>8843701</v>
      </c>
      <c r="I42" s="132">
        <v>143</v>
      </c>
    </row>
    <row r="43" spans="1:9" ht="32" customHeight="1" x14ac:dyDescent="0.25">
      <c r="A43" s="388" t="s">
        <v>218</v>
      </c>
      <c r="B43" s="388"/>
      <c r="C43" s="388"/>
      <c r="D43" s="388"/>
      <c r="E43" s="388"/>
      <c r="F43" s="388"/>
      <c r="G43" s="388"/>
      <c r="H43" s="388"/>
      <c r="I43" s="388"/>
    </row>
    <row r="44" spans="1:9" ht="15" x14ac:dyDescent="0.25">
      <c r="A44" s="58" t="s">
        <v>147</v>
      </c>
      <c r="B44" s="58">
        <v>3420264</v>
      </c>
      <c r="C44" s="129">
        <v>226</v>
      </c>
      <c r="D44" s="58">
        <v>391088</v>
      </c>
      <c r="E44" s="129">
        <v>123</v>
      </c>
      <c r="F44" s="58">
        <v>46427</v>
      </c>
      <c r="G44" s="129">
        <v>193</v>
      </c>
      <c r="H44" s="58">
        <v>3857779</v>
      </c>
      <c r="I44" s="58">
        <v>215</v>
      </c>
    </row>
    <row r="45" spans="1:9" ht="15" x14ac:dyDescent="0.25">
      <c r="A45" s="115" t="s">
        <v>148</v>
      </c>
      <c r="B45" s="116">
        <v>728030</v>
      </c>
      <c r="C45" s="131">
        <v>227</v>
      </c>
      <c r="D45" s="116">
        <v>77749</v>
      </c>
      <c r="E45" s="131">
        <v>128</v>
      </c>
      <c r="F45" s="116">
        <v>13046</v>
      </c>
      <c r="G45" s="131">
        <v>193</v>
      </c>
      <c r="H45" s="116">
        <v>818825</v>
      </c>
      <c r="I45" s="116">
        <v>217</v>
      </c>
    </row>
    <row r="46" spans="1:9" ht="15" x14ac:dyDescent="0.25">
      <c r="A46" s="115" t="s">
        <v>149</v>
      </c>
      <c r="B46" s="116">
        <v>1540496</v>
      </c>
      <c r="C46" s="131">
        <v>227</v>
      </c>
      <c r="D46" s="116">
        <v>174498</v>
      </c>
      <c r="E46" s="131">
        <v>128</v>
      </c>
      <c r="F46" s="116">
        <v>19585</v>
      </c>
      <c r="G46" s="131">
        <v>194</v>
      </c>
      <c r="H46" s="116">
        <v>1734579</v>
      </c>
      <c r="I46" s="116">
        <v>217</v>
      </c>
    </row>
    <row r="47" spans="1:9" ht="15" x14ac:dyDescent="0.25">
      <c r="A47" s="115" t="s">
        <v>150</v>
      </c>
      <c r="B47" s="116">
        <v>1151738</v>
      </c>
      <c r="C47" s="131">
        <v>225</v>
      </c>
      <c r="D47" s="116">
        <v>138841</v>
      </c>
      <c r="E47" s="131">
        <v>114</v>
      </c>
      <c r="F47" s="116">
        <v>13796</v>
      </c>
      <c r="G47" s="131">
        <v>191</v>
      </c>
      <c r="H47" s="116">
        <v>1304375</v>
      </c>
      <c r="I47" s="116">
        <v>213</v>
      </c>
    </row>
    <row r="48" spans="1:9" ht="15" x14ac:dyDescent="0.25">
      <c r="A48" s="58" t="s">
        <v>151</v>
      </c>
      <c r="B48" s="58">
        <v>819030</v>
      </c>
      <c r="C48" s="129">
        <v>210</v>
      </c>
      <c r="D48" s="58">
        <v>100827</v>
      </c>
      <c r="E48" s="129">
        <v>103</v>
      </c>
      <c r="F48" s="58">
        <v>8992</v>
      </c>
      <c r="G48" s="129">
        <v>180</v>
      </c>
      <c r="H48" s="58">
        <v>928849</v>
      </c>
      <c r="I48" s="58">
        <v>198</v>
      </c>
    </row>
    <row r="49" spans="1:9" ht="15" x14ac:dyDescent="0.25">
      <c r="A49" s="58" t="s">
        <v>152</v>
      </c>
      <c r="B49" s="58">
        <v>538342</v>
      </c>
      <c r="C49" s="129">
        <v>177</v>
      </c>
      <c r="D49" s="58">
        <v>71410</v>
      </c>
      <c r="E49" s="129">
        <v>86</v>
      </c>
      <c r="F49" s="58">
        <v>5904</v>
      </c>
      <c r="G49" s="129">
        <v>154</v>
      </c>
      <c r="H49" s="58">
        <v>615656</v>
      </c>
      <c r="I49" s="58">
        <v>166</v>
      </c>
    </row>
    <row r="50" spans="1:9" ht="15" x14ac:dyDescent="0.25">
      <c r="A50" s="170" t="s">
        <v>153</v>
      </c>
      <c r="B50" s="58">
        <v>332587</v>
      </c>
      <c r="C50" s="129">
        <v>144</v>
      </c>
      <c r="D50" s="58">
        <v>47617</v>
      </c>
      <c r="E50" s="129">
        <v>64</v>
      </c>
      <c r="F50" s="58">
        <v>3756</v>
      </c>
      <c r="G50" s="129">
        <v>123</v>
      </c>
      <c r="H50" s="58">
        <v>383960</v>
      </c>
      <c r="I50" s="58">
        <v>133</v>
      </c>
    </row>
    <row r="51" spans="1:9" ht="15" x14ac:dyDescent="0.25">
      <c r="A51" s="58" t="s">
        <v>154</v>
      </c>
      <c r="B51" s="58">
        <v>199803</v>
      </c>
      <c r="C51" s="129">
        <v>110</v>
      </c>
      <c r="D51" s="58">
        <v>31318</v>
      </c>
      <c r="E51" s="129">
        <v>51</v>
      </c>
      <c r="F51" s="58">
        <v>2298</v>
      </c>
      <c r="G51" s="129">
        <v>95</v>
      </c>
      <c r="H51" s="58">
        <v>233419</v>
      </c>
      <c r="I51" s="58">
        <v>102</v>
      </c>
    </row>
    <row r="52" spans="1:9" ht="15" x14ac:dyDescent="0.25">
      <c r="A52" s="58" t="s">
        <v>155</v>
      </c>
      <c r="B52" s="58">
        <v>108211</v>
      </c>
      <c r="C52" s="129">
        <v>77</v>
      </c>
      <c r="D52" s="58">
        <v>19307</v>
      </c>
      <c r="E52" s="129">
        <v>38</v>
      </c>
      <c r="F52" s="58">
        <v>1434</v>
      </c>
      <c r="G52" s="129">
        <v>69</v>
      </c>
      <c r="H52" s="58">
        <v>128952</v>
      </c>
      <c r="I52" s="58">
        <v>71</v>
      </c>
    </row>
    <row r="53" spans="1:9" ht="15" x14ac:dyDescent="0.25">
      <c r="A53" s="58" t="s">
        <v>156</v>
      </c>
      <c r="B53" s="58">
        <v>130936</v>
      </c>
      <c r="C53" s="129">
        <v>60</v>
      </c>
      <c r="D53" s="58">
        <v>35748</v>
      </c>
      <c r="E53" s="129">
        <v>30</v>
      </c>
      <c r="F53" s="58">
        <v>2588</v>
      </c>
      <c r="G53" s="129">
        <v>54</v>
      </c>
      <c r="H53" s="58">
        <v>169272</v>
      </c>
      <c r="I53" s="58">
        <v>54</v>
      </c>
    </row>
    <row r="54" spans="1:9" ht="15" x14ac:dyDescent="0.25">
      <c r="A54" s="58" t="s">
        <v>32</v>
      </c>
      <c r="B54" s="58">
        <v>2035454</v>
      </c>
      <c r="C54" s="129">
        <v>58</v>
      </c>
      <c r="D54" s="58">
        <v>350358</v>
      </c>
      <c r="E54" s="129">
        <v>29</v>
      </c>
      <c r="F54" s="58">
        <v>19922</v>
      </c>
      <c r="G54" s="129">
        <v>54</v>
      </c>
      <c r="H54" s="58">
        <v>2405734</v>
      </c>
      <c r="I54" s="58">
        <v>54</v>
      </c>
    </row>
    <row r="55" spans="1:9" ht="15" x14ac:dyDescent="0.25">
      <c r="A55" s="132" t="s">
        <v>78</v>
      </c>
      <c r="B55" s="132">
        <v>7584627</v>
      </c>
      <c r="C55" s="133">
        <v>164</v>
      </c>
      <c r="D55" s="132">
        <v>1047673</v>
      </c>
      <c r="E55" s="133">
        <v>77</v>
      </c>
      <c r="F55" s="132">
        <v>91321</v>
      </c>
      <c r="G55" s="133">
        <v>147</v>
      </c>
      <c r="H55" s="132">
        <v>8723621</v>
      </c>
      <c r="I55" s="132">
        <v>154</v>
      </c>
    </row>
    <row r="56" spans="1:9" ht="15" x14ac:dyDescent="0.25">
      <c r="A56" s="79"/>
      <c r="B56" s="79"/>
      <c r="C56" s="79"/>
      <c r="D56" s="79"/>
      <c r="E56" s="79"/>
      <c r="F56" s="79"/>
      <c r="G56" s="79"/>
      <c r="H56" s="79"/>
      <c r="I56" s="79"/>
    </row>
    <row r="57" spans="1:9" ht="15" x14ac:dyDescent="0.3">
      <c r="A57" s="137" t="str">
        <f>+INDICE!B10</f>
        <v xml:space="preserve"> Lettura dati 25 maggio 2023</v>
      </c>
    </row>
  </sheetData>
  <mergeCells count="9">
    <mergeCell ref="A43:I43"/>
    <mergeCell ref="A30:I30"/>
    <mergeCell ref="A17:I17"/>
    <mergeCell ref="A1:I1"/>
    <mergeCell ref="A4:I4"/>
    <mergeCell ref="B2:C2"/>
    <mergeCell ref="D2:E2"/>
    <mergeCell ref="F2:G2"/>
    <mergeCell ref="H2:I2"/>
  </mergeCells>
  <pageMargins left="0.70866141732283472" right="0.70866141732283472" top="0.94488188976377963" bottom="0.74803149606299213" header="0.31496062992125984" footer="0.31496062992125984"/>
  <pageSetup paperSize="9" scale="46" orientation="landscape" r:id="rId1"/>
  <headerFooter>
    <oddHeader>&amp;COSSERVATORIO ASSEGNO UNICO UNIVERSALE</oddHeader>
    <oddFooter>&amp;CINPS - COORDINAMENTO GENERALE STATISTICO ATTUARIALE</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0A9E7A-5931-4EC0-9ADF-5808578922C5}">
  <sheetPr>
    <pageSetUpPr fitToPage="1"/>
  </sheetPr>
  <dimension ref="A1:W79"/>
  <sheetViews>
    <sheetView showGridLines="0" tabSelected="1" view="pageBreakPreview" topLeftCell="A18" zoomScale="60" zoomScaleNormal="70" workbookViewId="0">
      <selection activeCell="D13" sqref="D13"/>
    </sheetView>
  </sheetViews>
  <sheetFormatPr defaultColWidth="13.26953125" defaultRowHeight="10" x14ac:dyDescent="0.35"/>
  <cols>
    <col min="1" max="1" width="30.08984375" style="1" customWidth="1"/>
    <col min="2" max="2" width="17.90625" style="1" bestFit="1" customWidth="1"/>
    <col min="3" max="3" width="13" style="1" customWidth="1"/>
    <col min="4" max="4" width="14.08984375" style="1" customWidth="1"/>
    <col min="5" max="5" width="15.1796875" style="1" bestFit="1" customWidth="1"/>
    <col min="6" max="6" width="13.36328125" style="1" customWidth="1"/>
    <col min="7" max="7" width="14" style="1" customWidth="1"/>
    <col min="8" max="8" width="15.1796875" style="1" bestFit="1" customWidth="1"/>
    <col min="9" max="9" width="12.7265625" style="1" customWidth="1"/>
    <col min="10" max="10" width="14.453125" style="1" customWidth="1"/>
    <col min="11" max="11" width="15.36328125" style="1" customWidth="1"/>
    <col min="12" max="12" width="11.453125" style="1" customWidth="1"/>
    <col min="13" max="13" width="15.7265625" style="1" customWidth="1"/>
    <col min="14" max="14" width="14.81640625" style="1" customWidth="1"/>
    <col min="15" max="15" width="11.453125" style="1" customWidth="1"/>
    <col min="16" max="16" width="14.36328125" style="1" customWidth="1"/>
    <col min="17" max="17" width="17.90625" style="94" bestFit="1" customWidth="1"/>
    <col min="18" max="18" width="23.453125" style="94" customWidth="1"/>
    <col min="19" max="19" width="13.453125" style="94" bestFit="1" customWidth="1"/>
    <col min="20" max="20" width="17.90625" style="94" bestFit="1" customWidth="1"/>
    <col min="21" max="22" width="13.36328125" style="94" bestFit="1" customWidth="1"/>
    <col min="23" max="23" width="13.26953125" style="94"/>
    <col min="24" max="16384" width="13.26953125" style="1"/>
  </cols>
  <sheetData>
    <row r="1" spans="1:23" ht="59.5" customHeight="1" thickBot="1" x14ac:dyDescent="0.4">
      <c r="A1" s="85" t="s">
        <v>142</v>
      </c>
      <c r="B1" s="85"/>
      <c r="C1" s="85"/>
      <c r="D1" s="85"/>
      <c r="E1" s="85"/>
      <c r="F1" s="85"/>
      <c r="G1" s="85"/>
      <c r="H1" s="85"/>
      <c r="I1" s="85"/>
      <c r="J1" s="85"/>
      <c r="K1" s="85"/>
      <c r="L1" s="85"/>
      <c r="M1" s="85"/>
      <c r="N1" s="49"/>
      <c r="O1" s="49"/>
      <c r="P1" s="49"/>
    </row>
    <row r="2" spans="1:23" ht="40.5" customHeight="1" thickTop="1" x14ac:dyDescent="0.35">
      <c r="A2" s="208"/>
      <c r="B2" s="380" t="s">
        <v>36</v>
      </c>
      <c r="C2" s="380"/>
      <c r="D2" s="380"/>
      <c r="E2" s="380"/>
      <c r="F2" s="380"/>
      <c r="G2" s="380"/>
      <c r="H2" s="380"/>
      <c r="I2" s="380"/>
      <c r="J2" s="380"/>
      <c r="K2" s="380"/>
      <c r="L2" s="380"/>
      <c r="M2" s="380"/>
      <c r="N2" s="380"/>
      <c r="O2" s="380"/>
      <c r="P2" s="380"/>
      <c r="Q2" s="209"/>
    </row>
    <row r="3" spans="1:23" ht="28.5" customHeight="1" x14ac:dyDescent="0.35">
      <c r="A3" s="392" t="s">
        <v>74</v>
      </c>
      <c r="B3" s="378" t="s">
        <v>3</v>
      </c>
      <c r="C3" s="378"/>
      <c r="D3" s="379"/>
      <c r="E3" s="378" t="s">
        <v>22</v>
      </c>
      <c r="F3" s="378"/>
      <c r="G3" s="379"/>
      <c r="H3" s="378" t="s">
        <v>23</v>
      </c>
      <c r="I3" s="378"/>
      <c r="J3" s="379"/>
      <c r="K3" s="378" t="s">
        <v>70</v>
      </c>
      <c r="L3" s="378"/>
      <c r="M3" s="379"/>
      <c r="N3" s="378" t="s">
        <v>86</v>
      </c>
      <c r="O3" s="378"/>
      <c r="P3" s="379"/>
      <c r="Q3" s="209"/>
    </row>
    <row r="4" spans="1:23" s="140" customFormat="1" ht="100" customHeight="1" thickBot="1" x14ac:dyDescent="0.4">
      <c r="A4" s="354"/>
      <c r="B4" s="125" t="s">
        <v>114</v>
      </c>
      <c r="C4" s="125" t="s">
        <v>106</v>
      </c>
      <c r="D4" s="125" t="s">
        <v>107</v>
      </c>
      <c r="E4" s="125" t="s">
        <v>114</v>
      </c>
      <c r="F4" s="125" t="s">
        <v>106</v>
      </c>
      <c r="G4" s="125" t="s">
        <v>107</v>
      </c>
      <c r="H4" s="125" t="s">
        <v>114</v>
      </c>
      <c r="I4" s="125" t="s">
        <v>106</v>
      </c>
      <c r="J4" s="125" t="s">
        <v>107</v>
      </c>
      <c r="K4" s="125" t="s">
        <v>114</v>
      </c>
      <c r="L4" s="125" t="s">
        <v>106</v>
      </c>
      <c r="M4" s="125" t="s">
        <v>107</v>
      </c>
      <c r="N4" s="125" t="s">
        <v>114</v>
      </c>
      <c r="O4" s="125" t="s">
        <v>106</v>
      </c>
      <c r="P4" s="125" t="s">
        <v>107</v>
      </c>
      <c r="Q4" s="209"/>
      <c r="R4" s="94"/>
      <c r="S4" s="94"/>
      <c r="T4" s="94"/>
      <c r="U4" s="94"/>
      <c r="V4" s="94"/>
      <c r="W4" s="94"/>
    </row>
    <row r="5" spans="1:23" ht="18" customHeight="1" thickTop="1" x14ac:dyDescent="0.35">
      <c r="A5" s="58" t="s">
        <v>53</v>
      </c>
      <c r="B5" s="58">
        <v>2229935</v>
      </c>
      <c r="C5" s="210">
        <v>1.69</v>
      </c>
      <c r="D5" s="58">
        <v>330</v>
      </c>
      <c r="E5" s="58">
        <v>2233550</v>
      </c>
      <c r="F5" s="210">
        <v>1.69</v>
      </c>
      <c r="G5" s="58">
        <v>330</v>
      </c>
      <c r="H5" s="58">
        <v>2276326</v>
      </c>
      <c r="I5" s="210">
        <v>1.7</v>
      </c>
      <c r="J5" s="58">
        <v>331</v>
      </c>
      <c r="K5" s="58">
        <v>2275806</v>
      </c>
      <c r="L5" s="210">
        <v>1.7</v>
      </c>
      <c r="M5" s="58">
        <v>331</v>
      </c>
      <c r="N5" s="58">
        <v>2258871</v>
      </c>
      <c r="O5" s="210">
        <v>1.69</v>
      </c>
      <c r="P5" s="58">
        <v>331</v>
      </c>
    </row>
    <row r="6" spans="1:23" ht="18" customHeight="1" x14ac:dyDescent="0.35">
      <c r="A6" s="115" t="s">
        <v>55</v>
      </c>
      <c r="B6" s="116">
        <v>510796</v>
      </c>
      <c r="C6" s="211">
        <v>1.71</v>
      </c>
      <c r="D6" s="116">
        <v>331</v>
      </c>
      <c r="E6" s="116">
        <v>511422</v>
      </c>
      <c r="F6" s="211">
        <v>1.71</v>
      </c>
      <c r="G6" s="116">
        <v>331</v>
      </c>
      <c r="H6" s="116">
        <v>546792</v>
      </c>
      <c r="I6" s="211">
        <v>1.73</v>
      </c>
      <c r="J6" s="116">
        <v>334</v>
      </c>
      <c r="K6" s="116">
        <v>544897</v>
      </c>
      <c r="L6" s="211">
        <v>1.73</v>
      </c>
      <c r="M6" s="116">
        <v>335</v>
      </c>
      <c r="N6" s="116">
        <v>523281</v>
      </c>
      <c r="O6" s="211">
        <v>1.73</v>
      </c>
      <c r="P6" s="116">
        <v>335</v>
      </c>
    </row>
    <row r="7" spans="1:23" ht="18" customHeight="1" x14ac:dyDescent="0.35">
      <c r="A7" s="115" t="s">
        <v>41</v>
      </c>
      <c r="B7" s="116">
        <v>940161</v>
      </c>
      <c r="C7" s="211">
        <v>1.75</v>
      </c>
      <c r="D7" s="116">
        <v>344</v>
      </c>
      <c r="E7" s="116">
        <v>941224</v>
      </c>
      <c r="F7" s="211">
        <v>1.75</v>
      </c>
      <c r="G7" s="116">
        <v>344</v>
      </c>
      <c r="H7" s="116">
        <v>947301</v>
      </c>
      <c r="I7" s="211">
        <v>1.75</v>
      </c>
      <c r="J7" s="116">
        <v>344</v>
      </c>
      <c r="K7" s="116">
        <v>947935</v>
      </c>
      <c r="L7" s="211">
        <v>1.75</v>
      </c>
      <c r="M7" s="116">
        <v>344</v>
      </c>
      <c r="N7" s="116">
        <v>948812</v>
      </c>
      <c r="O7" s="211">
        <v>1.75</v>
      </c>
      <c r="P7" s="116">
        <v>345</v>
      </c>
    </row>
    <row r="8" spans="1:23" ht="18" customHeight="1" x14ac:dyDescent="0.35">
      <c r="A8" s="115" t="s">
        <v>42</v>
      </c>
      <c r="B8" s="116">
        <v>778978</v>
      </c>
      <c r="C8" s="211">
        <v>1.61</v>
      </c>
      <c r="D8" s="116">
        <v>312</v>
      </c>
      <c r="E8" s="116">
        <v>780904</v>
      </c>
      <c r="F8" s="211">
        <v>1.61</v>
      </c>
      <c r="G8" s="116">
        <v>312</v>
      </c>
      <c r="H8" s="116">
        <v>782233</v>
      </c>
      <c r="I8" s="211">
        <v>1.61</v>
      </c>
      <c r="J8" s="116">
        <v>312</v>
      </c>
      <c r="K8" s="116">
        <v>782974</v>
      </c>
      <c r="L8" s="211">
        <v>1.61</v>
      </c>
      <c r="M8" s="116">
        <v>312</v>
      </c>
      <c r="N8" s="116">
        <v>786778</v>
      </c>
      <c r="O8" s="211">
        <v>1.61</v>
      </c>
      <c r="P8" s="116">
        <v>312</v>
      </c>
    </row>
    <row r="9" spans="1:23" ht="18" customHeight="1" x14ac:dyDescent="0.35">
      <c r="A9" s="58" t="s">
        <v>43</v>
      </c>
      <c r="B9" s="58">
        <v>606652</v>
      </c>
      <c r="C9" s="212">
        <v>1.56</v>
      </c>
      <c r="D9" s="58">
        <v>281</v>
      </c>
      <c r="E9" s="58">
        <v>608148</v>
      </c>
      <c r="F9" s="212">
        <v>1.56</v>
      </c>
      <c r="G9" s="58">
        <v>281</v>
      </c>
      <c r="H9" s="58">
        <v>609305</v>
      </c>
      <c r="I9" s="212">
        <v>1.56</v>
      </c>
      <c r="J9" s="58">
        <v>281</v>
      </c>
      <c r="K9" s="58">
        <v>610005</v>
      </c>
      <c r="L9" s="212">
        <v>1.56</v>
      </c>
      <c r="M9" s="58">
        <v>281</v>
      </c>
      <c r="N9" s="58">
        <v>613638</v>
      </c>
      <c r="O9" s="212">
        <v>1.56</v>
      </c>
      <c r="P9" s="58">
        <v>281</v>
      </c>
    </row>
    <row r="10" spans="1:23" ht="18" customHeight="1" x14ac:dyDescent="0.35">
      <c r="A10" s="58" t="s">
        <v>44</v>
      </c>
      <c r="B10" s="58">
        <v>432050</v>
      </c>
      <c r="C10" s="212">
        <v>1.54</v>
      </c>
      <c r="D10" s="58">
        <v>235</v>
      </c>
      <c r="E10" s="58">
        <v>433048</v>
      </c>
      <c r="F10" s="212">
        <v>1.53</v>
      </c>
      <c r="G10" s="58">
        <v>235</v>
      </c>
      <c r="H10" s="58">
        <v>433948</v>
      </c>
      <c r="I10" s="212">
        <v>1.53</v>
      </c>
      <c r="J10" s="58">
        <v>235</v>
      </c>
      <c r="K10" s="58">
        <v>434085</v>
      </c>
      <c r="L10" s="212">
        <v>1.53</v>
      </c>
      <c r="M10" s="58">
        <v>235</v>
      </c>
      <c r="N10" s="58">
        <v>437204</v>
      </c>
      <c r="O10" s="212">
        <v>1.53</v>
      </c>
      <c r="P10" s="58">
        <v>234</v>
      </c>
    </row>
    <row r="11" spans="1:23" ht="18" customHeight="1" x14ac:dyDescent="0.35">
      <c r="A11" s="58" t="s">
        <v>45</v>
      </c>
      <c r="B11" s="58">
        <v>287588</v>
      </c>
      <c r="C11" s="212">
        <v>1.52</v>
      </c>
      <c r="D11" s="58">
        <v>183</v>
      </c>
      <c r="E11" s="58">
        <v>288106</v>
      </c>
      <c r="F11" s="212">
        <v>1.52</v>
      </c>
      <c r="G11" s="58">
        <v>182</v>
      </c>
      <c r="H11" s="58">
        <v>288865</v>
      </c>
      <c r="I11" s="212">
        <v>1.52</v>
      </c>
      <c r="J11" s="58">
        <v>182</v>
      </c>
      <c r="K11" s="58">
        <v>289058</v>
      </c>
      <c r="L11" s="212">
        <v>1.52</v>
      </c>
      <c r="M11" s="58">
        <v>182</v>
      </c>
      <c r="N11" s="58">
        <v>291125</v>
      </c>
      <c r="O11" s="212">
        <v>1.51</v>
      </c>
      <c r="P11" s="58">
        <v>182</v>
      </c>
    </row>
    <row r="12" spans="1:23" ht="18" customHeight="1" x14ac:dyDescent="0.35">
      <c r="A12" s="58" t="s">
        <v>46</v>
      </c>
      <c r="B12" s="58">
        <v>181318</v>
      </c>
      <c r="C12" s="212">
        <v>1.51</v>
      </c>
      <c r="D12" s="58">
        <v>140</v>
      </c>
      <c r="E12" s="58">
        <v>181057</v>
      </c>
      <c r="F12" s="212">
        <v>1.51</v>
      </c>
      <c r="G12" s="58">
        <v>140</v>
      </c>
      <c r="H12" s="58">
        <v>184603</v>
      </c>
      <c r="I12" s="212">
        <v>1.51</v>
      </c>
      <c r="J12" s="58">
        <v>139</v>
      </c>
      <c r="K12" s="58">
        <v>185368</v>
      </c>
      <c r="L12" s="212">
        <v>1.51</v>
      </c>
      <c r="M12" s="58">
        <v>138</v>
      </c>
      <c r="N12" s="58">
        <v>187337</v>
      </c>
      <c r="O12" s="212">
        <v>1.51</v>
      </c>
      <c r="P12" s="58">
        <v>138</v>
      </c>
    </row>
    <row r="13" spans="1:23" ht="18" customHeight="1" x14ac:dyDescent="0.35">
      <c r="A13" s="58" t="s">
        <v>47</v>
      </c>
      <c r="B13" s="58">
        <v>114381</v>
      </c>
      <c r="C13" s="212">
        <v>1.5</v>
      </c>
      <c r="D13" s="58">
        <v>96</v>
      </c>
      <c r="E13" s="58">
        <v>114066</v>
      </c>
      <c r="F13" s="212">
        <v>1.5</v>
      </c>
      <c r="G13" s="58">
        <v>96</v>
      </c>
      <c r="H13" s="58">
        <v>116659</v>
      </c>
      <c r="I13" s="212">
        <v>1.5</v>
      </c>
      <c r="J13" s="58">
        <v>96</v>
      </c>
      <c r="K13" s="58">
        <v>117337</v>
      </c>
      <c r="L13" s="212">
        <v>1.5</v>
      </c>
      <c r="M13" s="58">
        <v>95</v>
      </c>
      <c r="N13" s="58">
        <v>118779</v>
      </c>
      <c r="O13" s="212">
        <v>1.5</v>
      </c>
      <c r="P13" s="58">
        <v>95</v>
      </c>
    </row>
    <row r="14" spans="1:23" ht="18" customHeight="1" x14ac:dyDescent="0.35">
      <c r="A14" s="58" t="s">
        <v>48</v>
      </c>
      <c r="B14" s="58">
        <v>183749</v>
      </c>
      <c r="C14" s="212">
        <v>1.47</v>
      </c>
      <c r="D14" s="58">
        <v>72</v>
      </c>
      <c r="E14" s="58">
        <v>183814</v>
      </c>
      <c r="F14" s="212">
        <v>1.47</v>
      </c>
      <c r="G14" s="58">
        <v>72</v>
      </c>
      <c r="H14" s="58">
        <v>195028</v>
      </c>
      <c r="I14" s="212">
        <v>1.47</v>
      </c>
      <c r="J14" s="58">
        <v>71</v>
      </c>
      <c r="K14" s="58">
        <v>198561</v>
      </c>
      <c r="L14" s="212">
        <v>1.47</v>
      </c>
      <c r="M14" s="58">
        <v>71</v>
      </c>
      <c r="N14" s="58">
        <v>203268</v>
      </c>
      <c r="O14" s="212">
        <v>1.47</v>
      </c>
      <c r="P14" s="58">
        <v>71</v>
      </c>
    </row>
    <row r="15" spans="1:23" ht="18" customHeight="1" x14ac:dyDescent="0.35">
      <c r="A15" s="58" t="s">
        <v>32</v>
      </c>
      <c r="B15" s="58">
        <v>1139852</v>
      </c>
      <c r="C15" s="212">
        <v>1.48</v>
      </c>
      <c r="D15" s="58">
        <v>75</v>
      </c>
      <c r="E15" s="58">
        <v>1136251</v>
      </c>
      <c r="F15" s="212">
        <v>1.48</v>
      </c>
      <c r="G15" s="58">
        <v>75</v>
      </c>
      <c r="H15" s="58">
        <v>1116727</v>
      </c>
      <c r="I15" s="212">
        <v>1.48</v>
      </c>
      <c r="J15" s="58">
        <v>74</v>
      </c>
      <c r="K15" s="58">
        <v>1109206</v>
      </c>
      <c r="L15" s="212">
        <v>1.48</v>
      </c>
      <c r="M15" s="58">
        <v>73</v>
      </c>
      <c r="N15" s="58">
        <v>1083287</v>
      </c>
      <c r="O15" s="212">
        <v>1.48</v>
      </c>
      <c r="P15" s="58">
        <v>73</v>
      </c>
    </row>
    <row r="16" spans="1:23" ht="18" customHeight="1" thickBot="1" x14ac:dyDescent="0.4">
      <c r="A16" s="114" t="s">
        <v>54</v>
      </c>
      <c r="B16" s="114">
        <v>5175525</v>
      </c>
      <c r="C16" s="213">
        <v>1.59</v>
      </c>
      <c r="D16" s="114">
        <v>231</v>
      </c>
      <c r="E16" s="114">
        <v>5178040</v>
      </c>
      <c r="F16" s="213">
        <v>1.59</v>
      </c>
      <c r="G16" s="114">
        <v>231</v>
      </c>
      <c r="H16" s="114">
        <v>5221461</v>
      </c>
      <c r="I16" s="213">
        <v>1.59</v>
      </c>
      <c r="J16" s="114">
        <v>232</v>
      </c>
      <c r="K16" s="114">
        <v>5219426</v>
      </c>
      <c r="L16" s="213">
        <v>1.59</v>
      </c>
      <c r="M16" s="114">
        <v>232</v>
      </c>
      <c r="N16" s="114">
        <v>5193509</v>
      </c>
      <c r="O16" s="213">
        <v>1.59</v>
      </c>
      <c r="P16" s="114">
        <v>232</v>
      </c>
    </row>
    <row r="17" spans="1:23" ht="23" customHeight="1" thickTop="1" x14ac:dyDescent="0.35">
      <c r="A17" s="214"/>
      <c r="B17" s="215"/>
      <c r="C17" s="216"/>
      <c r="D17" s="217"/>
      <c r="E17" s="218"/>
      <c r="F17" s="116"/>
      <c r="G17" s="116"/>
      <c r="H17" s="218"/>
      <c r="I17" s="218"/>
      <c r="J17" s="218"/>
      <c r="K17" s="218"/>
      <c r="L17" s="218"/>
      <c r="M17" s="218"/>
      <c r="N17" s="219"/>
      <c r="O17" s="219"/>
      <c r="P17" s="219"/>
      <c r="Q17" s="209"/>
    </row>
    <row r="18" spans="1:23" ht="43.5" customHeight="1" x14ac:dyDescent="0.35">
      <c r="A18" s="208"/>
      <c r="B18" s="385" t="s">
        <v>36</v>
      </c>
      <c r="C18" s="385"/>
      <c r="D18" s="385"/>
      <c r="E18" s="385"/>
      <c r="F18" s="385"/>
      <c r="G18" s="385"/>
      <c r="H18" s="385"/>
      <c r="I18" s="385"/>
      <c r="J18" s="385"/>
      <c r="K18" s="385"/>
      <c r="L18" s="385"/>
      <c r="M18" s="385"/>
      <c r="N18" s="385"/>
      <c r="O18" s="385"/>
      <c r="P18" s="385"/>
      <c r="Q18" s="209"/>
      <c r="R18" s="58"/>
    </row>
    <row r="19" spans="1:23" ht="28.5" customHeight="1" x14ac:dyDescent="0.35">
      <c r="A19" s="392" t="s">
        <v>74</v>
      </c>
      <c r="B19" s="378" t="s">
        <v>88</v>
      </c>
      <c r="C19" s="378"/>
      <c r="D19" s="379"/>
      <c r="E19" s="378" t="s">
        <v>116</v>
      </c>
      <c r="F19" s="378"/>
      <c r="G19" s="379"/>
      <c r="H19" s="378" t="s">
        <v>119</v>
      </c>
      <c r="I19" s="378"/>
      <c r="J19" s="379"/>
      <c r="K19" s="378" t="s">
        <v>120</v>
      </c>
      <c r="L19" s="378"/>
      <c r="M19" s="379"/>
      <c r="N19" s="378" t="s">
        <v>123</v>
      </c>
      <c r="O19" s="378"/>
      <c r="P19" s="379"/>
      <c r="Q19" s="209"/>
      <c r="R19" s="58"/>
    </row>
    <row r="20" spans="1:23" s="140" customFormat="1" ht="91" customHeight="1" thickBot="1" x14ac:dyDescent="0.4">
      <c r="A20" s="354"/>
      <c r="B20" s="125" t="s">
        <v>114</v>
      </c>
      <c r="C20" s="125" t="s">
        <v>106</v>
      </c>
      <c r="D20" s="125" t="s">
        <v>107</v>
      </c>
      <c r="E20" s="125" t="s">
        <v>114</v>
      </c>
      <c r="F20" s="125" t="s">
        <v>106</v>
      </c>
      <c r="G20" s="125" t="s">
        <v>107</v>
      </c>
      <c r="H20" s="125" t="s">
        <v>114</v>
      </c>
      <c r="I20" s="125" t="s">
        <v>106</v>
      </c>
      <c r="J20" s="125" t="s">
        <v>107</v>
      </c>
      <c r="K20" s="125" t="s">
        <v>114</v>
      </c>
      <c r="L20" s="125" t="s">
        <v>106</v>
      </c>
      <c r="M20" s="125" t="s">
        <v>107</v>
      </c>
      <c r="N20" s="125" t="s">
        <v>114</v>
      </c>
      <c r="O20" s="125" t="s">
        <v>106</v>
      </c>
      <c r="P20" s="125" t="s">
        <v>107</v>
      </c>
      <c r="Q20" s="209"/>
      <c r="R20" s="58"/>
      <c r="S20" s="94"/>
      <c r="T20" s="94"/>
      <c r="U20" s="94"/>
      <c r="V20" s="94"/>
      <c r="W20" s="94"/>
    </row>
    <row r="21" spans="1:23" ht="18" customHeight="1" thickTop="1" x14ac:dyDescent="0.35">
      <c r="A21" s="58" t="s">
        <v>53</v>
      </c>
      <c r="B21" s="58">
        <v>2286396</v>
      </c>
      <c r="C21" s="210">
        <v>1.69</v>
      </c>
      <c r="D21" s="58">
        <v>330</v>
      </c>
      <c r="E21" s="58">
        <v>2299979</v>
      </c>
      <c r="F21" s="210">
        <v>1.69</v>
      </c>
      <c r="G21" s="58">
        <v>330</v>
      </c>
      <c r="H21" s="58">
        <v>2311509</v>
      </c>
      <c r="I21" s="210">
        <v>1.69</v>
      </c>
      <c r="J21" s="58">
        <v>329</v>
      </c>
      <c r="K21" s="58">
        <v>2338915</v>
      </c>
      <c r="L21" s="210">
        <v>1.69</v>
      </c>
      <c r="M21" s="58">
        <v>329</v>
      </c>
      <c r="N21" s="58">
        <v>2355396</v>
      </c>
      <c r="O21" s="210">
        <v>1.69</v>
      </c>
      <c r="P21" s="58">
        <v>329</v>
      </c>
    </row>
    <row r="22" spans="1:23" ht="18" customHeight="1" x14ac:dyDescent="0.35">
      <c r="A22" s="115" t="s">
        <v>55</v>
      </c>
      <c r="B22" s="116">
        <v>535786</v>
      </c>
      <c r="C22" s="211">
        <v>1.73</v>
      </c>
      <c r="D22" s="116">
        <v>335</v>
      </c>
      <c r="E22" s="116">
        <v>537738</v>
      </c>
      <c r="F22" s="211">
        <v>1.73</v>
      </c>
      <c r="G22" s="116">
        <v>335</v>
      </c>
      <c r="H22" s="116">
        <v>541087</v>
      </c>
      <c r="I22" s="211">
        <v>1.72</v>
      </c>
      <c r="J22" s="116">
        <v>333</v>
      </c>
      <c r="K22" s="116">
        <v>551907</v>
      </c>
      <c r="L22" s="211">
        <v>1.72</v>
      </c>
      <c r="M22" s="116">
        <v>334</v>
      </c>
      <c r="N22" s="116">
        <v>560088</v>
      </c>
      <c r="O22" s="211">
        <v>1.72</v>
      </c>
      <c r="P22" s="116">
        <v>333</v>
      </c>
    </row>
    <row r="23" spans="1:23" ht="18" customHeight="1" x14ac:dyDescent="0.35">
      <c r="A23" s="115" t="s">
        <v>41</v>
      </c>
      <c r="B23" s="116">
        <v>957306</v>
      </c>
      <c r="C23" s="211">
        <v>1.75</v>
      </c>
      <c r="D23" s="116">
        <v>344</v>
      </c>
      <c r="E23" s="116">
        <v>963312</v>
      </c>
      <c r="F23" s="211">
        <v>1.75</v>
      </c>
      <c r="G23" s="116">
        <v>343</v>
      </c>
      <c r="H23" s="116">
        <v>967508</v>
      </c>
      <c r="I23" s="211">
        <v>1.74</v>
      </c>
      <c r="J23" s="116">
        <v>342</v>
      </c>
      <c r="K23" s="116">
        <v>977040</v>
      </c>
      <c r="L23" s="211">
        <v>1.74</v>
      </c>
      <c r="M23" s="116">
        <v>342</v>
      </c>
      <c r="N23" s="116">
        <v>982121</v>
      </c>
      <c r="O23" s="211">
        <v>1.74</v>
      </c>
      <c r="P23" s="116">
        <v>342</v>
      </c>
    </row>
    <row r="24" spans="1:23" ht="18" customHeight="1" x14ac:dyDescent="0.35">
      <c r="A24" s="115" t="s">
        <v>42</v>
      </c>
      <c r="B24" s="116">
        <v>793304</v>
      </c>
      <c r="C24" s="211">
        <v>1.61</v>
      </c>
      <c r="D24" s="116">
        <v>311</v>
      </c>
      <c r="E24" s="116">
        <v>798929</v>
      </c>
      <c r="F24" s="211">
        <v>1.6</v>
      </c>
      <c r="G24" s="116">
        <v>310</v>
      </c>
      <c r="H24" s="116">
        <v>802914</v>
      </c>
      <c r="I24" s="211">
        <v>1.6</v>
      </c>
      <c r="J24" s="116">
        <v>309</v>
      </c>
      <c r="K24" s="116">
        <v>809968</v>
      </c>
      <c r="L24" s="211">
        <v>1.6</v>
      </c>
      <c r="M24" s="116">
        <v>309</v>
      </c>
      <c r="N24" s="116">
        <v>813187</v>
      </c>
      <c r="O24" s="211">
        <v>1.6</v>
      </c>
      <c r="P24" s="116">
        <v>309</v>
      </c>
    </row>
    <row r="25" spans="1:23" ht="18" customHeight="1" x14ac:dyDescent="0.35">
      <c r="A25" s="58" t="s">
        <v>43</v>
      </c>
      <c r="B25" s="58">
        <v>618845</v>
      </c>
      <c r="C25" s="212">
        <v>1.56</v>
      </c>
      <c r="D25" s="58">
        <v>280</v>
      </c>
      <c r="E25" s="58">
        <v>623920</v>
      </c>
      <c r="F25" s="212">
        <v>1.55</v>
      </c>
      <c r="G25" s="58">
        <v>279</v>
      </c>
      <c r="H25" s="58">
        <v>627544</v>
      </c>
      <c r="I25" s="212">
        <v>1.55</v>
      </c>
      <c r="J25" s="58">
        <v>278</v>
      </c>
      <c r="K25" s="58">
        <v>632811</v>
      </c>
      <c r="L25" s="212">
        <v>1.55</v>
      </c>
      <c r="M25" s="58">
        <v>278</v>
      </c>
      <c r="N25" s="58">
        <v>635374</v>
      </c>
      <c r="O25" s="212">
        <v>1.55</v>
      </c>
      <c r="P25" s="58">
        <v>278</v>
      </c>
    </row>
    <row r="26" spans="1:23" ht="18" customHeight="1" x14ac:dyDescent="0.35">
      <c r="A26" s="58" t="s">
        <v>44</v>
      </c>
      <c r="B26" s="58">
        <v>441361</v>
      </c>
      <c r="C26" s="212">
        <v>1.53</v>
      </c>
      <c r="D26" s="58">
        <v>234</v>
      </c>
      <c r="E26" s="58">
        <v>445994</v>
      </c>
      <c r="F26" s="212">
        <v>1.53</v>
      </c>
      <c r="G26" s="58">
        <v>233</v>
      </c>
      <c r="H26" s="58">
        <v>448851</v>
      </c>
      <c r="I26" s="212">
        <v>1.52</v>
      </c>
      <c r="J26" s="58">
        <v>232</v>
      </c>
      <c r="K26" s="58">
        <v>452827</v>
      </c>
      <c r="L26" s="212">
        <v>1.52</v>
      </c>
      <c r="M26" s="58">
        <v>232</v>
      </c>
      <c r="N26" s="58">
        <v>454628</v>
      </c>
      <c r="O26" s="212">
        <v>1.52</v>
      </c>
      <c r="P26" s="58">
        <v>232</v>
      </c>
    </row>
    <row r="27" spans="1:23" ht="18" customHeight="1" x14ac:dyDescent="0.35">
      <c r="A27" s="58" t="s">
        <v>45</v>
      </c>
      <c r="B27" s="58">
        <v>293873</v>
      </c>
      <c r="C27" s="212">
        <v>1.51</v>
      </c>
      <c r="D27" s="58">
        <v>181</v>
      </c>
      <c r="E27" s="58">
        <v>297450</v>
      </c>
      <c r="F27" s="212">
        <v>1.51</v>
      </c>
      <c r="G27" s="58">
        <v>181</v>
      </c>
      <c r="H27" s="58">
        <v>299910</v>
      </c>
      <c r="I27" s="212">
        <v>1.5</v>
      </c>
      <c r="J27" s="58">
        <v>180</v>
      </c>
      <c r="K27" s="58">
        <v>302737</v>
      </c>
      <c r="L27" s="212">
        <v>1.5</v>
      </c>
      <c r="M27" s="58">
        <v>180</v>
      </c>
      <c r="N27" s="58">
        <v>303918</v>
      </c>
      <c r="O27" s="212">
        <v>1.5</v>
      </c>
      <c r="P27" s="58">
        <v>180</v>
      </c>
    </row>
    <row r="28" spans="1:23" ht="18" customHeight="1" x14ac:dyDescent="0.35">
      <c r="A28" s="58" t="s">
        <v>46</v>
      </c>
      <c r="B28" s="58">
        <v>189383</v>
      </c>
      <c r="C28" s="212">
        <v>1.5</v>
      </c>
      <c r="D28" s="58">
        <v>138</v>
      </c>
      <c r="E28" s="58">
        <v>191208</v>
      </c>
      <c r="F28" s="212">
        <v>1.5</v>
      </c>
      <c r="G28" s="58">
        <v>137</v>
      </c>
      <c r="H28" s="58">
        <v>193548</v>
      </c>
      <c r="I28" s="212">
        <v>1.5</v>
      </c>
      <c r="J28" s="58">
        <v>136</v>
      </c>
      <c r="K28" s="58">
        <v>196375</v>
      </c>
      <c r="L28" s="212">
        <v>1.5</v>
      </c>
      <c r="M28" s="58">
        <v>136</v>
      </c>
      <c r="N28" s="58">
        <v>197497</v>
      </c>
      <c r="O28" s="212">
        <v>1.5</v>
      </c>
      <c r="P28" s="58">
        <v>136</v>
      </c>
    </row>
    <row r="29" spans="1:23" ht="18" customHeight="1" x14ac:dyDescent="0.35">
      <c r="A29" s="58" t="s">
        <v>47</v>
      </c>
      <c r="B29" s="58">
        <v>120181</v>
      </c>
      <c r="C29" s="212">
        <v>1.49</v>
      </c>
      <c r="D29" s="58">
        <v>95</v>
      </c>
      <c r="E29" s="58">
        <v>121786</v>
      </c>
      <c r="F29" s="212">
        <v>1.49</v>
      </c>
      <c r="G29" s="58">
        <v>95</v>
      </c>
      <c r="H29" s="58">
        <v>123941</v>
      </c>
      <c r="I29" s="212">
        <v>1.49</v>
      </c>
      <c r="J29" s="58">
        <v>94</v>
      </c>
      <c r="K29" s="58">
        <v>126284</v>
      </c>
      <c r="L29" s="212">
        <v>1.49</v>
      </c>
      <c r="M29" s="58">
        <v>94</v>
      </c>
      <c r="N29" s="58">
        <v>127120</v>
      </c>
      <c r="O29" s="212">
        <v>1.48</v>
      </c>
      <c r="P29" s="58">
        <v>94</v>
      </c>
    </row>
    <row r="30" spans="1:23" ht="18" customHeight="1" x14ac:dyDescent="0.35">
      <c r="A30" s="58" t="s">
        <v>48</v>
      </c>
      <c r="B30" s="58">
        <v>207884</v>
      </c>
      <c r="C30" s="212">
        <v>1.46</v>
      </c>
      <c r="D30" s="58">
        <v>71</v>
      </c>
      <c r="E30" s="58">
        <v>212317</v>
      </c>
      <c r="F30" s="212">
        <v>1.46</v>
      </c>
      <c r="G30" s="58">
        <v>70</v>
      </c>
      <c r="H30" s="58">
        <v>222673</v>
      </c>
      <c r="I30" s="212">
        <v>1.46</v>
      </c>
      <c r="J30" s="58">
        <v>69</v>
      </c>
      <c r="K30" s="58">
        <v>233146</v>
      </c>
      <c r="L30" s="212">
        <v>1.45</v>
      </c>
      <c r="M30" s="58">
        <v>69</v>
      </c>
      <c r="N30" s="58">
        <v>236907</v>
      </c>
      <c r="O30" s="212">
        <v>1.45</v>
      </c>
      <c r="P30" s="58">
        <v>69</v>
      </c>
    </row>
    <row r="31" spans="1:23" ht="18" customHeight="1" x14ac:dyDescent="0.35">
      <c r="A31" s="58" t="s">
        <v>32</v>
      </c>
      <c r="B31" s="58">
        <v>1087797</v>
      </c>
      <c r="C31" s="212">
        <v>1.47</v>
      </c>
      <c r="D31" s="58">
        <v>73</v>
      </c>
      <c r="E31" s="58">
        <v>1073700</v>
      </c>
      <c r="F31" s="212">
        <v>1.47</v>
      </c>
      <c r="G31" s="58">
        <v>73</v>
      </c>
      <c r="H31" s="58">
        <v>1059915</v>
      </c>
      <c r="I31" s="212">
        <v>1.47</v>
      </c>
      <c r="J31" s="58">
        <v>73</v>
      </c>
      <c r="K31" s="58">
        <v>1051775</v>
      </c>
      <c r="L31" s="212">
        <v>1.47</v>
      </c>
      <c r="M31" s="58">
        <v>74</v>
      </c>
      <c r="N31" s="58">
        <v>1052092</v>
      </c>
      <c r="O31" s="212">
        <v>1.47</v>
      </c>
      <c r="P31" s="58">
        <v>73</v>
      </c>
    </row>
    <row r="32" spans="1:23" ht="18" customHeight="1" thickBot="1" x14ac:dyDescent="0.4">
      <c r="A32" s="114" t="s">
        <v>54</v>
      </c>
      <c r="B32" s="114">
        <v>5245720</v>
      </c>
      <c r="C32" s="213">
        <v>1.59</v>
      </c>
      <c r="D32" s="114">
        <v>232</v>
      </c>
      <c r="E32" s="114">
        <v>5266354</v>
      </c>
      <c r="F32" s="213">
        <v>1.59</v>
      </c>
      <c r="G32" s="114">
        <v>232</v>
      </c>
      <c r="H32" s="114">
        <v>5287891</v>
      </c>
      <c r="I32" s="213">
        <v>1.58</v>
      </c>
      <c r="J32" s="114">
        <v>231</v>
      </c>
      <c r="K32" s="114">
        <v>5334870</v>
      </c>
      <c r="L32" s="213">
        <v>1.58</v>
      </c>
      <c r="M32" s="114">
        <v>232</v>
      </c>
      <c r="N32" s="114">
        <v>5362932</v>
      </c>
      <c r="O32" s="213">
        <v>1.58</v>
      </c>
      <c r="P32" s="114">
        <v>232</v>
      </c>
    </row>
    <row r="33" spans="1:16" ht="14" thickTop="1" x14ac:dyDescent="0.35">
      <c r="A33" s="94"/>
      <c r="B33" s="94"/>
      <c r="C33" s="94"/>
      <c r="D33" s="94"/>
      <c r="E33" s="94"/>
      <c r="F33" s="94"/>
      <c r="G33" s="94"/>
      <c r="H33" s="94"/>
      <c r="I33" s="94"/>
      <c r="J33" s="94"/>
      <c r="K33" s="94"/>
      <c r="L33" s="94"/>
      <c r="M33" s="94"/>
      <c r="N33" s="60"/>
      <c r="O33" s="146"/>
      <c r="P33" s="60"/>
    </row>
    <row r="34" spans="1:16" ht="73" customHeight="1" x14ac:dyDescent="0.35">
      <c r="A34" s="393" t="s">
        <v>113</v>
      </c>
      <c r="B34" s="393"/>
      <c r="C34" s="393"/>
      <c r="D34" s="393"/>
      <c r="E34" s="393"/>
      <c r="F34" s="393"/>
      <c r="G34" s="393"/>
      <c r="H34" s="393"/>
      <c r="I34" s="393"/>
      <c r="J34" s="393"/>
      <c r="K34" s="393"/>
      <c r="L34" s="393"/>
      <c r="M34" s="393"/>
      <c r="N34" s="393"/>
      <c r="O34" s="393"/>
      <c r="P34" s="393"/>
    </row>
    <row r="35" spans="1:16" ht="50" customHeight="1" x14ac:dyDescent="0.35">
      <c r="A35" s="394" t="str">
        <f>+INDICE!B10</f>
        <v xml:space="preserve"> Lettura dati 25 maggio 2023</v>
      </c>
      <c r="B35" s="394"/>
      <c r="C35" s="2"/>
      <c r="D35" s="2"/>
      <c r="E35" s="2"/>
      <c r="F35" s="2"/>
      <c r="G35" s="2"/>
      <c r="H35" s="2"/>
      <c r="I35" s="2"/>
      <c r="J35" s="2"/>
    </row>
    <row r="36" spans="1:16" ht="7" customHeight="1" x14ac:dyDescent="0.35"/>
    <row r="37" spans="1:16" ht="7" customHeight="1" x14ac:dyDescent="0.35"/>
    <row r="38" spans="1:16" ht="7" customHeight="1" x14ac:dyDescent="0.35"/>
    <row r="39" spans="1:16" ht="7" customHeight="1" x14ac:dyDescent="0.35"/>
    <row r="40" spans="1:16" ht="7" customHeight="1" x14ac:dyDescent="0.35"/>
    <row r="41" spans="1:16" ht="7" customHeight="1" x14ac:dyDescent="0.35"/>
    <row r="42" spans="1:16" ht="7" customHeight="1" x14ac:dyDescent="0.35"/>
    <row r="43" spans="1:16" ht="7" customHeight="1" x14ac:dyDescent="0.35"/>
    <row r="44" spans="1:16" ht="7" customHeight="1" x14ac:dyDescent="0.35"/>
    <row r="45" spans="1:16" ht="7" customHeight="1" x14ac:dyDescent="0.35"/>
    <row r="46" spans="1:16" ht="7" customHeight="1" x14ac:dyDescent="0.35"/>
    <row r="47" spans="1:16" ht="7" customHeight="1" x14ac:dyDescent="0.35"/>
    <row r="48" spans="1:16" ht="7" customHeight="1" x14ac:dyDescent="0.35"/>
    <row r="49" ht="7" customHeight="1" x14ac:dyDescent="0.35"/>
    <row r="50" ht="7" customHeight="1" x14ac:dyDescent="0.35"/>
    <row r="51" ht="7" customHeight="1" x14ac:dyDescent="0.35"/>
    <row r="52" ht="7" customHeight="1" x14ac:dyDescent="0.35"/>
    <row r="53" ht="7" customHeight="1" x14ac:dyDescent="0.35"/>
    <row r="54" ht="7" customHeight="1" x14ac:dyDescent="0.35"/>
    <row r="55" ht="7" customHeight="1" x14ac:dyDescent="0.35"/>
    <row r="56" ht="7" customHeight="1" x14ac:dyDescent="0.35"/>
    <row r="57" ht="7" customHeight="1" x14ac:dyDescent="0.35"/>
    <row r="58" ht="7" customHeight="1" x14ac:dyDescent="0.35"/>
    <row r="59" ht="7" customHeight="1" x14ac:dyDescent="0.35"/>
    <row r="60" ht="7" customHeight="1" x14ac:dyDescent="0.35"/>
    <row r="61" ht="7" customHeight="1" x14ac:dyDescent="0.35"/>
    <row r="62" ht="7" customHeight="1" x14ac:dyDescent="0.35"/>
    <row r="63" ht="7" customHeight="1" x14ac:dyDescent="0.35"/>
    <row r="64" ht="7" customHeight="1" x14ac:dyDescent="0.35"/>
    <row r="65" ht="7" customHeight="1" x14ac:dyDescent="0.35"/>
    <row r="66" ht="7" customHeight="1" x14ac:dyDescent="0.35"/>
    <row r="67" ht="7" customHeight="1" x14ac:dyDescent="0.35"/>
    <row r="68" ht="7" customHeight="1" x14ac:dyDescent="0.35"/>
    <row r="69" ht="7" customHeight="1" x14ac:dyDescent="0.35"/>
    <row r="70" ht="7" customHeight="1" x14ac:dyDescent="0.35"/>
    <row r="71" ht="7" customHeight="1" x14ac:dyDescent="0.35"/>
    <row r="72" ht="7" customHeight="1" x14ac:dyDescent="0.35"/>
    <row r="73" ht="7" customHeight="1" x14ac:dyDescent="0.35"/>
    <row r="74" ht="7" customHeight="1" x14ac:dyDescent="0.35"/>
    <row r="75" ht="7" customHeight="1" x14ac:dyDescent="0.35"/>
    <row r="76" ht="7" customHeight="1" x14ac:dyDescent="0.35"/>
    <row r="77" ht="7" customHeight="1" x14ac:dyDescent="0.35"/>
    <row r="78" ht="7" customHeight="1" x14ac:dyDescent="0.35"/>
    <row r="79" ht="7" customHeight="1" x14ac:dyDescent="0.35"/>
  </sheetData>
  <mergeCells count="16">
    <mergeCell ref="A34:P34"/>
    <mergeCell ref="A35:B35"/>
    <mergeCell ref="B18:P18"/>
    <mergeCell ref="A19:A20"/>
    <mergeCell ref="B19:D19"/>
    <mergeCell ref="E19:G19"/>
    <mergeCell ref="H19:J19"/>
    <mergeCell ref="K19:M19"/>
    <mergeCell ref="N19:P19"/>
    <mergeCell ref="B2:P2"/>
    <mergeCell ref="A3:A4"/>
    <mergeCell ref="B3:D3"/>
    <mergeCell ref="E3:G3"/>
    <mergeCell ref="H3:J3"/>
    <mergeCell ref="K3:M3"/>
    <mergeCell ref="N3:P3"/>
  </mergeCells>
  <pageMargins left="0.25" right="0.25" top="0.75" bottom="0.75" header="0.3" footer="0.3"/>
  <pageSetup paperSize="9" scale="49" orientation="landscape" r:id="rId1"/>
  <headerFooter>
    <oddHeader>&amp;COSSERVATORIO ASSEGNO UNICO UNIVERSALE</oddHeader>
    <oddFooter>&amp;CINPS - COORDINAMENTO GENERALE STATISTICO ATTUARIALE</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49ED5-CFDB-4B9F-85AC-205861C0E7AA}">
  <sheetPr>
    <pageSetUpPr fitToPage="1"/>
  </sheetPr>
  <dimension ref="A1:M77"/>
  <sheetViews>
    <sheetView showGridLines="0" tabSelected="1" view="pageBreakPreview" zoomScale="60" zoomScaleNormal="70" workbookViewId="0">
      <selection activeCell="D13" sqref="D13"/>
    </sheetView>
  </sheetViews>
  <sheetFormatPr defaultColWidth="13.26953125" defaultRowHeight="10" x14ac:dyDescent="0.35"/>
  <cols>
    <col min="1" max="1" width="33.54296875" style="1" customWidth="1"/>
    <col min="2" max="2" width="17.90625" style="1" bestFit="1" customWidth="1"/>
    <col min="3" max="3" width="13" style="1" customWidth="1"/>
    <col min="4" max="4" width="13.1796875" style="1" customWidth="1"/>
    <col min="5" max="5" width="17.1796875" style="94" customWidth="1"/>
    <col min="6" max="6" width="13.26953125" style="94"/>
    <col min="7" max="7" width="13.26953125" style="1"/>
    <col min="8" max="8" width="17.81640625" style="1" customWidth="1"/>
    <col min="9" max="9" width="12.54296875" style="1" customWidth="1"/>
    <col min="10" max="10" width="13.26953125" style="1"/>
    <col min="11" max="11" width="16" style="1" customWidth="1"/>
    <col min="12" max="12" width="14.1796875" style="1" customWidth="1"/>
    <col min="13" max="16384" width="13.26953125" style="1"/>
  </cols>
  <sheetData>
    <row r="1" spans="1:13" ht="59.5" customHeight="1" thickBot="1" x14ac:dyDescent="0.4">
      <c r="A1" s="85" t="s">
        <v>143</v>
      </c>
      <c r="B1" s="85"/>
      <c r="C1" s="85"/>
      <c r="D1" s="85"/>
      <c r="E1" s="85"/>
      <c r="F1" s="85"/>
      <c r="G1" s="85"/>
      <c r="H1" s="85"/>
      <c r="I1" s="85"/>
      <c r="J1" s="85"/>
      <c r="K1" s="85"/>
      <c r="L1" s="85"/>
      <c r="M1" s="85"/>
    </row>
    <row r="2" spans="1:13" ht="40.5" customHeight="1" thickTop="1" x14ac:dyDescent="0.35">
      <c r="A2" s="35"/>
      <c r="B2" s="395" t="s">
        <v>36</v>
      </c>
      <c r="C2" s="395"/>
      <c r="D2" s="395"/>
      <c r="E2" s="395"/>
      <c r="F2" s="395"/>
      <c r="G2" s="395"/>
      <c r="H2" s="395"/>
      <c r="I2" s="395"/>
      <c r="J2" s="395"/>
      <c r="K2" s="395"/>
      <c r="L2" s="395"/>
      <c r="M2" s="395"/>
    </row>
    <row r="3" spans="1:13" ht="28.5" customHeight="1" x14ac:dyDescent="0.35">
      <c r="A3" s="376" t="s">
        <v>74</v>
      </c>
      <c r="B3" s="374" t="s">
        <v>131</v>
      </c>
      <c r="C3" s="374"/>
      <c r="D3" s="375"/>
      <c r="E3" s="374" t="s">
        <v>199</v>
      </c>
      <c r="F3" s="374"/>
      <c r="G3" s="375"/>
      <c r="H3" s="374" t="s">
        <v>208</v>
      </c>
      <c r="I3" s="374"/>
      <c r="J3" s="375"/>
      <c r="K3" s="374" t="s">
        <v>217</v>
      </c>
      <c r="L3" s="374"/>
      <c r="M3" s="375"/>
    </row>
    <row r="4" spans="1:13" s="140" customFormat="1" ht="80" customHeight="1" thickBot="1" x14ac:dyDescent="0.4">
      <c r="A4" s="377"/>
      <c r="B4" s="59" t="s">
        <v>114</v>
      </c>
      <c r="C4" s="59" t="s">
        <v>106</v>
      </c>
      <c r="D4" s="30" t="s">
        <v>107</v>
      </c>
      <c r="E4" s="59" t="s">
        <v>114</v>
      </c>
      <c r="F4" s="59" t="s">
        <v>106</v>
      </c>
      <c r="G4" s="30" t="s">
        <v>107</v>
      </c>
      <c r="H4" s="59" t="s">
        <v>114</v>
      </c>
      <c r="I4" s="59" t="s">
        <v>106</v>
      </c>
      <c r="J4" s="30" t="s">
        <v>107</v>
      </c>
      <c r="K4" s="59" t="s">
        <v>114</v>
      </c>
      <c r="L4" s="59" t="s">
        <v>106</v>
      </c>
      <c r="M4" s="30" t="s">
        <v>107</v>
      </c>
    </row>
    <row r="5" spans="1:13" ht="18" customHeight="1" thickTop="1" x14ac:dyDescent="0.35">
      <c r="A5" s="58" t="s">
        <v>147</v>
      </c>
      <c r="B5" s="60">
        <v>2531026</v>
      </c>
      <c r="C5" s="142">
        <v>1.68</v>
      </c>
      <c r="D5" s="60">
        <v>360</v>
      </c>
      <c r="E5" s="60">
        <v>2473767</v>
      </c>
      <c r="F5" s="142">
        <v>1.68</v>
      </c>
      <c r="G5" s="60">
        <v>360</v>
      </c>
      <c r="H5" s="60">
        <v>1986960</v>
      </c>
      <c r="I5" s="142">
        <v>1.72</v>
      </c>
      <c r="J5" s="60">
        <v>368</v>
      </c>
      <c r="K5" s="60">
        <v>2182048</v>
      </c>
      <c r="L5" s="142">
        <v>1.7</v>
      </c>
      <c r="M5" s="60">
        <v>366</v>
      </c>
    </row>
    <row r="6" spans="1:13" ht="18" customHeight="1" x14ac:dyDescent="0.35">
      <c r="A6" s="115" t="s">
        <v>148</v>
      </c>
      <c r="B6" s="138">
        <v>636020</v>
      </c>
      <c r="C6" s="143">
        <v>1.73</v>
      </c>
      <c r="D6" s="138">
        <v>374</v>
      </c>
      <c r="E6" s="138">
        <v>551906</v>
      </c>
      <c r="F6" s="143">
        <v>1.71</v>
      </c>
      <c r="G6" s="138">
        <v>366</v>
      </c>
      <c r="H6" s="138">
        <v>428780</v>
      </c>
      <c r="I6" s="143">
        <v>1.73</v>
      </c>
      <c r="J6" s="138">
        <v>370</v>
      </c>
      <c r="K6" s="138">
        <v>448451</v>
      </c>
      <c r="L6" s="143">
        <v>1.73</v>
      </c>
      <c r="M6" s="138">
        <v>373</v>
      </c>
    </row>
    <row r="7" spans="1:13" ht="18" customHeight="1" x14ac:dyDescent="0.35">
      <c r="A7" s="115" t="s">
        <v>149</v>
      </c>
      <c r="B7" s="138">
        <v>1053950</v>
      </c>
      <c r="C7" s="143">
        <v>1.72</v>
      </c>
      <c r="D7" s="138">
        <v>371</v>
      </c>
      <c r="E7" s="138">
        <v>1056270</v>
      </c>
      <c r="F7" s="143">
        <v>1.74</v>
      </c>
      <c r="G7" s="138">
        <v>375</v>
      </c>
      <c r="H7" s="138">
        <v>867712</v>
      </c>
      <c r="I7" s="143">
        <v>1.78</v>
      </c>
      <c r="J7" s="138">
        <v>385</v>
      </c>
      <c r="K7" s="138">
        <v>947166</v>
      </c>
      <c r="L7" s="143">
        <v>1.77</v>
      </c>
      <c r="M7" s="138">
        <v>381</v>
      </c>
    </row>
    <row r="8" spans="1:13" ht="18" customHeight="1" x14ac:dyDescent="0.35">
      <c r="A8" s="115" t="s">
        <v>150</v>
      </c>
      <c r="B8" s="138">
        <v>841056</v>
      </c>
      <c r="C8" s="143">
        <v>1.58</v>
      </c>
      <c r="D8" s="138">
        <v>336</v>
      </c>
      <c r="E8" s="138">
        <v>865591</v>
      </c>
      <c r="F8" s="143">
        <v>1.59</v>
      </c>
      <c r="G8" s="138">
        <v>337</v>
      </c>
      <c r="H8" s="138">
        <v>690468</v>
      </c>
      <c r="I8" s="143">
        <v>1.63</v>
      </c>
      <c r="J8" s="138">
        <v>346</v>
      </c>
      <c r="K8" s="138">
        <v>786431</v>
      </c>
      <c r="L8" s="143">
        <v>1.62</v>
      </c>
      <c r="M8" s="138">
        <v>342</v>
      </c>
    </row>
    <row r="9" spans="1:13" ht="18" customHeight="1" x14ac:dyDescent="0.35">
      <c r="A9" s="58" t="s">
        <v>151</v>
      </c>
      <c r="B9" s="60">
        <v>630615</v>
      </c>
      <c r="C9" s="144">
        <v>1.54</v>
      </c>
      <c r="D9" s="60">
        <v>303</v>
      </c>
      <c r="E9" s="60">
        <v>647486</v>
      </c>
      <c r="F9" s="144">
        <v>1.54</v>
      </c>
      <c r="G9" s="60">
        <v>303</v>
      </c>
      <c r="H9" s="60">
        <v>497127</v>
      </c>
      <c r="I9" s="144">
        <v>1.57</v>
      </c>
      <c r="J9" s="60">
        <v>312</v>
      </c>
      <c r="K9" s="60">
        <v>583655</v>
      </c>
      <c r="L9" s="144">
        <v>1.56</v>
      </c>
      <c r="M9" s="60">
        <v>309</v>
      </c>
    </row>
    <row r="10" spans="1:13" ht="18" customHeight="1" x14ac:dyDescent="0.35">
      <c r="A10" s="58" t="s">
        <v>152</v>
      </c>
      <c r="B10" s="60">
        <v>427331</v>
      </c>
      <c r="C10" s="144">
        <v>1.51</v>
      </c>
      <c r="D10" s="60">
        <v>249</v>
      </c>
      <c r="E10" s="60">
        <v>442042</v>
      </c>
      <c r="F10" s="144">
        <v>1.52</v>
      </c>
      <c r="G10" s="60">
        <v>250</v>
      </c>
      <c r="H10" s="60">
        <v>330141</v>
      </c>
      <c r="I10" s="144">
        <v>1.54</v>
      </c>
      <c r="J10" s="60">
        <v>258</v>
      </c>
      <c r="K10" s="60">
        <v>395642</v>
      </c>
      <c r="L10" s="144">
        <v>1.53</v>
      </c>
      <c r="M10" s="60">
        <v>255</v>
      </c>
    </row>
    <row r="11" spans="1:13" ht="18" customHeight="1" x14ac:dyDescent="0.35">
      <c r="A11" s="170" t="s">
        <v>153</v>
      </c>
      <c r="B11" s="60">
        <v>272992</v>
      </c>
      <c r="C11" s="144">
        <v>1.5</v>
      </c>
      <c r="D11" s="60">
        <v>196</v>
      </c>
      <c r="E11" s="60">
        <v>284218</v>
      </c>
      <c r="F11" s="144">
        <v>1.5</v>
      </c>
      <c r="G11" s="60">
        <v>197</v>
      </c>
      <c r="H11" s="60">
        <v>204122</v>
      </c>
      <c r="I11" s="144">
        <v>1.53</v>
      </c>
      <c r="J11" s="60">
        <v>205</v>
      </c>
      <c r="K11" s="60">
        <v>249561</v>
      </c>
      <c r="L11" s="144">
        <v>1.52</v>
      </c>
      <c r="M11" s="60">
        <v>203</v>
      </c>
    </row>
    <row r="12" spans="1:13" ht="18" customHeight="1" x14ac:dyDescent="0.35">
      <c r="A12" s="58" t="s">
        <v>154</v>
      </c>
      <c r="B12" s="60">
        <v>170026</v>
      </c>
      <c r="C12" s="144">
        <v>1.49</v>
      </c>
      <c r="D12" s="60">
        <v>148</v>
      </c>
      <c r="E12" s="60">
        <v>179179</v>
      </c>
      <c r="F12" s="144">
        <v>1.49</v>
      </c>
      <c r="G12" s="60">
        <v>149</v>
      </c>
      <c r="H12" s="60">
        <v>121343</v>
      </c>
      <c r="I12" s="144">
        <v>1.52</v>
      </c>
      <c r="J12" s="60">
        <v>156</v>
      </c>
      <c r="K12" s="60">
        <v>152441</v>
      </c>
      <c r="L12" s="144">
        <v>1.51</v>
      </c>
      <c r="M12" s="60">
        <v>154</v>
      </c>
    </row>
    <row r="13" spans="1:13" ht="18" customHeight="1" x14ac:dyDescent="0.35">
      <c r="A13" s="58" t="s">
        <v>155</v>
      </c>
      <c r="B13" s="60">
        <v>103566</v>
      </c>
      <c r="C13" s="144">
        <v>1.48</v>
      </c>
      <c r="D13" s="60">
        <v>102</v>
      </c>
      <c r="E13" s="60">
        <v>112455</v>
      </c>
      <c r="F13" s="144">
        <v>1.48</v>
      </c>
      <c r="G13" s="60">
        <v>103</v>
      </c>
      <c r="H13" s="60">
        <v>66308</v>
      </c>
      <c r="I13" s="144">
        <v>1.51</v>
      </c>
      <c r="J13" s="60">
        <v>109</v>
      </c>
      <c r="K13" s="60">
        <v>84792</v>
      </c>
      <c r="L13" s="144">
        <v>1.5</v>
      </c>
      <c r="M13" s="60">
        <v>107</v>
      </c>
    </row>
    <row r="14" spans="1:13" ht="18" customHeight="1" x14ac:dyDescent="0.35">
      <c r="A14" s="58" t="s">
        <v>156</v>
      </c>
      <c r="B14" s="60">
        <v>183390</v>
      </c>
      <c r="C14" s="144">
        <v>1.44</v>
      </c>
      <c r="D14" s="60">
        <v>74</v>
      </c>
      <c r="E14" s="60">
        <v>196418</v>
      </c>
      <c r="F14" s="144">
        <v>1.44</v>
      </c>
      <c r="G14" s="60">
        <v>75</v>
      </c>
      <c r="H14" s="60">
        <v>84276</v>
      </c>
      <c r="I14" s="144">
        <v>1.46</v>
      </c>
      <c r="J14" s="60">
        <v>80</v>
      </c>
      <c r="K14" s="60">
        <v>114365</v>
      </c>
      <c r="L14" s="144">
        <v>1.46</v>
      </c>
      <c r="M14" s="60">
        <v>79</v>
      </c>
    </row>
    <row r="15" spans="1:13" ht="18" customHeight="1" x14ac:dyDescent="0.35">
      <c r="A15" s="117" t="s">
        <v>32</v>
      </c>
      <c r="B15" s="60">
        <v>1056327</v>
      </c>
      <c r="C15" s="144">
        <v>1.47</v>
      </c>
      <c r="D15" s="60">
        <v>81</v>
      </c>
      <c r="E15" s="60">
        <v>1043605</v>
      </c>
      <c r="F15" s="144">
        <v>1.47</v>
      </c>
      <c r="G15" s="60">
        <v>81</v>
      </c>
      <c r="H15" s="60">
        <v>2181403</v>
      </c>
      <c r="I15" s="144">
        <v>1.47</v>
      </c>
      <c r="J15" s="60">
        <v>81</v>
      </c>
      <c r="K15" s="60">
        <v>1638131</v>
      </c>
      <c r="L15" s="144">
        <v>1.45</v>
      </c>
      <c r="M15" s="60">
        <v>78</v>
      </c>
    </row>
    <row r="16" spans="1:13" ht="18" customHeight="1" thickBot="1" x14ac:dyDescent="0.4">
      <c r="A16" s="17" t="s">
        <v>54</v>
      </c>
      <c r="B16" s="61">
        <v>5375273</v>
      </c>
      <c r="C16" s="139">
        <v>1.58</v>
      </c>
      <c r="D16" s="61">
        <v>260</v>
      </c>
      <c r="E16" s="61">
        <v>5379170</v>
      </c>
      <c r="F16" s="139">
        <v>1.58</v>
      </c>
      <c r="G16" s="61">
        <v>259</v>
      </c>
      <c r="H16" s="61">
        <v>5471680</v>
      </c>
      <c r="I16" s="139">
        <v>1.58</v>
      </c>
      <c r="J16" s="61">
        <v>224</v>
      </c>
      <c r="K16" s="61">
        <v>5400635</v>
      </c>
      <c r="L16" s="139">
        <v>1.58</v>
      </c>
      <c r="M16" s="61">
        <v>240</v>
      </c>
    </row>
    <row r="17" spans="1:13" ht="93.5" customHeight="1" thickTop="1" x14ac:dyDescent="0.35">
      <c r="A17" s="372" t="s">
        <v>113</v>
      </c>
      <c r="B17" s="372"/>
      <c r="C17" s="372"/>
      <c r="D17" s="372"/>
      <c r="E17" s="372"/>
      <c r="F17" s="372"/>
      <c r="G17" s="372"/>
      <c r="H17" s="372"/>
      <c r="I17" s="372"/>
      <c r="J17" s="372"/>
      <c r="K17" s="372"/>
      <c r="L17" s="372"/>
      <c r="M17" s="372"/>
    </row>
    <row r="18" spans="1:13" s="140" customFormat="1" ht="41.5" customHeight="1" x14ac:dyDescent="0.35">
      <c r="A18" s="394" t="str">
        <f>+INDICE!B10</f>
        <v xml:space="preserve"> Lettura dati 25 maggio 2023</v>
      </c>
      <c r="B18" s="394"/>
      <c r="C18" s="2"/>
      <c r="D18" s="2"/>
      <c r="E18" s="94"/>
      <c r="F18" s="94"/>
      <c r="G18" s="1"/>
      <c r="H18" s="1"/>
      <c r="I18" s="1"/>
    </row>
    <row r="19" spans="1:13" ht="18" customHeight="1" x14ac:dyDescent="0.35"/>
    <row r="20" spans="1:13" ht="18" customHeight="1" x14ac:dyDescent="0.35"/>
    <row r="21" spans="1:13" ht="18" customHeight="1" x14ac:dyDescent="0.35"/>
    <row r="22" spans="1:13" ht="18" customHeight="1" x14ac:dyDescent="0.35"/>
    <row r="23" spans="1:13" ht="18" customHeight="1" x14ac:dyDescent="0.35"/>
    <row r="24" spans="1:13" ht="18" customHeight="1" x14ac:dyDescent="0.35"/>
    <row r="25" spans="1:13" ht="18" customHeight="1" x14ac:dyDescent="0.35"/>
    <row r="26" spans="1:13" ht="18" customHeight="1" x14ac:dyDescent="0.35"/>
    <row r="27" spans="1:13" ht="18" customHeight="1" x14ac:dyDescent="0.35"/>
    <row r="28" spans="1:13" ht="18" customHeight="1" x14ac:dyDescent="0.35"/>
    <row r="29" spans="1:13" ht="18" customHeight="1" x14ac:dyDescent="0.35"/>
    <row r="30" spans="1:13" ht="18" customHeight="1" x14ac:dyDescent="0.35"/>
    <row r="32" spans="1:13" ht="73" customHeight="1" x14ac:dyDescent="0.35"/>
    <row r="33" ht="50" customHeight="1" x14ac:dyDescent="0.35"/>
    <row r="34" ht="7" customHeight="1" x14ac:dyDescent="0.35"/>
    <row r="35" ht="7" customHeight="1" x14ac:dyDescent="0.35"/>
    <row r="36" ht="7" customHeight="1" x14ac:dyDescent="0.35"/>
    <row r="37" ht="7" customHeight="1" x14ac:dyDescent="0.35"/>
    <row r="38" ht="7" customHeight="1" x14ac:dyDescent="0.35"/>
    <row r="39" ht="7" customHeight="1" x14ac:dyDescent="0.35"/>
    <row r="40" ht="7" customHeight="1" x14ac:dyDescent="0.35"/>
    <row r="41" ht="7" customHeight="1" x14ac:dyDescent="0.35"/>
    <row r="42" ht="7" customHeight="1" x14ac:dyDescent="0.35"/>
    <row r="43" ht="7" customHeight="1" x14ac:dyDescent="0.35"/>
    <row r="44" ht="7" customHeight="1" x14ac:dyDescent="0.35"/>
    <row r="45" ht="7" customHeight="1" x14ac:dyDescent="0.35"/>
    <row r="46" ht="7" customHeight="1" x14ac:dyDescent="0.35"/>
    <row r="47" ht="7" customHeight="1" x14ac:dyDescent="0.35"/>
    <row r="48" ht="7" customHeight="1" x14ac:dyDescent="0.35"/>
    <row r="49" ht="7" customHeight="1" x14ac:dyDescent="0.35"/>
    <row r="50" ht="7" customHeight="1" x14ac:dyDescent="0.35"/>
    <row r="51" ht="7" customHeight="1" x14ac:dyDescent="0.35"/>
    <row r="52" ht="7" customHeight="1" x14ac:dyDescent="0.35"/>
    <row r="53" ht="7" customHeight="1" x14ac:dyDescent="0.35"/>
    <row r="54" ht="7" customHeight="1" x14ac:dyDescent="0.35"/>
    <row r="55" ht="7" customHeight="1" x14ac:dyDescent="0.35"/>
    <row r="56" ht="7" customHeight="1" x14ac:dyDescent="0.35"/>
    <row r="57" ht="7" customHeight="1" x14ac:dyDescent="0.35"/>
    <row r="58" ht="7" customHeight="1" x14ac:dyDescent="0.35"/>
    <row r="59" ht="7" customHeight="1" x14ac:dyDescent="0.35"/>
    <row r="60" ht="7" customHeight="1" x14ac:dyDescent="0.35"/>
    <row r="61" ht="7" customHeight="1" x14ac:dyDescent="0.35"/>
    <row r="62" ht="7" customHeight="1" x14ac:dyDescent="0.35"/>
    <row r="63" ht="7" customHeight="1" x14ac:dyDescent="0.35"/>
    <row r="64" ht="7" customHeight="1" x14ac:dyDescent="0.35"/>
    <row r="65" ht="7" customHeight="1" x14ac:dyDescent="0.35"/>
    <row r="66" ht="7" customHeight="1" x14ac:dyDescent="0.35"/>
    <row r="67" ht="7" customHeight="1" x14ac:dyDescent="0.35"/>
    <row r="68" ht="7" customHeight="1" x14ac:dyDescent="0.35"/>
    <row r="69" ht="7" customHeight="1" x14ac:dyDescent="0.35"/>
    <row r="70" ht="7" customHeight="1" x14ac:dyDescent="0.35"/>
    <row r="71" ht="7" customHeight="1" x14ac:dyDescent="0.35"/>
    <row r="72" ht="7" customHeight="1" x14ac:dyDescent="0.35"/>
    <row r="73" ht="7" customHeight="1" x14ac:dyDescent="0.35"/>
    <row r="74" ht="7" customHeight="1" x14ac:dyDescent="0.35"/>
    <row r="75" ht="7" customHeight="1" x14ac:dyDescent="0.35"/>
    <row r="76" ht="7" customHeight="1" x14ac:dyDescent="0.35"/>
    <row r="77" ht="7" customHeight="1" x14ac:dyDescent="0.35"/>
  </sheetData>
  <mergeCells count="8">
    <mergeCell ref="A18:B18"/>
    <mergeCell ref="A3:A4"/>
    <mergeCell ref="B3:D3"/>
    <mergeCell ref="K3:M3"/>
    <mergeCell ref="B2:M2"/>
    <mergeCell ref="A17:M17"/>
    <mergeCell ref="H3:J3"/>
    <mergeCell ref="E3:G3"/>
  </mergeCells>
  <pageMargins left="0.25" right="0.25" top="0.75" bottom="0.75" header="0.3" footer="0.3"/>
  <pageSetup paperSize="9" scale="49" orientation="landscape" r:id="rId1"/>
  <headerFooter>
    <oddHeader>&amp;COSSERVATORIO ASSEGNO UNICO UNIVERSALE</oddHeader>
    <oddFooter>&amp;CINPS - COORDINAMENTO GENERALE STATISTICO ATTUARIALE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D5D18-5E7F-4BDE-84DA-D17896C9F803}">
  <sheetPr>
    <pageSetUpPr fitToPage="1"/>
  </sheetPr>
  <dimension ref="B1:U46"/>
  <sheetViews>
    <sheetView showGridLines="0" tabSelected="1" view="pageBreakPreview" topLeftCell="A25" zoomScale="60" zoomScaleNormal="100" workbookViewId="0">
      <selection activeCell="D13" sqref="D13"/>
    </sheetView>
  </sheetViews>
  <sheetFormatPr defaultRowHeight="14.5" x14ac:dyDescent="0.35"/>
  <cols>
    <col min="1" max="1" width="4.1796875" style="42" customWidth="1"/>
    <col min="2" max="2" width="13.08984375" style="42" customWidth="1"/>
    <col min="3" max="11" width="8.7265625" style="42"/>
    <col min="12" max="12" width="5" style="42" customWidth="1"/>
    <col min="13" max="13" width="7.26953125" style="42" customWidth="1"/>
    <col min="14" max="16384" width="8.7265625" style="42"/>
  </cols>
  <sheetData>
    <row r="1" spans="2:21" x14ac:dyDescent="0.35">
      <c r="B1" s="42" t="s">
        <v>85</v>
      </c>
    </row>
    <row r="4" spans="2:21" ht="25" x14ac:dyDescent="0.35">
      <c r="B4" s="338" t="s">
        <v>66</v>
      </c>
      <c r="C4" s="338"/>
      <c r="D4" s="338"/>
      <c r="E4" s="338"/>
      <c r="F4" s="338"/>
      <c r="G4" s="338"/>
      <c r="H4" s="338"/>
      <c r="I4" s="338"/>
      <c r="J4" s="338"/>
      <c r="K4" s="338"/>
    </row>
    <row r="7" spans="2:21" ht="15" x14ac:dyDescent="0.35">
      <c r="B7" s="339" t="s">
        <v>76</v>
      </c>
      <c r="C7" s="339"/>
      <c r="D7" s="339"/>
      <c r="E7" s="339"/>
      <c r="F7" s="339"/>
      <c r="G7" s="339"/>
      <c r="H7" s="339"/>
      <c r="I7" s="339"/>
      <c r="J7" s="339"/>
      <c r="K7" s="339"/>
    </row>
    <row r="9" spans="2:21" ht="15.5" x14ac:dyDescent="0.35">
      <c r="B9" s="95" t="s">
        <v>90</v>
      </c>
      <c r="C9" s="44"/>
      <c r="G9" s="108"/>
      <c r="M9" s="106"/>
      <c r="N9" s="106"/>
      <c r="O9" s="106"/>
      <c r="P9" s="106"/>
      <c r="Q9" s="106"/>
      <c r="R9" s="106"/>
      <c r="S9" s="106"/>
      <c r="T9" s="106"/>
      <c r="U9" s="107"/>
    </row>
    <row r="10" spans="2:21" ht="15.5" x14ac:dyDescent="0.35">
      <c r="B10" s="263" t="s">
        <v>222</v>
      </c>
      <c r="C10" s="264"/>
      <c r="D10" s="156"/>
      <c r="G10" s="108"/>
      <c r="I10" s="110"/>
      <c r="M10" s="106"/>
      <c r="N10" s="106"/>
      <c r="O10" s="106"/>
      <c r="P10" s="106"/>
      <c r="Q10" s="106"/>
      <c r="R10" s="106"/>
      <c r="S10" s="106"/>
      <c r="T10" s="106"/>
      <c r="U10" s="106"/>
    </row>
    <row r="11" spans="2:21" ht="27" customHeight="1" x14ac:dyDescent="0.35">
      <c r="B11" s="340" t="s">
        <v>188</v>
      </c>
      <c r="C11" s="340"/>
      <c r="D11" s="340"/>
      <c r="E11" s="340"/>
      <c r="F11" s="340"/>
      <c r="G11" s="340"/>
      <c r="H11" s="340"/>
      <c r="I11" s="340"/>
      <c r="J11" s="340"/>
      <c r="K11" s="340"/>
      <c r="L11" s="145"/>
      <c r="M11" s="145"/>
    </row>
    <row r="12" spans="2:21" ht="35" customHeight="1" x14ac:dyDescent="0.35">
      <c r="B12" s="340" t="s">
        <v>126</v>
      </c>
      <c r="C12" s="340"/>
      <c r="D12" s="340"/>
      <c r="E12" s="340"/>
      <c r="F12" s="340"/>
      <c r="G12" s="340"/>
      <c r="H12" s="340"/>
      <c r="I12" s="340"/>
      <c r="J12" s="340"/>
      <c r="K12" s="340"/>
      <c r="L12" s="145"/>
      <c r="M12" s="145"/>
    </row>
    <row r="13" spans="2:21" ht="19.5" customHeight="1" x14ac:dyDescent="0.35">
      <c r="B13" s="340" t="s">
        <v>164</v>
      </c>
      <c r="C13" s="340"/>
      <c r="D13" s="340"/>
      <c r="E13" s="340"/>
      <c r="F13" s="340"/>
      <c r="G13" s="340"/>
      <c r="H13" s="340"/>
      <c r="I13" s="340"/>
      <c r="J13" s="340"/>
      <c r="K13" s="340"/>
      <c r="L13" s="145"/>
      <c r="M13" s="145"/>
    </row>
    <row r="14" spans="2:21" ht="19.5" customHeight="1" x14ac:dyDescent="0.35">
      <c r="B14" s="145" t="s">
        <v>133</v>
      </c>
      <c r="C14" s="145"/>
      <c r="D14" s="145"/>
      <c r="E14" s="145"/>
      <c r="F14" s="145"/>
      <c r="G14" s="145"/>
      <c r="H14" s="145"/>
      <c r="I14" s="145"/>
      <c r="J14" s="145"/>
      <c r="K14" s="145"/>
      <c r="L14" s="145"/>
      <c r="M14" s="145"/>
    </row>
    <row r="15" spans="2:21" ht="19.5" customHeight="1" x14ac:dyDescent="0.35">
      <c r="B15" s="145" t="s">
        <v>185</v>
      </c>
      <c r="C15" s="145"/>
      <c r="D15" s="145"/>
      <c r="E15" s="145"/>
      <c r="F15" s="145"/>
      <c r="G15" s="145"/>
      <c r="H15" s="145"/>
      <c r="I15" s="145"/>
      <c r="J15" s="145"/>
      <c r="K15" s="145"/>
      <c r="L15" s="145"/>
      <c r="M15" s="145"/>
    </row>
    <row r="16" spans="2:21" ht="34.5" customHeight="1" x14ac:dyDescent="0.35">
      <c r="B16" s="340" t="s">
        <v>186</v>
      </c>
      <c r="C16" s="340"/>
      <c r="D16" s="340"/>
      <c r="E16" s="340"/>
      <c r="F16" s="340"/>
      <c r="G16" s="340"/>
      <c r="H16" s="340"/>
      <c r="I16" s="340"/>
      <c r="J16" s="340"/>
      <c r="K16" s="340"/>
      <c r="L16" s="340"/>
      <c r="M16" s="340"/>
    </row>
    <row r="17" spans="2:13" ht="34.5" customHeight="1" x14ac:dyDescent="0.35">
      <c r="B17" s="340" t="s">
        <v>134</v>
      </c>
      <c r="C17" s="340"/>
      <c r="D17" s="340"/>
      <c r="E17" s="340"/>
      <c r="F17" s="340"/>
      <c r="G17" s="340"/>
      <c r="H17" s="340"/>
      <c r="I17" s="340"/>
      <c r="J17" s="340"/>
      <c r="K17" s="340"/>
      <c r="L17" s="145"/>
      <c r="M17" s="145"/>
    </row>
    <row r="18" spans="2:13" ht="34.5" customHeight="1" x14ac:dyDescent="0.35">
      <c r="B18" s="340" t="s">
        <v>135</v>
      </c>
      <c r="C18" s="340"/>
      <c r="D18" s="340"/>
      <c r="E18" s="340"/>
      <c r="F18" s="340"/>
      <c r="G18" s="340"/>
      <c r="H18" s="340"/>
      <c r="I18" s="340"/>
      <c r="J18" s="340"/>
      <c r="K18" s="340"/>
      <c r="L18" s="145"/>
      <c r="M18" s="145"/>
    </row>
    <row r="19" spans="2:13" ht="22" customHeight="1" x14ac:dyDescent="0.35">
      <c r="B19" s="145" t="s">
        <v>136</v>
      </c>
      <c r="C19" s="145"/>
      <c r="D19" s="145"/>
      <c r="E19" s="145"/>
      <c r="F19" s="145"/>
      <c r="G19" s="145"/>
      <c r="H19" s="145"/>
      <c r="I19" s="145"/>
      <c r="J19" s="145"/>
      <c r="K19" s="145"/>
      <c r="L19" s="145"/>
      <c r="M19" s="145"/>
    </row>
    <row r="20" spans="2:13" ht="22" customHeight="1" x14ac:dyDescent="0.35">
      <c r="B20" s="145" t="s">
        <v>137</v>
      </c>
      <c r="C20" s="145"/>
      <c r="D20" s="145"/>
      <c r="E20" s="145"/>
      <c r="F20" s="145"/>
      <c r="G20" s="145"/>
      <c r="H20" s="145"/>
      <c r="I20" s="145"/>
      <c r="J20" s="145"/>
      <c r="K20" s="145"/>
      <c r="L20" s="145"/>
      <c r="M20" s="145"/>
    </row>
    <row r="21" spans="2:13" ht="22" customHeight="1" x14ac:dyDescent="0.35">
      <c r="B21" s="145" t="s">
        <v>138</v>
      </c>
      <c r="C21" s="145"/>
      <c r="D21" s="145"/>
      <c r="E21" s="145"/>
      <c r="F21" s="145"/>
      <c r="G21" s="145"/>
      <c r="H21" s="145"/>
      <c r="I21" s="145"/>
      <c r="J21" s="145"/>
      <c r="K21" s="145"/>
      <c r="L21" s="145"/>
      <c r="M21" s="145"/>
    </row>
    <row r="22" spans="2:13" ht="27" customHeight="1" x14ac:dyDescent="0.35">
      <c r="B22" s="145" t="s">
        <v>139</v>
      </c>
      <c r="C22" s="145"/>
      <c r="D22" s="145"/>
      <c r="E22" s="145"/>
      <c r="F22" s="145"/>
      <c r="G22" s="145"/>
      <c r="H22" s="145"/>
      <c r="I22" s="145"/>
      <c r="J22" s="145"/>
      <c r="K22" s="145"/>
      <c r="L22" s="145"/>
      <c r="M22" s="145"/>
    </row>
    <row r="23" spans="2:13" ht="28.5" customHeight="1" x14ac:dyDescent="0.35">
      <c r="B23" s="340" t="s">
        <v>140</v>
      </c>
      <c r="C23" s="340"/>
      <c r="D23" s="340"/>
      <c r="E23" s="340"/>
      <c r="F23" s="340"/>
      <c r="G23" s="340"/>
      <c r="H23" s="340"/>
      <c r="I23" s="340"/>
      <c r="J23" s="340"/>
      <c r="K23" s="340"/>
      <c r="L23" s="340"/>
      <c r="M23" s="340"/>
    </row>
    <row r="24" spans="2:13" ht="28.5" customHeight="1" x14ac:dyDescent="0.35">
      <c r="B24" s="340" t="s">
        <v>141</v>
      </c>
      <c r="C24" s="340"/>
      <c r="D24" s="340"/>
      <c r="E24" s="340"/>
      <c r="F24" s="340"/>
      <c r="G24" s="340"/>
      <c r="H24" s="340"/>
      <c r="I24" s="340"/>
      <c r="J24" s="340"/>
      <c r="K24" s="340"/>
      <c r="L24" s="340"/>
      <c r="M24" s="340"/>
    </row>
    <row r="25" spans="2:13" s="145" customFormat="1" ht="42.5" customHeight="1" x14ac:dyDescent="0.35">
      <c r="B25" s="340" t="s">
        <v>142</v>
      </c>
      <c r="C25" s="340"/>
      <c r="D25" s="340"/>
      <c r="E25" s="340"/>
      <c r="F25" s="340"/>
      <c r="G25" s="340"/>
      <c r="H25" s="340"/>
      <c r="I25" s="340"/>
      <c r="J25" s="340"/>
      <c r="K25" s="340"/>
    </row>
    <row r="26" spans="2:13" s="145" customFormat="1" ht="42.5" customHeight="1" x14ac:dyDescent="0.35">
      <c r="B26" s="340" t="s">
        <v>143</v>
      </c>
      <c r="C26" s="340"/>
      <c r="D26" s="340"/>
      <c r="E26" s="340"/>
      <c r="F26" s="340"/>
      <c r="G26" s="340"/>
      <c r="H26" s="340"/>
      <c r="I26" s="340"/>
      <c r="J26" s="340"/>
      <c r="K26" s="340"/>
    </row>
    <row r="27" spans="2:13" ht="27" customHeight="1" x14ac:dyDescent="0.35">
      <c r="B27" s="340" t="s">
        <v>213</v>
      </c>
      <c r="C27" s="340"/>
      <c r="D27" s="340"/>
      <c r="E27" s="340"/>
      <c r="F27" s="340"/>
      <c r="G27" s="340"/>
      <c r="H27" s="340"/>
      <c r="I27" s="340"/>
      <c r="J27" s="340"/>
      <c r="K27" s="340"/>
      <c r="L27" s="145"/>
      <c r="M27" s="145"/>
    </row>
    <row r="28" spans="2:13" ht="5.5" customHeight="1" x14ac:dyDescent="0.35">
      <c r="B28" s="145"/>
      <c r="C28" s="145"/>
      <c r="D28" s="145"/>
      <c r="E28" s="145"/>
      <c r="F28" s="145"/>
      <c r="G28" s="145"/>
      <c r="H28" s="145"/>
      <c r="I28" s="145"/>
      <c r="J28" s="145"/>
      <c r="K28" s="145"/>
      <c r="L28" s="145"/>
      <c r="M28" s="145"/>
    </row>
    <row r="29" spans="2:13" ht="25.5" customHeight="1" x14ac:dyDescent="0.35">
      <c r="B29" s="95" t="s">
        <v>112</v>
      </c>
      <c r="C29" s="145"/>
      <c r="D29" s="145"/>
      <c r="E29" s="145"/>
      <c r="F29" s="145"/>
      <c r="G29" s="145"/>
      <c r="H29" s="145"/>
      <c r="I29" s="145"/>
      <c r="J29" s="145"/>
      <c r="K29" s="145"/>
      <c r="L29" s="145"/>
      <c r="M29" s="145"/>
    </row>
    <row r="30" spans="2:13" ht="15.5" customHeight="1" x14ac:dyDescent="0.35">
      <c r="B30" s="313" t="s">
        <v>223</v>
      </c>
      <c r="C30" s="314"/>
      <c r="D30" s="314"/>
      <c r="E30" s="314"/>
      <c r="F30" s="145"/>
      <c r="G30" s="145"/>
      <c r="H30" s="145"/>
      <c r="I30" s="109"/>
      <c r="J30" s="145"/>
      <c r="K30" s="145"/>
      <c r="L30" s="145"/>
      <c r="M30" s="145"/>
    </row>
    <row r="31" spans="2:13" ht="28.5" customHeight="1" x14ac:dyDescent="0.35">
      <c r="B31" s="145" t="s">
        <v>183</v>
      </c>
      <c r="C31" s="145"/>
      <c r="D31" s="145"/>
      <c r="E31" s="145"/>
      <c r="F31" s="145"/>
      <c r="G31" s="145"/>
      <c r="H31" s="145"/>
      <c r="I31" s="145"/>
      <c r="J31" s="145"/>
      <c r="K31" s="145"/>
      <c r="L31" s="145"/>
      <c r="M31" s="145"/>
    </row>
    <row r="32" spans="2:13" ht="42" customHeight="1" x14ac:dyDescent="0.35">
      <c r="B32" s="340" t="s">
        <v>146</v>
      </c>
      <c r="C32" s="340"/>
      <c r="D32" s="340"/>
      <c r="E32" s="340"/>
      <c r="F32" s="340"/>
      <c r="G32" s="340"/>
      <c r="H32" s="340"/>
      <c r="I32" s="340"/>
      <c r="J32" s="340"/>
      <c r="K32" s="340"/>
      <c r="L32" s="145"/>
      <c r="M32" s="145"/>
    </row>
    <row r="33" spans="2:13" ht="42" customHeight="1" x14ac:dyDescent="0.35">
      <c r="B33" s="340" t="s">
        <v>144</v>
      </c>
      <c r="C33" s="340"/>
      <c r="D33" s="340"/>
      <c r="E33" s="340"/>
      <c r="F33" s="340"/>
      <c r="G33" s="340"/>
      <c r="H33" s="340"/>
      <c r="I33" s="340"/>
      <c r="J33" s="340"/>
      <c r="K33" s="340"/>
      <c r="L33" s="145"/>
      <c r="M33" s="145"/>
    </row>
    <row r="34" spans="2:13" ht="37" customHeight="1" x14ac:dyDescent="0.35">
      <c r="B34" s="340" t="s">
        <v>214</v>
      </c>
      <c r="C34" s="340"/>
      <c r="D34" s="340"/>
      <c r="E34" s="340"/>
      <c r="F34" s="340"/>
      <c r="G34" s="340"/>
      <c r="H34" s="340"/>
      <c r="I34" s="340"/>
      <c r="J34" s="340"/>
      <c r="K34" s="340"/>
      <c r="L34" s="145"/>
      <c r="M34" s="145"/>
    </row>
    <row r="35" spans="2:13" s="157" customFormat="1" ht="31" customHeight="1" x14ac:dyDescent="0.35">
      <c r="B35" s="95" t="s">
        <v>189</v>
      </c>
      <c r="C35" s="145"/>
      <c r="D35" s="145"/>
      <c r="E35" s="145"/>
      <c r="F35" s="145"/>
      <c r="G35" s="145"/>
      <c r="H35" s="145"/>
      <c r="I35" s="145"/>
      <c r="J35" s="145"/>
      <c r="K35" s="145"/>
      <c r="L35" s="145"/>
      <c r="M35" s="145"/>
    </row>
    <row r="36" spans="2:13" ht="29.5" customHeight="1" x14ac:dyDescent="0.35">
      <c r="B36" s="145" t="s">
        <v>194</v>
      </c>
      <c r="C36" s="145"/>
      <c r="D36" s="145"/>
      <c r="E36" s="145"/>
      <c r="F36" s="145"/>
      <c r="G36" s="145"/>
      <c r="H36" s="145"/>
      <c r="I36" s="145"/>
      <c r="J36" s="145"/>
      <c r="K36" s="145"/>
      <c r="L36" s="145"/>
      <c r="M36" s="145"/>
    </row>
    <row r="37" spans="2:13" ht="26.5" customHeight="1" x14ac:dyDescent="0.35">
      <c r="B37" s="340" t="s">
        <v>211</v>
      </c>
      <c r="C37" s="340"/>
      <c r="D37" s="340"/>
      <c r="E37" s="340"/>
      <c r="F37" s="340"/>
      <c r="G37" s="340"/>
      <c r="H37" s="340"/>
      <c r="I37" s="340"/>
      <c r="J37" s="340"/>
      <c r="K37" s="340"/>
      <c r="L37" s="145"/>
      <c r="M37" s="145"/>
    </row>
    <row r="38" spans="2:13" ht="26" customHeight="1" x14ac:dyDescent="0.35">
      <c r="B38" s="295" t="s">
        <v>75</v>
      </c>
      <c r="C38" s="145"/>
      <c r="D38" s="145"/>
      <c r="E38" s="145"/>
      <c r="F38" s="145"/>
      <c r="G38" s="145"/>
      <c r="H38" s="145"/>
      <c r="I38" s="145"/>
      <c r="J38" s="145"/>
      <c r="K38" s="145"/>
      <c r="L38" s="145"/>
      <c r="M38" s="145"/>
    </row>
    <row r="42" spans="2:13" x14ac:dyDescent="0.35">
      <c r="B42" s="84"/>
    </row>
    <row r="46" spans="2:13" ht="15.5" x14ac:dyDescent="0.35">
      <c r="B46" s="341"/>
      <c r="C46" s="341"/>
      <c r="D46" s="341"/>
      <c r="E46" s="341"/>
      <c r="F46" s="341"/>
      <c r="G46" s="341"/>
      <c r="H46" s="341"/>
      <c r="I46" s="341"/>
      <c r="J46" s="341"/>
      <c r="K46" s="341"/>
    </row>
  </sheetData>
  <mergeCells count="18">
    <mergeCell ref="B24:M24"/>
    <mergeCell ref="B34:K34"/>
    <mergeCell ref="B4:K4"/>
    <mergeCell ref="B7:K7"/>
    <mergeCell ref="B17:K17"/>
    <mergeCell ref="B46:K46"/>
    <mergeCell ref="B12:K12"/>
    <mergeCell ref="B13:K13"/>
    <mergeCell ref="B11:K11"/>
    <mergeCell ref="B25:K25"/>
    <mergeCell ref="B27:K27"/>
    <mergeCell ref="B32:K32"/>
    <mergeCell ref="B18:K18"/>
    <mergeCell ref="B26:K26"/>
    <mergeCell ref="B33:K33"/>
    <mergeCell ref="B37:K37"/>
    <mergeCell ref="B16:M16"/>
    <mergeCell ref="B23:M23"/>
  </mergeCells>
  <pageMargins left="0.70866141732283472" right="0.70866141732283472" top="0.94488188976377963" bottom="0.74803149606299213" header="0.31496062992125984" footer="0.31496062992125984"/>
  <pageSetup paperSize="9" scale="75" orientation="portrait" r:id="rId1"/>
  <headerFooter>
    <oddHeader>&amp;COSSERVATORIO ASSEGNO UNICO UNIVERSALE</oddHeader>
    <oddFooter>&amp;CINPS - COORDINAMENTO GENERALE STATISTICO ATTUARIALE</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68B2E-B668-4842-A256-D98AA1AE161F}">
  <sheetPr>
    <pageSetUpPr fitToPage="1"/>
  </sheetPr>
  <dimension ref="A1:L53"/>
  <sheetViews>
    <sheetView showGridLines="0" tabSelected="1" view="pageBreakPreview" zoomScale="48" zoomScaleNormal="93" zoomScaleSheetLayoutView="48" workbookViewId="0">
      <selection activeCell="D13" sqref="D13"/>
    </sheetView>
  </sheetViews>
  <sheetFormatPr defaultColWidth="13.26953125" defaultRowHeight="15" x14ac:dyDescent="0.35"/>
  <cols>
    <col min="1" max="1" width="38.81640625" style="57" customWidth="1"/>
    <col min="2" max="2" width="23.1796875" style="57" customWidth="1"/>
    <col min="3" max="3" width="16.36328125" style="57" customWidth="1"/>
    <col min="4" max="4" width="18.1796875" style="259" customWidth="1"/>
    <col min="5" max="6" width="13.36328125" style="57" customWidth="1"/>
    <col min="7" max="8" width="16.7265625" style="57" bestFit="1" customWidth="1"/>
    <col min="9" max="9" width="18.81640625" style="57" customWidth="1"/>
    <col min="10" max="11" width="13.36328125" style="57" bestFit="1" customWidth="1"/>
    <col min="12" max="16384" width="13.26953125" style="57"/>
  </cols>
  <sheetData>
    <row r="1" spans="1:11" ht="57" customHeight="1" thickBot="1" x14ac:dyDescent="0.4">
      <c r="A1" s="75" t="s">
        <v>187</v>
      </c>
      <c r="B1" s="18"/>
      <c r="C1" s="18"/>
      <c r="D1" s="256"/>
      <c r="E1" s="257"/>
      <c r="F1" s="257"/>
      <c r="G1" s="209"/>
    </row>
    <row r="2" spans="1:11" ht="63.5" customHeight="1" thickTop="1" x14ac:dyDescent="0.35">
      <c r="A2" s="396" t="s">
        <v>80</v>
      </c>
      <c r="B2" s="343" t="s">
        <v>166</v>
      </c>
      <c r="C2" s="343"/>
      <c r="D2" s="343"/>
      <c r="E2" s="343"/>
      <c r="F2" s="398"/>
      <c r="G2" s="343" t="s">
        <v>215</v>
      </c>
      <c r="H2" s="343"/>
      <c r="I2" s="343"/>
      <c r="J2" s="343"/>
      <c r="K2" s="343"/>
    </row>
    <row r="3" spans="1:11" ht="78" customHeight="1" thickBot="1" x14ac:dyDescent="0.4">
      <c r="A3" s="397"/>
      <c r="B3" s="125" t="s">
        <v>102</v>
      </c>
      <c r="C3" s="125" t="s">
        <v>95</v>
      </c>
      <c r="D3" s="125" t="s">
        <v>98</v>
      </c>
      <c r="E3" s="125" t="s">
        <v>99</v>
      </c>
      <c r="F3" s="258" t="s">
        <v>84</v>
      </c>
      <c r="G3" s="125" t="s">
        <v>102</v>
      </c>
      <c r="H3" s="125" t="s">
        <v>95</v>
      </c>
      <c r="I3" s="125" t="s">
        <v>98</v>
      </c>
      <c r="J3" s="125" t="s">
        <v>99</v>
      </c>
      <c r="K3" s="125" t="s">
        <v>84</v>
      </c>
    </row>
    <row r="4" spans="1:11" ht="25" customHeight="1" thickTop="1" x14ac:dyDescent="0.35">
      <c r="A4" s="79" t="s">
        <v>4</v>
      </c>
      <c r="B4" s="58">
        <v>386184</v>
      </c>
      <c r="C4" s="58">
        <v>616910</v>
      </c>
      <c r="D4" s="58">
        <v>221</v>
      </c>
      <c r="E4" s="58">
        <v>139</v>
      </c>
      <c r="F4" s="253">
        <v>9.4</v>
      </c>
      <c r="G4" s="58">
        <v>385412</v>
      </c>
      <c r="H4" s="58">
        <v>610259</v>
      </c>
      <c r="I4" s="58">
        <v>234</v>
      </c>
      <c r="J4" s="58">
        <v>148</v>
      </c>
      <c r="K4" s="97">
        <v>3.9</v>
      </c>
    </row>
    <row r="5" spans="1:11" ht="21.75" customHeight="1" x14ac:dyDescent="0.35">
      <c r="A5" s="79" t="s">
        <v>5</v>
      </c>
      <c r="B5" s="58">
        <v>11529</v>
      </c>
      <c r="C5" s="58">
        <v>18919</v>
      </c>
      <c r="D5" s="58">
        <v>221</v>
      </c>
      <c r="E5" s="58">
        <v>135</v>
      </c>
      <c r="F5" s="253">
        <v>9.4</v>
      </c>
      <c r="G5" s="58">
        <v>11542</v>
      </c>
      <c r="H5" s="58">
        <v>18712</v>
      </c>
      <c r="I5" s="58">
        <v>232</v>
      </c>
      <c r="J5" s="58">
        <v>143</v>
      </c>
      <c r="K5" s="97">
        <v>3.9</v>
      </c>
    </row>
    <row r="6" spans="1:11" ht="21.75" customHeight="1" x14ac:dyDescent="0.35">
      <c r="A6" s="79" t="s">
        <v>6</v>
      </c>
      <c r="B6" s="58">
        <v>971944</v>
      </c>
      <c r="C6" s="58">
        <v>1586555</v>
      </c>
      <c r="D6" s="58">
        <v>226</v>
      </c>
      <c r="E6" s="58">
        <v>139</v>
      </c>
      <c r="F6" s="253">
        <v>9.4</v>
      </c>
      <c r="G6" s="58">
        <v>972331</v>
      </c>
      <c r="H6" s="58">
        <v>1572059</v>
      </c>
      <c r="I6" s="58">
        <v>241</v>
      </c>
      <c r="J6" s="58">
        <v>149</v>
      </c>
      <c r="K6" s="97">
        <v>3.9</v>
      </c>
    </row>
    <row r="7" spans="1:11" ht="21.75" customHeight="1" x14ac:dyDescent="0.35">
      <c r="A7" s="79" t="s">
        <v>71</v>
      </c>
      <c r="B7" s="58">
        <v>55236</v>
      </c>
      <c r="C7" s="58">
        <v>94661</v>
      </c>
      <c r="D7" s="58">
        <v>245</v>
      </c>
      <c r="E7" s="58">
        <v>144</v>
      </c>
      <c r="F7" s="253">
        <v>9.5</v>
      </c>
      <c r="G7" s="58">
        <v>54980</v>
      </c>
      <c r="H7" s="58">
        <v>93455</v>
      </c>
      <c r="I7" s="58">
        <v>259</v>
      </c>
      <c r="J7" s="58">
        <v>152</v>
      </c>
      <c r="K7" s="97">
        <v>3.9</v>
      </c>
    </row>
    <row r="8" spans="1:11" ht="21.75" customHeight="1" x14ac:dyDescent="0.35">
      <c r="A8" s="79" t="s">
        <v>72</v>
      </c>
      <c r="B8" s="58">
        <v>55040</v>
      </c>
      <c r="C8" s="58">
        <v>99097</v>
      </c>
      <c r="D8" s="58">
        <v>241</v>
      </c>
      <c r="E8" s="58">
        <v>134</v>
      </c>
      <c r="F8" s="253">
        <v>9.5</v>
      </c>
      <c r="G8" s="58">
        <v>55540</v>
      </c>
      <c r="H8" s="58">
        <v>99021</v>
      </c>
      <c r="I8" s="58">
        <v>254</v>
      </c>
      <c r="J8" s="58">
        <v>143</v>
      </c>
      <c r="K8" s="97">
        <v>3.9</v>
      </c>
    </row>
    <row r="9" spans="1:11" ht="21.75" customHeight="1" x14ac:dyDescent="0.35">
      <c r="A9" s="79" t="s">
        <v>7</v>
      </c>
      <c r="B9" s="58">
        <v>468248</v>
      </c>
      <c r="C9" s="58">
        <v>760590</v>
      </c>
      <c r="D9" s="58">
        <v>227</v>
      </c>
      <c r="E9" s="58">
        <v>141</v>
      </c>
      <c r="F9" s="253">
        <v>9.5</v>
      </c>
      <c r="G9" s="58">
        <v>469132</v>
      </c>
      <c r="H9" s="58">
        <v>755766</v>
      </c>
      <c r="I9" s="58">
        <v>240</v>
      </c>
      <c r="J9" s="58">
        <v>149</v>
      </c>
      <c r="K9" s="97">
        <v>3.9</v>
      </c>
    </row>
    <row r="10" spans="1:11" ht="21.75" customHeight="1" x14ac:dyDescent="0.35">
      <c r="A10" s="79" t="s">
        <v>63</v>
      </c>
      <c r="B10" s="58">
        <v>109256</v>
      </c>
      <c r="C10" s="58">
        <v>174000</v>
      </c>
      <c r="D10" s="58">
        <v>230</v>
      </c>
      <c r="E10" s="58">
        <v>145</v>
      </c>
      <c r="F10" s="253">
        <v>9.5</v>
      </c>
      <c r="G10" s="58">
        <v>108970</v>
      </c>
      <c r="H10" s="58">
        <v>172331</v>
      </c>
      <c r="I10" s="58">
        <v>243</v>
      </c>
      <c r="J10" s="58">
        <v>153</v>
      </c>
      <c r="K10" s="97">
        <v>3.9</v>
      </c>
    </row>
    <row r="11" spans="1:11" ht="21.75" customHeight="1" x14ac:dyDescent="0.35">
      <c r="A11" s="79" t="s">
        <v>8</v>
      </c>
      <c r="B11" s="58">
        <v>126486</v>
      </c>
      <c r="C11" s="58">
        <v>194833</v>
      </c>
      <c r="D11" s="58">
        <v>211</v>
      </c>
      <c r="E11" s="58">
        <v>138</v>
      </c>
      <c r="F11" s="253">
        <v>9.3000000000000007</v>
      </c>
      <c r="G11" s="58">
        <v>126772</v>
      </c>
      <c r="H11" s="58">
        <v>193716</v>
      </c>
      <c r="I11" s="58">
        <v>224</v>
      </c>
      <c r="J11" s="58">
        <v>147</v>
      </c>
      <c r="K11" s="97">
        <v>3.9</v>
      </c>
    </row>
    <row r="12" spans="1:11" ht="21.75" customHeight="1" x14ac:dyDescent="0.35">
      <c r="A12" s="79" t="s">
        <v>9</v>
      </c>
      <c r="B12" s="58">
        <v>433550</v>
      </c>
      <c r="C12" s="58">
        <v>692039</v>
      </c>
      <c r="D12" s="58">
        <v>224</v>
      </c>
      <c r="E12" s="58">
        <v>141</v>
      </c>
      <c r="F12" s="253">
        <v>9.4</v>
      </c>
      <c r="G12" s="58">
        <v>433304</v>
      </c>
      <c r="H12" s="58">
        <v>686363</v>
      </c>
      <c r="I12" s="58">
        <v>239</v>
      </c>
      <c r="J12" s="58">
        <v>151</v>
      </c>
      <c r="K12" s="97">
        <v>3.9</v>
      </c>
    </row>
    <row r="13" spans="1:11" ht="21.75" customHeight="1" x14ac:dyDescent="0.35">
      <c r="A13" s="79" t="s">
        <v>10</v>
      </c>
      <c r="B13" s="58">
        <v>342995</v>
      </c>
      <c r="C13" s="58">
        <v>528542</v>
      </c>
      <c r="D13" s="58">
        <v>215</v>
      </c>
      <c r="E13" s="58">
        <v>140</v>
      </c>
      <c r="F13" s="253">
        <v>9.4</v>
      </c>
      <c r="G13" s="58">
        <v>342448</v>
      </c>
      <c r="H13" s="58">
        <v>523563</v>
      </c>
      <c r="I13" s="58">
        <v>227</v>
      </c>
      <c r="J13" s="58">
        <v>149</v>
      </c>
      <c r="K13" s="97">
        <v>3.9</v>
      </c>
    </row>
    <row r="14" spans="1:11" ht="21.75" customHeight="1" x14ac:dyDescent="0.35">
      <c r="A14" s="79" t="s">
        <v>11</v>
      </c>
      <c r="B14" s="58">
        <v>83307</v>
      </c>
      <c r="C14" s="58">
        <v>130117</v>
      </c>
      <c r="D14" s="58">
        <v>231</v>
      </c>
      <c r="E14" s="58">
        <v>148</v>
      </c>
      <c r="F14" s="253">
        <v>9.4</v>
      </c>
      <c r="G14" s="58">
        <v>82636</v>
      </c>
      <c r="H14" s="58">
        <v>128087</v>
      </c>
      <c r="I14" s="58">
        <v>242</v>
      </c>
      <c r="J14" s="58">
        <v>156</v>
      </c>
      <c r="K14" s="97">
        <v>3.9</v>
      </c>
    </row>
    <row r="15" spans="1:11" ht="21.75" customHeight="1" x14ac:dyDescent="0.35">
      <c r="A15" s="79" t="s">
        <v>12</v>
      </c>
      <c r="B15" s="58">
        <v>146058</v>
      </c>
      <c r="C15" s="58">
        <v>231333</v>
      </c>
      <c r="D15" s="58">
        <v>229</v>
      </c>
      <c r="E15" s="58">
        <v>145</v>
      </c>
      <c r="F15" s="253">
        <v>9.4</v>
      </c>
      <c r="G15" s="58">
        <v>145372</v>
      </c>
      <c r="H15" s="58">
        <v>228467</v>
      </c>
      <c r="I15" s="58">
        <v>241</v>
      </c>
      <c r="J15" s="58">
        <v>153</v>
      </c>
      <c r="K15" s="97">
        <v>3.9</v>
      </c>
    </row>
    <row r="16" spans="1:11" ht="21.75" customHeight="1" x14ac:dyDescent="0.35">
      <c r="A16" s="79" t="s">
        <v>13</v>
      </c>
      <c r="B16" s="58">
        <v>557772</v>
      </c>
      <c r="C16" s="58">
        <v>871985</v>
      </c>
      <c r="D16" s="58">
        <v>222</v>
      </c>
      <c r="E16" s="58">
        <v>143</v>
      </c>
      <c r="F16" s="253">
        <v>9.3000000000000007</v>
      </c>
      <c r="G16" s="58">
        <v>554697</v>
      </c>
      <c r="H16" s="58">
        <v>859205</v>
      </c>
      <c r="I16" s="58">
        <v>236</v>
      </c>
      <c r="J16" s="58">
        <v>152</v>
      </c>
      <c r="K16" s="97">
        <v>3.9</v>
      </c>
    </row>
    <row r="17" spans="1:12" ht="21.75" customHeight="1" x14ac:dyDescent="0.35">
      <c r="A17" s="79" t="s">
        <v>14</v>
      </c>
      <c r="B17" s="58">
        <v>122689</v>
      </c>
      <c r="C17" s="58">
        <v>196679</v>
      </c>
      <c r="D17" s="58">
        <v>239</v>
      </c>
      <c r="E17" s="58">
        <v>150</v>
      </c>
      <c r="F17" s="253">
        <v>9.3000000000000007</v>
      </c>
      <c r="G17" s="58">
        <v>121577</v>
      </c>
      <c r="H17" s="58">
        <v>193066</v>
      </c>
      <c r="I17" s="58">
        <v>253</v>
      </c>
      <c r="J17" s="58">
        <v>160</v>
      </c>
      <c r="K17" s="97">
        <v>3.9</v>
      </c>
    </row>
    <row r="18" spans="1:12" ht="21.75" customHeight="1" x14ac:dyDescent="0.35">
      <c r="A18" s="79" t="s">
        <v>15</v>
      </c>
      <c r="B18" s="58">
        <v>26254</v>
      </c>
      <c r="C18" s="58">
        <v>42198</v>
      </c>
      <c r="D18" s="58">
        <v>239</v>
      </c>
      <c r="E18" s="58">
        <v>149</v>
      </c>
      <c r="F18" s="253">
        <v>9.3000000000000007</v>
      </c>
      <c r="G18" s="58">
        <v>25934</v>
      </c>
      <c r="H18" s="58">
        <v>41199</v>
      </c>
      <c r="I18" s="58">
        <v>254</v>
      </c>
      <c r="J18" s="58">
        <v>160</v>
      </c>
      <c r="K18" s="97">
        <v>3.9</v>
      </c>
    </row>
    <row r="19" spans="1:12" ht="21.75" customHeight="1" x14ac:dyDescent="0.35">
      <c r="A19" s="79" t="s">
        <v>16</v>
      </c>
      <c r="B19" s="58">
        <v>573523</v>
      </c>
      <c r="C19" s="58">
        <v>949591</v>
      </c>
      <c r="D19" s="58">
        <v>259</v>
      </c>
      <c r="E19" s="58">
        <v>157</v>
      </c>
      <c r="F19" s="253">
        <v>8.8000000000000007</v>
      </c>
      <c r="G19" s="58">
        <v>549301</v>
      </c>
      <c r="H19" s="58">
        <v>897718</v>
      </c>
      <c r="I19" s="58">
        <v>275</v>
      </c>
      <c r="J19" s="58">
        <v>169</v>
      </c>
      <c r="K19" s="97">
        <v>3.8</v>
      </c>
    </row>
    <row r="20" spans="1:12" ht="21.75" customHeight="1" x14ac:dyDescent="0.35">
      <c r="A20" s="79" t="s">
        <v>17</v>
      </c>
      <c r="B20" s="58">
        <v>399588</v>
      </c>
      <c r="C20" s="58">
        <v>639925</v>
      </c>
      <c r="D20" s="58">
        <v>249</v>
      </c>
      <c r="E20" s="58">
        <v>157</v>
      </c>
      <c r="F20" s="253">
        <v>9.1999999999999993</v>
      </c>
      <c r="G20" s="58">
        <v>389368</v>
      </c>
      <c r="H20" s="58">
        <v>617016</v>
      </c>
      <c r="I20" s="58">
        <v>264</v>
      </c>
      <c r="J20" s="58">
        <v>167</v>
      </c>
      <c r="K20" s="97">
        <v>3.9</v>
      </c>
    </row>
    <row r="21" spans="1:12" ht="21.75" customHeight="1" x14ac:dyDescent="0.35">
      <c r="A21" s="79" t="s">
        <v>18</v>
      </c>
      <c r="B21" s="58">
        <v>52071</v>
      </c>
      <c r="C21" s="58">
        <v>84988</v>
      </c>
      <c r="D21" s="58">
        <v>254</v>
      </c>
      <c r="E21" s="58">
        <v>156</v>
      </c>
      <c r="F21" s="253">
        <v>9.3000000000000007</v>
      </c>
      <c r="G21" s="58">
        <v>50933</v>
      </c>
      <c r="H21" s="58">
        <v>82366</v>
      </c>
      <c r="I21" s="58">
        <v>268</v>
      </c>
      <c r="J21" s="58">
        <v>166</v>
      </c>
      <c r="K21" s="97">
        <v>3.9</v>
      </c>
    </row>
    <row r="22" spans="1:12" ht="21.75" customHeight="1" x14ac:dyDescent="0.35">
      <c r="A22" s="79" t="s">
        <v>19</v>
      </c>
      <c r="B22" s="58">
        <v>181909</v>
      </c>
      <c r="C22" s="58">
        <v>302601</v>
      </c>
      <c r="D22" s="58">
        <v>277</v>
      </c>
      <c r="E22" s="58">
        <v>168</v>
      </c>
      <c r="F22" s="253">
        <v>8.9</v>
      </c>
      <c r="G22" s="58">
        <v>174543</v>
      </c>
      <c r="H22" s="58">
        <v>287200</v>
      </c>
      <c r="I22" s="58">
        <v>296</v>
      </c>
      <c r="J22" s="58">
        <v>180</v>
      </c>
      <c r="K22" s="97">
        <v>3.8</v>
      </c>
    </row>
    <row r="23" spans="1:12" ht="21.75" customHeight="1" x14ac:dyDescent="0.35">
      <c r="A23" s="79" t="s">
        <v>20</v>
      </c>
      <c r="B23" s="58">
        <v>484746</v>
      </c>
      <c r="C23" s="58">
        <v>792956</v>
      </c>
      <c r="D23" s="58">
        <v>261</v>
      </c>
      <c r="E23" s="58">
        <v>161</v>
      </c>
      <c r="F23" s="253">
        <v>8.8000000000000007</v>
      </c>
      <c r="G23" s="58">
        <v>462845</v>
      </c>
      <c r="H23" s="58">
        <v>746670</v>
      </c>
      <c r="I23" s="58">
        <v>279</v>
      </c>
      <c r="J23" s="58">
        <v>173</v>
      </c>
      <c r="K23" s="97">
        <v>3.8</v>
      </c>
    </row>
    <row r="24" spans="1:12" ht="21.75" customHeight="1" x14ac:dyDescent="0.35">
      <c r="A24" s="79" t="s">
        <v>21</v>
      </c>
      <c r="B24" s="58">
        <v>142016</v>
      </c>
      <c r="C24" s="58">
        <v>214709</v>
      </c>
      <c r="D24" s="58">
        <v>243</v>
      </c>
      <c r="E24" s="58">
        <v>161</v>
      </c>
      <c r="F24" s="253">
        <v>9.1999999999999993</v>
      </c>
      <c r="G24" s="58">
        <v>139528</v>
      </c>
      <c r="H24" s="58">
        <v>209001</v>
      </c>
      <c r="I24" s="58">
        <v>254</v>
      </c>
      <c r="J24" s="58">
        <v>170</v>
      </c>
      <c r="K24" s="97">
        <v>3.9</v>
      </c>
    </row>
    <row r="25" spans="1:12" ht="21.75" customHeight="1" thickBot="1" x14ac:dyDescent="0.4">
      <c r="A25" s="114" t="s">
        <v>33</v>
      </c>
      <c r="B25" s="114">
        <v>5730401</v>
      </c>
      <c r="C25" s="114">
        <v>9223228</v>
      </c>
      <c r="D25" s="114">
        <v>235</v>
      </c>
      <c r="E25" s="114">
        <v>147</v>
      </c>
      <c r="F25" s="254">
        <v>9.3000000000000007</v>
      </c>
      <c r="G25" s="114">
        <v>5657165</v>
      </c>
      <c r="H25" s="114">
        <v>9015240</v>
      </c>
      <c r="I25" s="114">
        <v>249</v>
      </c>
      <c r="J25" s="114">
        <v>157</v>
      </c>
      <c r="K25" s="255">
        <v>3.9</v>
      </c>
      <c r="L25" s="274"/>
    </row>
    <row r="26" spans="1:12" ht="26.5" customHeight="1" thickTop="1" x14ac:dyDescent="0.3">
      <c r="A26" s="260" t="str">
        <f>+INDICE!B10</f>
        <v xml:space="preserve"> Lettura dati 25 maggio 2023</v>
      </c>
      <c r="B26" s="90"/>
      <c r="C26" s="7"/>
      <c r="D26" s="261"/>
    </row>
    <row r="27" spans="1:12" x14ac:dyDescent="0.3">
      <c r="A27" s="260"/>
      <c r="B27" s="90"/>
    </row>
    <row r="28" spans="1:12" x14ac:dyDescent="0.3">
      <c r="A28" s="260"/>
      <c r="B28" s="90"/>
    </row>
    <row r="31" spans="1:12" x14ac:dyDescent="0.35">
      <c r="C31" s="283"/>
    </row>
    <row r="33" spans="2:4" x14ac:dyDescent="0.35">
      <c r="B33" s="262"/>
      <c r="C33" s="262"/>
    </row>
    <row r="34" spans="2:4" x14ac:dyDescent="0.35">
      <c r="B34" s="262"/>
      <c r="C34" s="262"/>
    </row>
    <row r="35" spans="2:4" x14ac:dyDescent="0.35">
      <c r="B35" s="262"/>
      <c r="C35" s="262"/>
    </row>
    <row r="36" spans="2:4" x14ac:dyDescent="0.35">
      <c r="B36" s="262"/>
      <c r="C36" s="262"/>
      <c r="D36" s="261"/>
    </row>
    <row r="37" spans="2:4" x14ac:dyDescent="0.35">
      <c r="B37" s="262"/>
      <c r="C37" s="262"/>
    </row>
    <row r="38" spans="2:4" x14ac:dyDescent="0.35">
      <c r="B38" s="262"/>
      <c r="C38" s="262"/>
    </row>
    <row r="39" spans="2:4" x14ac:dyDescent="0.35">
      <c r="B39" s="262"/>
      <c r="C39" s="262"/>
    </row>
    <row r="40" spans="2:4" x14ac:dyDescent="0.35">
      <c r="B40" s="262"/>
      <c r="C40" s="262"/>
    </row>
    <row r="41" spans="2:4" x14ac:dyDescent="0.35">
      <c r="B41" s="262"/>
      <c r="C41" s="262"/>
    </row>
    <row r="42" spans="2:4" s="259" customFormat="1" x14ac:dyDescent="0.35">
      <c r="B42" s="262"/>
      <c r="C42" s="262"/>
    </row>
    <row r="43" spans="2:4" s="259" customFormat="1" x14ac:dyDescent="0.35">
      <c r="B43" s="262"/>
      <c r="C43" s="262"/>
    </row>
    <row r="44" spans="2:4" s="259" customFormat="1" x14ac:dyDescent="0.35">
      <c r="B44" s="262"/>
      <c r="C44" s="262"/>
    </row>
    <row r="45" spans="2:4" s="259" customFormat="1" x14ac:dyDescent="0.35">
      <c r="B45" s="262"/>
      <c r="C45" s="262"/>
    </row>
    <row r="46" spans="2:4" s="259" customFormat="1" x14ac:dyDescent="0.35">
      <c r="B46" s="262"/>
      <c r="C46" s="262"/>
    </row>
    <row r="47" spans="2:4" s="259" customFormat="1" x14ac:dyDescent="0.35">
      <c r="B47" s="262"/>
      <c r="C47" s="262"/>
    </row>
    <row r="48" spans="2:4" s="259" customFormat="1" x14ac:dyDescent="0.35">
      <c r="B48" s="262"/>
      <c r="C48" s="262"/>
    </row>
    <row r="49" spans="2:3" s="259" customFormat="1" x14ac:dyDescent="0.35">
      <c r="B49" s="262"/>
      <c r="C49" s="262"/>
    </row>
    <row r="50" spans="2:3" s="259" customFormat="1" x14ac:dyDescent="0.35">
      <c r="B50" s="262"/>
      <c r="C50" s="262"/>
    </row>
    <row r="51" spans="2:3" s="259" customFormat="1" x14ac:dyDescent="0.35">
      <c r="B51" s="262"/>
      <c r="C51" s="262"/>
    </row>
    <row r="52" spans="2:3" s="259" customFormat="1" x14ac:dyDescent="0.35">
      <c r="B52" s="262"/>
      <c r="C52" s="262"/>
    </row>
    <row r="53" spans="2:3" s="259" customFormat="1" x14ac:dyDescent="0.35">
      <c r="B53" s="262"/>
      <c r="C53" s="262"/>
    </row>
  </sheetData>
  <mergeCells count="3">
    <mergeCell ref="A2:A3"/>
    <mergeCell ref="B2:F2"/>
    <mergeCell ref="G2:K2"/>
  </mergeCells>
  <pageMargins left="0.70866141732283472" right="0.70866141732283472" top="0.94488188976377963" bottom="0.74803149606299213" header="0.31496062992125984" footer="0.31496062992125984"/>
  <pageSetup paperSize="9" scale="43" orientation="portrait" r:id="rId1"/>
  <headerFooter>
    <oddHeader>&amp;COSSERVATORIO ASSEGNO UNICO UNIVERSALE</oddHeader>
    <oddFooter>&amp;CINPS - COORDINAMENTO GENERALE STATISTICO ATTUARIALE</oddFooter>
  </headerFooter>
  <rowBreaks count="1" manualBreakCount="1">
    <brk id="17" max="10"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1ECCDD-9478-422D-AA1B-3B07D3B33D75}">
  <sheetPr>
    <pageSetUpPr fitToPage="1"/>
  </sheetPr>
  <dimension ref="B1:I19"/>
  <sheetViews>
    <sheetView tabSelected="1" workbookViewId="0">
      <selection activeCell="D13" sqref="D13"/>
    </sheetView>
  </sheetViews>
  <sheetFormatPr defaultRowHeight="14.5" x14ac:dyDescent="0.35"/>
  <cols>
    <col min="1" max="1" width="4" customWidth="1"/>
    <col min="4" max="4" width="10.08984375" customWidth="1"/>
    <col min="9" max="9" width="9.81640625" customWidth="1"/>
  </cols>
  <sheetData>
    <row r="1" spans="2:9" x14ac:dyDescent="0.35">
      <c r="B1" t="s">
        <v>85</v>
      </c>
    </row>
    <row r="12" spans="2:9" ht="18.5" x14ac:dyDescent="0.35">
      <c r="B12" s="126" t="s">
        <v>112</v>
      </c>
    </row>
    <row r="15" spans="2:9" ht="14.5" customHeight="1" x14ac:dyDescent="0.35">
      <c r="B15" s="342" t="s">
        <v>101</v>
      </c>
      <c r="C15" s="342"/>
      <c r="D15" s="342"/>
      <c r="E15" s="342"/>
      <c r="F15" s="342"/>
      <c r="G15" s="342"/>
      <c r="H15" s="342"/>
      <c r="I15" s="342"/>
    </row>
    <row r="16" spans="2:9" x14ac:dyDescent="0.35">
      <c r="B16" s="342"/>
      <c r="C16" s="342"/>
      <c r="D16" s="342"/>
      <c r="E16" s="342"/>
      <c r="F16" s="342"/>
      <c r="G16" s="342"/>
      <c r="H16" s="342"/>
      <c r="I16" s="342"/>
    </row>
    <row r="17" spans="2:9" ht="25.5" customHeight="1" x14ac:dyDescent="0.35">
      <c r="B17" s="342"/>
      <c r="C17" s="342"/>
      <c r="D17" s="342"/>
      <c r="E17" s="342"/>
      <c r="F17" s="342"/>
      <c r="G17" s="342"/>
      <c r="H17" s="342"/>
      <c r="I17" s="342"/>
    </row>
    <row r="18" spans="2:9" ht="28" customHeight="1" x14ac:dyDescent="0.35">
      <c r="B18" s="342"/>
      <c r="C18" s="342"/>
      <c r="D18" s="342"/>
      <c r="E18" s="342"/>
      <c r="F18" s="342"/>
      <c r="G18" s="342"/>
      <c r="H18" s="342"/>
      <c r="I18" s="342"/>
    </row>
    <row r="19" spans="2:9" x14ac:dyDescent="0.35">
      <c r="B19" s="342"/>
      <c r="C19" s="342"/>
      <c r="D19" s="342"/>
      <c r="E19" s="342"/>
      <c r="F19" s="342"/>
      <c r="G19" s="342"/>
      <c r="H19" s="342"/>
      <c r="I19" s="342"/>
    </row>
  </sheetData>
  <mergeCells count="1">
    <mergeCell ref="B15:I19"/>
  </mergeCells>
  <pageMargins left="0.70866141732283472" right="0.70866141732283472" top="0.94488188976377963" bottom="0.74803149606299213" header="0.31496062992125984" footer="0.31496062992125984"/>
  <pageSetup paperSize="9" orientation="portrait" r:id="rId1"/>
  <headerFooter>
    <oddHeader>&amp;COSSERVATORIO ASSEGNO UNICO UNIVERSALE</oddHeader>
    <oddFooter>&amp;CINPS - COORDINAMENTO GENERALE STATISTICO ATTUARIALE</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E300E-057C-4800-B4C9-5FFF72EF62A7}">
  <sheetPr>
    <pageSetUpPr fitToPage="1"/>
  </sheetPr>
  <dimension ref="A1:P42"/>
  <sheetViews>
    <sheetView showGridLines="0" tabSelected="1" view="pageBreakPreview" topLeftCell="A14" zoomScale="62" zoomScaleNormal="53" zoomScaleSheetLayoutView="62" workbookViewId="0">
      <selection activeCell="D13" sqref="D13"/>
    </sheetView>
  </sheetViews>
  <sheetFormatPr defaultColWidth="13.36328125" defaultRowHeight="10" x14ac:dyDescent="0.35"/>
  <cols>
    <col min="1" max="1" width="34.26953125" style="1" customWidth="1"/>
    <col min="2" max="2" width="23.90625" style="1" customWidth="1"/>
    <col min="3" max="3" width="20.90625" style="1" customWidth="1"/>
    <col min="4" max="4" width="21.36328125" style="1" customWidth="1"/>
    <col min="5" max="5" width="21.6328125" style="1" customWidth="1"/>
    <col min="6" max="6" width="20.08984375" style="1" customWidth="1"/>
    <col min="7" max="7" width="18.6328125" style="1" customWidth="1"/>
    <col min="8" max="8" width="15.6328125" style="1" customWidth="1"/>
    <col min="9" max="10" width="11.453125" style="1" customWidth="1"/>
    <col min="11" max="16384" width="13.36328125" style="1"/>
  </cols>
  <sheetData>
    <row r="1" spans="1:16" ht="57.5" customHeight="1" thickBot="1" x14ac:dyDescent="0.4">
      <c r="A1" s="384" t="s">
        <v>183</v>
      </c>
      <c r="B1" s="384"/>
      <c r="C1" s="384"/>
      <c r="D1" s="384"/>
      <c r="E1" s="384"/>
      <c r="F1" s="384"/>
    </row>
    <row r="2" spans="1:16" ht="82.25" customHeight="1" thickTop="1" thickBot="1" x14ac:dyDescent="0.4">
      <c r="A2" s="55" t="s">
        <v>108</v>
      </c>
      <c r="B2" s="56" t="s">
        <v>92</v>
      </c>
      <c r="C2" s="56" t="s">
        <v>93</v>
      </c>
      <c r="D2" s="56" t="s">
        <v>167</v>
      </c>
      <c r="E2" s="56" t="s">
        <v>168</v>
      </c>
      <c r="F2" s="56" t="s">
        <v>169</v>
      </c>
      <c r="G2" s="57"/>
    </row>
    <row r="3" spans="1:16" ht="38.5" customHeight="1" thickTop="1" x14ac:dyDescent="0.3">
      <c r="A3" s="222"/>
      <c r="B3" s="401" t="s">
        <v>170</v>
      </c>
      <c r="C3" s="401"/>
      <c r="D3" s="401"/>
      <c r="E3" s="401"/>
      <c r="F3" s="401"/>
      <c r="G3" s="57"/>
    </row>
    <row r="4" spans="1:16" ht="32.75" customHeight="1" x14ac:dyDescent="0.35">
      <c r="A4" s="91" t="s">
        <v>172</v>
      </c>
      <c r="B4" s="58">
        <v>415734</v>
      </c>
      <c r="C4" s="58">
        <v>654573</v>
      </c>
      <c r="D4" s="97">
        <v>53.7</v>
      </c>
      <c r="E4" s="58">
        <v>129</v>
      </c>
      <c r="F4" s="58">
        <v>82</v>
      </c>
      <c r="G4" s="57"/>
      <c r="H4" s="24"/>
      <c r="I4" s="24"/>
      <c r="J4" s="8"/>
      <c r="N4" s="24"/>
      <c r="O4" s="24"/>
      <c r="P4" s="24"/>
    </row>
    <row r="5" spans="1:16" ht="28" customHeight="1" x14ac:dyDescent="0.35">
      <c r="A5" s="91" t="s">
        <v>173</v>
      </c>
      <c r="B5" s="58">
        <v>424173</v>
      </c>
      <c r="C5" s="58">
        <v>701132</v>
      </c>
      <c r="D5" s="97">
        <v>61.7</v>
      </c>
      <c r="E5" s="58">
        <v>145</v>
      </c>
      <c r="F5" s="58">
        <v>88</v>
      </c>
      <c r="G5" s="57"/>
      <c r="H5" s="24"/>
      <c r="I5" s="24"/>
      <c r="J5" s="8"/>
      <c r="N5" s="24"/>
      <c r="O5" s="24"/>
      <c r="P5" s="24"/>
    </row>
    <row r="6" spans="1:16" ht="28" customHeight="1" x14ac:dyDescent="0.35">
      <c r="A6" s="91" t="s">
        <v>174</v>
      </c>
      <c r="B6" s="58">
        <v>327007</v>
      </c>
      <c r="C6" s="58">
        <v>540181</v>
      </c>
      <c r="D6" s="97">
        <v>60</v>
      </c>
      <c r="E6" s="58">
        <v>184</v>
      </c>
      <c r="F6" s="58">
        <v>111</v>
      </c>
      <c r="G6" s="57"/>
      <c r="H6" s="24"/>
      <c r="I6" s="24"/>
      <c r="J6" s="8"/>
      <c r="N6" s="24"/>
      <c r="O6" s="24"/>
      <c r="P6" s="24"/>
    </row>
    <row r="7" spans="1:16" ht="28" customHeight="1" x14ac:dyDescent="0.35">
      <c r="A7" s="91" t="s">
        <v>175</v>
      </c>
      <c r="B7" s="58">
        <v>343229</v>
      </c>
      <c r="C7" s="58">
        <v>562532</v>
      </c>
      <c r="D7" s="97">
        <v>61.7</v>
      </c>
      <c r="E7" s="58">
        <v>180</v>
      </c>
      <c r="F7" s="58">
        <v>110</v>
      </c>
      <c r="G7" s="57"/>
      <c r="H7" s="24"/>
      <c r="I7" s="24"/>
      <c r="J7" s="8"/>
      <c r="N7" s="24"/>
      <c r="O7" s="24"/>
      <c r="P7" s="24"/>
    </row>
    <row r="8" spans="1:16" ht="28" customHeight="1" x14ac:dyDescent="0.35">
      <c r="A8" s="91" t="s">
        <v>176</v>
      </c>
      <c r="B8" s="58">
        <v>360430</v>
      </c>
      <c r="C8" s="58">
        <v>595387</v>
      </c>
      <c r="D8" s="97">
        <v>65.099999999999994</v>
      </c>
      <c r="E8" s="58">
        <v>181</v>
      </c>
      <c r="F8" s="58">
        <v>109</v>
      </c>
      <c r="G8" s="57"/>
      <c r="H8" s="24"/>
      <c r="I8" s="24"/>
      <c r="J8" s="8"/>
      <c r="N8" s="24"/>
      <c r="O8" s="24"/>
      <c r="P8" s="24"/>
    </row>
    <row r="9" spans="1:16" ht="28" customHeight="1" x14ac:dyDescent="0.35">
      <c r="A9" s="91" t="s">
        <v>177</v>
      </c>
      <c r="B9" s="58">
        <v>356712</v>
      </c>
      <c r="C9" s="58">
        <v>588978</v>
      </c>
      <c r="D9" s="97">
        <v>63.6</v>
      </c>
      <c r="E9" s="58">
        <v>178</v>
      </c>
      <c r="F9" s="58">
        <v>108</v>
      </c>
      <c r="G9" s="57"/>
      <c r="H9" s="24"/>
      <c r="I9" s="24"/>
      <c r="J9" s="8"/>
      <c r="N9" s="24"/>
      <c r="O9" s="24"/>
      <c r="P9" s="24"/>
    </row>
    <row r="10" spans="1:16" ht="28" customHeight="1" x14ac:dyDescent="0.35">
      <c r="A10" s="91" t="s">
        <v>178</v>
      </c>
      <c r="B10" s="58">
        <v>351164</v>
      </c>
      <c r="C10" s="58">
        <v>580491</v>
      </c>
      <c r="D10" s="97">
        <v>59.4</v>
      </c>
      <c r="E10" s="58">
        <v>169</v>
      </c>
      <c r="F10" s="58">
        <v>102</v>
      </c>
      <c r="G10" s="57"/>
      <c r="H10" s="24"/>
      <c r="I10" s="24"/>
      <c r="J10" s="8"/>
      <c r="N10" s="24"/>
      <c r="O10" s="24"/>
      <c r="P10" s="24"/>
    </row>
    <row r="11" spans="1:16" ht="28" customHeight="1" x14ac:dyDescent="0.35">
      <c r="A11" s="91" t="s">
        <v>179</v>
      </c>
      <c r="B11" s="58">
        <v>363674</v>
      </c>
      <c r="C11" s="58">
        <v>603625</v>
      </c>
      <c r="D11" s="97">
        <v>61.8</v>
      </c>
      <c r="E11" s="58">
        <v>170</v>
      </c>
      <c r="F11" s="58">
        <v>102</v>
      </c>
      <c r="G11" s="57"/>
      <c r="H11" s="24"/>
      <c r="I11" s="24"/>
      <c r="J11" s="8"/>
      <c r="N11" s="24"/>
      <c r="O11" s="24"/>
      <c r="P11" s="24"/>
    </row>
    <row r="12" spans="1:16" ht="28" customHeight="1" x14ac:dyDescent="0.35">
      <c r="A12" s="91" t="s">
        <v>180</v>
      </c>
      <c r="B12" s="58">
        <v>364310</v>
      </c>
      <c r="C12" s="58">
        <v>605385</v>
      </c>
      <c r="D12" s="97">
        <v>61.2</v>
      </c>
      <c r="E12" s="58">
        <v>168</v>
      </c>
      <c r="F12" s="58">
        <v>101</v>
      </c>
      <c r="G12" s="57"/>
      <c r="H12" s="24"/>
      <c r="I12" s="24"/>
      <c r="J12" s="8"/>
      <c r="N12" s="24"/>
      <c r="O12" s="24"/>
      <c r="P12" s="24"/>
    </row>
    <row r="13" spans="1:16" ht="28" customHeight="1" thickBot="1" x14ac:dyDescent="0.4">
      <c r="A13" s="176" t="s">
        <v>181</v>
      </c>
      <c r="B13" s="177">
        <v>360421</v>
      </c>
      <c r="C13" s="177">
        <v>599619</v>
      </c>
      <c r="D13" s="178">
        <v>60.8</v>
      </c>
      <c r="E13" s="177">
        <v>169</v>
      </c>
      <c r="F13" s="177">
        <v>101</v>
      </c>
      <c r="G13" s="57"/>
      <c r="H13" s="24"/>
      <c r="I13" s="24"/>
      <c r="J13" s="8"/>
      <c r="N13" s="24"/>
      <c r="O13" s="24"/>
      <c r="P13" s="24"/>
    </row>
    <row r="14" spans="1:16" s="140" customFormat="1" ht="25.5" customHeight="1" thickTop="1" x14ac:dyDescent="0.35">
      <c r="A14" s="223" t="s">
        <v>196</v>
      </c>
      <c r="B14" s="223"/>
      <c r="C14" s="315"/>
      <c r="D14" s="287">
        <v>609</v>
      </c>
      <c r="E14" s="315"/>
      <c r="F14" s="315"/>
      <c r="H14" s="227"/>
      <c r="I14" s="227"/>
      <c r="J14" s="228"/>
      <c r="N14" s="227"/>
      <c r="O14" s="227"/>
      <c r="P14" s="227"/>
    </row>
    <row r="15" spans="1:16" s="140" customFormat="1" ht="20.5" customHeight="1" x14ac:dyDescent="0.35">
      <c r="A15" s="316" t="s">
        <v>224</v>
      </c>
      <c r="B15" s="286">
        <v>366685</v>
      </c>
      <c r="C15" s="286">
        <v>603190</v>
      </c>
      <c r="D15" s="287"/>
      <c r="E15" s="1"/>
      <c r="F15" s="1"/>
      <c r="H15" s="227"/>
      <c r="I15" s="227"/>
      <c r="J15" s="228"/>
      <c r="N15" s="227"/>
      <c r="O15" s="227"/>
      <c r="P15" s="227"/>
    </row>
    <row r="16" spans="1:16" s="140" customFormat="1" ht="20.5" customHeight="1" thickBot="1" x14ac:dyDescent="0.4">
      <c r="A16" s="317" t="s">
        <v>40</v>
      </c>
      <c r="B16" s="318"/>
      <c r="C16" s="319"/>
      <c r="D16" s="320"/>
      <c r="E16" s="321">
        <v>166</v>
      </c>
      <c r="F16" s="321">
        <v>101</v>
      </c>
      <c r="H16" s="227"/>
      <c r="I16" s="227"/>
      <c r="J16" s="228"/>
      <c r="N16" s="227"/>
      <c r="O16" s="227"/>
      <c r="P16" s="227"/>
    </row>
    <row r="17" spans="1:16" ht="38.5" customHeight="1" thickTop="1" x14ac:dyDescent="0.3">
      <c r="A17" s="222"/>
      <c r="B17" s="401" t="s">
        <v>171</v>
      </c>
      <c r="C17" s="401"/>
      <c r="D17" s="401"/>
      <c r="E17" s="401"/>
      <c r="F17" s="401"/>
      <c r="G17" s="57"/>
    </row>
    <row r="18" spans="1:16" s="153" customFormat="1" ht="27" customHeight="1" x14ac:dyDescent="0.3">
      <c r="A18" s="275" t="s">
        <v>182</v>
      </c>
      <c r="B18" s="278">
        <v>356436</v>
      </c>
      <c r="C18" s="278">
        <v>592906</v>
      </c>
      <c r="D18" s="279">
        <v>62.4</v>
      </c>
      <c r="E18" s="278">
        <v>175</v>
      </c>
      <c r="F18" s="278">
        <v>105</v>
      </c>
      <c r="G18" s="280"/>
    </row>
    <row r="19" spans="1:16" ht="24.5" customHeight="1" x14ac:dyDescent="0.3">
      <c r="A19" s="275" t="s">
        <v>184</v>
      </c>
      <c r="B19" s="278">
        <v>313799</v>
      </c>
      <c r="C19" s="278">
        <v>526827</v>
      </c>
      <c r="D19" s="279">
        <v>60.2</v>
      </c>
      <c r="E19" s="278">
        <v>192</v>
      </c>
      <c r="F19" s="278">
        <v>114</v>
      </c>
      <c r="G19" s="57"/>
      <c r="H19" s="24"/>
      <c r="I19" s="24"/>
      <c r="J19" s="8"/>
      <c r="N19" s="24"/>
      <c r="O19" s="24"/>
      <c r="P19" s="24"/>
    </row>
    <row r="20" spans="1:16" ht="24.5" customHeight="1" x14ac:dyDescent="0.3">
      <c r="A20" s="275" t="s">
        <v>172</v>
      </c>
      <c r="B20" s="278">
        <v>310653</v>
      </c>
      <c r="C20" s="278">
        <v>520736</v>
      </c>
      <c r="D20" s="279">
        <v>60.4</v>
      </c>
      <c r="E20" s="278">
        <v>195</v>
      </c>
      <c r="F20" s="278">
        <v>116</v>
      </c>
      <c r="G20" s="57"/>
      <c r="H20" s="24"/>
      <c r="I20" s="24"/>
      <c r="J20" s="8"/>
      <c r="N20" s="24"/>
      <c r="O20" s="24"/>
      <c r="P20" s="24"/>
    </row>
    <row r="21" spans="1:16" ht="32.75" customHeight="1" thickBot="1" x14ac:dyDescent="0.4">
      <c r="A21" s="176" t="s">
        <v>173</v>
      </c>
      <c r="B21" s="177">
        <v>280230</v>
      </c>
      <c r="C21" s="177">
        <v>467732</v>
      </c>
      <c r="D21" s="178">
        <v>53.3</v>
      </c>
      <c r="E21" s="177">
        <v>190</v>
      </c>
      <c r="F21" s="177">
        <v>114</v>
      </c>
      <c r="G21" s="57"/>
      <c r="H21" s="24"/>
      <c r="I21" s="24"/>
      <c r="J21" s="8"/>
      <c r="N21" s="24"/>
      <c r="O21" s="24"/>
      <c r="P21" s="24"/>
    </row>
    <row r="22" spans="1:16" s="140" customFormat="1" ht="20.5" customHeight="1" thickTop="1" x14ac:dyDescent="0.35">
      <c r="A22" s="223" t="s">
        <v>197</v>
      </c>
      <c r="B22" s="224"/>
      <c r="C22" s="224"/>
      <c r="D22" s="225">
        <v>236.3</v>
      </c>
      <c r="E22" s="226"/>
      <c r="F22" s="226"/>
      <c r="H22" s="227"/>
      <c r="I22" s="227"/>
      <c r="J22" s="228"/>
      <c r="N22" s="227"/>
      <c r="O22" s="227"/>
      <c r="P22" s="227"/>
    </row>
    <row r="23" spans="1:16" s="140" customFormat="1" ht="20.5" customHeight="1" x14ac:dyDescent="0.35">
      <c r="A23" s="223" t="s">
        <v>160</v>
      </c>
      <c r="B23" s="224">
        <v>315280</v>
      </c>
      <c r="C23" s="224">
        <v>527050</v>
      </c>
      <c r="D23" s="225"/>
      <c r="E23" s="226"/>
      <c r="F23" s="226"/>
      <c r="H23" s="227"/>
      <c r="I23" s="227"/>
      <c r="J23" s="228"/>
      <c r="N23" s="227"/>
      <c r="O23" s="227"/>
      <c r="P23" s="227"/>
    </row>
    <row r="24" spans="1:16" s="140" customFormat="1" ht="20.5" customHeight="1" thickBot="1" x14ac:dyDescent="0.4">
      <c r="A24" s="229" t="s">
        <v>161</v>
      </c>
      <c r="B24" s="230"/>
      <c r="C24" s="231"/>
      <c r="D24" s="232"/>
      <c r="E24" s="230">
        <v>187</v>
      </c>
      <c r="F24" s="230">
        <v>112</v>
      </c>
      <c r="H24" s="227"/>
      <c r="I24" s="227"/>
      <c r="J24" s="228"/>
      <c r="N24" s="227"/>
      <c r="O24" s="227"/>
      <c r="P24" s="227"/>
    </row>
    <row r="25" spans="1:16" ht="77.75" customHeight="1" thickTop="1" x14ac:dyDescent="0.35">
      <c r="A25" s="399" t="s">
        <v>204</v>
      </c>
      <c r="B25" s="399"/>
      <c r="C25" s="399"/>
      <c r="D25" s="399"/>
      <c r="E25" s="399"/>
      <c r="F25" s="399"/>
      <c r="I25" s="400"/>
      <c r="J25" s="400"/>
      <c r="K25" s="400"/>
      <c r="L25" s="400"/>
      <c r="M25" s="400"/>
      <c r="N25" s="400"/>
      <c r="O25" s="400"/>
      <c r="P25" s="400"/>
    </row>
    <row r="26" spans="1:16" ht="20.399999999999999" customHeight="1" x14ac:dyDescent="0.3">
      <c r="A26" s="221" t="str">
        <f>+INDICE!B30</f>
        <v xml:space="preserve"> Lettura dati 1° giugno 2023</v>
      </c>
      <c r="B26" s="6"/>
      <c r="E26" s="53"/>
    </row>
    <row r="27" spans="1:16" x14ac:dyDescent="0.35">
      <c r="B27" s="4"/>
      <c r="C27" s="25"/>
    </row>
    <row r="28" spans="1:16" x14ac:dyDescent="0.35">
      <c r="B28" s="4"/>
    </row>
    <row r="29" spans="1:16" x14ac:dyDescent="0.35">
      <c r="B29" s="4"/>
    </row>
    <row r="30" spans="1:16" x14ac:dyDescent="0.35">
      <c r="B30" s="4"/>
    </row>
    <row r="31" spans="1:16" x14ac:dyDescent="0.35">
      <c r="B31" s="4"/>
    </row>
    <row r="32" spans="1:16" x14ac:dyDescent="0.35">
      <c r="B32" s="4"/>
    </row>
    <row r="33" spans="2:2" x14ac:dyDescent="0.35">
      <c r="B33" s="4"/>
    </row>
    <row r="34" spans="2:2" x14ac:dyDescent="0.35">
      <c r="B34" s="4"/>
    </row>
    <row r="35" spans="2:2" x14ac:dyDescent="0.35">
      <c r="B35" s="4"/>
    </row>
    <row r="36" spans="2:2" x14ac:dyDescent="0.35">
      <c r="B36" s="4"/>
    </row>
    <row r="37" spans="2:2" x14ac:dyDescent="0.35">
      <c r="B37" s="4"/>
    </row>
    <row r="38" spans="2:2" x14ac:dyDescent="0.35">
      <c r="B38" s="4"/>
    </row>
    <row r="39" spans="2:2" x14ac:dyDescent="0.35">
      <c r="B39" s="4"/>
    </row>
    <row r="40" spans="2:2" x14ac:dyDescent="0.35">
      <c r="B40" s="4"/>
    </row>
    <row r="41" spans="2:2" x14ac:dyDescent="0.35">
      <c r="B41" s="4"/>
    </row>
    <row r="42" spans="2:2" x14ac:dyDescent="0.35">
      <c r="B42" s="4"/>
    </row>
  </sheetData>
  <mergeCells count="5">
    <mergeCell ref="A1:F1"/>
    <mergeCell ref="A25:F25"/>
    <mergeCell ref="I25:P25"/>
    <mergeCell ref="B3:F3"/>
    <mergeCell ref="B17:F17"/>
  </mergeCells>
  <phoneticPr fontId="10" type="noConversion"/>
  <pageMargins left="0.70866141732283472" right="0.70866141732283472" top="0.94488188976377963" bottom="0.74803149606299213" header="0.31496062992125984" footer="0.31496062992125984"/>
  <pageSetup paperSize="9" scale="61" orientation="portrait" r:id="rId1"/>
  <headerFooter>
    <oddHeader>&amp;C&amp;"Verdana,Normale"OSSERVATORIO ASSEGNO UNICO UNIVERSALE</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F743A-80BA-4649-9196-E5AA1C44886E}">
  <sheetPr>
    <pageSetUpPr fitToPage="1"/>
  </sheetPr>
  <dimension ref="A1:U59"/>
  <sheetViews>
    <sheetView showGridLines="0" tabSelected="1" view="pageBreakPreview" topLeftCell="A9" zoomScale="60" zoomScaleNormal="70" workbookViewId="0">
      <selection activeCell="D13" sqref="D13"/>
    </sheetView>
  </sheetViews>
  <sheetFormatPr defaultRowHeight="14.5" x14ac:dyDescent="0.35"/>
  <cols>
    <col min="1" max="1" width="26" style="1" customWidth="1"/>
    <col min="2" max="2" width="11.54296875" style="1" customWidth="1"/>
    <col min="3" max="3" width="11.54296875" style="66" customWidth="1"/>
    <col min="4" max="4" width="11.54296875" style="1" customWidth="1"/>
    <col min="5" max="5" width="11.54296875" style="66" customWidth="1"/>
    <col min="6" max="6" width="11.54296875" style="1" customWidth="1"/>
    <col min="7" max="7" width="11.54296875" style="66" customWidth="1"/>
    <col min="8" max="8" width="11.54296875" style="1" customWidth="1"/>
    <col min="9" max="9" width="11.54296875" style="66" customWidth="1"/>
    <col min="10" max="13" width="11.54296875" style="1" customWidth="1"/>
    <col min="14" max="21" width="11.54296875" customWidth="1"/>
  </cols>
  <sheetData>
    <row r="1" spans="1:21" ht="59.75" customHeight="1" thickBot="1" x14ac:dyDescent="0.4">
      <c r="A1" s="119" t="s">
        <v>146</v>
      </c>
      <c r="B1" s="119"/>
      <c r="C1" s="119"/>
      <c r="D1" s="119"/>
      <c r="E1" s="119"/>
      <c r="F1" s="119"/>
      <c r="G1" s="119"/>
      <c r="H1" s="119"/>
      <c r="I1" s="119"/>
      <c r="J1" s="119"/>
      <c r="K1" s="119"/>
      <c r="L1" s="119"/>
      <c r="M1" s="119"/>
    </row>
    <row r="2" spans="1:21" ht="43.25" customHeight="1" thickTop="1" x14ac:dyDescent="0.35">
      <c r="A2" s="403" t="s">
        <v>79</v>
      </c>
      <c r="B2" s="404" t="s">
        <v>3</v>
      </c>
      <c r="C2" s="405"/>
      <c r="D2" s="404" t="s">
        <v>22</v>
      </c>
      <c r="E2" s="405"/>
      <c r="F2" s="404" t="s">
        <v>23</v>
      </c>
      <c r="G2" s="405"/>
      <c r="H2" s="404" t="s">
        <v>70</v>
      </c>
      <c r="I2" s="405"/>
      <c r="J2" s="404" t="s">
        <v>86</v>
      </c>
      <c r="K2" s="405"/>
      <c r="L2" s="404" t="s">
        <v>88</v>
      </c>
      <c r="M2" s="405"/>
      <c r="N2" s="406" t="s">
        <v>116</v>
      </c>
      <c r="O2" s="407"/>
      <c r="P2" s="406" t="s">
        <v>119</v>
      </c>
      <c r="Q2" s="407"/>
      <c r="R2" s="406" t="s">
        <v>120</v>
      </c>
      <c r="S2" s="407"/>
      <c r="T2" s="406" t="s">
        <v>123</v>
      </c>
      <c r="U2" s="407"/>
    </row>
    <row r="3" spans="1:21" ht="93.5" customHeight="1" thickBot="1" x14ac:dyDescent="0.4">
      <c r="A3" s="377"/>
      <c r="B3" s="30" t="s">
        <v>93</v>
      </c>
      <c r="C3" s="64" t="s">
        <v>109</v>
      </c>
      <c r="D3" s="30" t="s">
        <v>93</v>
      </c>
      <c r="E3" s="64" t="s">
        <v>109</v>
      </c>
      <c r="F3" s="30" t="s">
        <v>93</v>
      </c>
      <c r="G3" s="64" t="s">
        <v>109</v>
      </c>
      <c r="H3" s="30" t="s">
        <v>93</v>
      </c>
      <c r="I3" s="64" t="s">
        <v>109</v>
      </c>
      <c r="J3" s="30" t="s">
        <v>93</v>
      </c>
      <c r="K3" s="64" t="s">
        <v>109</v>
      </c>
      <c r="L3" s="30" t="s">
        <v>93</v>
      </c>
      <c r="M3" s="64" t="s">
        <v>109</v>
      </c>
      <c r="N3" s="30" t="s">
        <v>93</v>
      </c>
      <c r="O3" s="64" t="s">
        <v>109</v>
      </c>
      <c r="P3" s="30" t="s">
        <v>93</v>
      </c>
      <c r="Q3" s="64" t="s">
        <v>109</v>
      </c>
      <c r="R3" s="30" t="s">
        <v>93</v>
      </c>
      <c r="S3" s="64" t="s">
        <v>109</v>
      </c>
      <c r="T3" s="30" t="s">
        <v>93</v>
      </c>
      <c r="U3" s="64" t="s">
        <v>109</v>
      </c>
    </row>
    <row r="4" spans="1:21" s="78" customFormat="1" ht="25" customHeight="1" thickTop="1" x14ac:dyDescent="0.35">
      <c r="A4" s="233" t="s">
        <v>4</v>
      </c>
      <c r="B4" s="233">
        <v>26554</v>
      </c>
      <c r="C4" s="233">
        <v>84</v>
      </c>
      <c r="D4" s="233">
        <v>28692</v>
      </c>
      <c r="E4" s="233">
        <v>90</v>
      </c>
      <c r="F4" s="233">
        <v>22620</v>
      </c>
      <c r="G4" s="233">
        <v>117</v>
      </c>
      <c r="H4" s="233">
        <v>22614</v>
      </c>
      <c r="I4" s="233">
        <v>118</v>
      </c>
      <c r="J4" s="233">
        <v>23594</v>
      </c>
      <c r="K4" s="233">
        <v>116</v>
      </c>
      <c r="L4" s="233">
        <v>23414</v>
      </c>
      <c r="M4" s="233">
        <v>114</v>
      </c>
      <c r="N4" s="233">
        <v>22671</v>
      </c>
      <c r="O4" s="233">
        <v>107</v>
      </c>
      <c r="P4" s="233">
        <v>23129</v>
      </c>
      <c r="Q4" s="233">
        <v>106</v>
      </c>
      <c r="R4" s="233">
        <v>23231</v>
      </c>
      <c r="S4" s="233">
        <v>106</v>
      </c>
      <c r="T4" s="233">
        <v>23016</v>
      </c>
      <c r="U4" s="233">
        <v>106</v>
      </c>
    </row>
    <row r="5" spans="1:21" x14ac:dyDescent="0.35">
      <c r="A5" s="2" t="s">
        <v>5</v>
      </c>
      <c r="B5" s="2">
        <v>348</v>
      </c>
      <c r="C5" s="2">
        <v>109</v>
      </c>
      <c r="D5" s="2">
        <v>364</v>
      </c>
      <c r="E5" s="2">
        <v>111</v>
      </c>
      <c r="F5" s="2">
        <v>294</v>
      </c>
      <c r="G5" s="2">
        <v>131</v>
      </c>
      <c r="H5" s="2">
        <v>303</v>
      </c>
      <c r="I5" s="2">
        <v>138</v>
      </c>
      <c r="J5" s="2">
        <v>325</v>
      </c>
      <c r="K5" s="2">
        <v>136</v>
      </c>
      <c r="L5" s="2">
        <v>315</v>
      </c>
      <c r="M5" s="2">
        <v>128</v>
      </c>
      <c r="N5" s="2">
        <v>278</v>
      </c>
      <c r="O5" s="2">
        <v>121</v>
      </c>
      <c r="P5" s="2">
        <v>297</v>
      </c>
      <c r="Q5" s="2">
        <v>120</v>
      </c>
      <c r="R5" s="2">
        <v>296</v>
      </c>
      <c r="S5" s="2">
        <v>116</v>
      </c>
      <c r="T5" s="2">
        <v>292</v>
      </c>
      <c r="U5" s="2">
        <v>115</v>
      </c>
    </row>
    <row r="6" spans="1:21" x14ac:dyDescent="0.35">
      <c r="A6" s="2" t="s">
        <v>6</v>
      </c>
      <c r="B6" s="2">
        <v>43097</v>
      </c>
      <c r="C6" s="2">
        <v>94</v>
      </c>
      <c r="D6" s="2">
        <v>46250</v>
      </c>
      <c r="E6" s="2">
        <v>99</v>
      </c>
      <c r="F6" s="2">
        <v>36646</v>
      </c>
      <c r="G6" s="2">
        <v>126</v>
      </c>
      <c r="H6" s="2">
        <v>36548</v>
      </c>
      <c r="I6" s="2">
        <v>127</v>
      </c>
      <c r="J6" s="2">
        <v>37228</v>
      </c>
      <c r="K6" s="2">
        <v>125</v>
      </c>
      <c r="L6" s="2">
        <v>36699</v>
      </c>
      <c r="M6" s="2">
        <v>124</v>
      </c>
      <c r="N6" s="2">
        <v>34680</v>
      </c>
      <c r="O6" s="2">
        <v>115</v>
      </c>
      <c r="P6" s="2">
        <v>34949</v>
      </c>
      <c r="Q6" s="2">
        <v>114</v>
      </c>
      <c r="R6" s="2">
        <v>34866</v>
      </c>
      <c r="S6" s="2">
        <v>114</v>
      </c>
      <c r="T6" s="2">
        <v>34005</v>
      </c>
      <c r="U6" s="2">
        <v>114</v>
      </c>
    </row>
    <row r="7" spans="1:21" ht="14.5" customHeight="1" x14ac:dyDescent="0.35">
      <c r="A7" s="2" t="s">
        <v>71</v>
      </c>
      <c r="B7" s="2">
        <v>2160</v>
      </c>
      <c r="C7" s="2">
        <v>121</v>
      </c>
      <c r="D7" s="2">
        <v>2333</v>
      </c>
      <c r="E7" s="2">
        <v>126</v>
      </c>
      <c r="F7" s="2">
        <v>2077</v>
      </c>
      <c r="G7" s="2">
        <v>149</v>
      </c>
      <c r="H7" s="2">
        <v>2004</v>
      </c>
      <c r="I7" s="2">
        <v>150</v>
      </c>
      <c r="J7" s="2">
        <v>2034</v>
      </c>
      <c r="K7" s="2">
        <v>149</v>
      </c>
      <c r="L7" s="2">
        <v>2081</v>
      </c>
      <c r="M7" s="2">
        <v>148</v>
      </c>
      <c r="N7" s="2">
        <v>2005</v>
      </c>
      <c r="O7" s="2">
        <v>138</v>
      </c>
      <c r="P7" s="2">
        <v>2042</v>
      </c>
      <c r="Q7" s="2">
        <v>137</v>
      </c>
      <c r="R7" s="2">
        <v>2000</v>
      </c>
      <c r="S7" s="2">
        <v>138</v>
      </c>
      <c r="T7" s="2">
        <v>1948</v>
      </c>
      <c r="U7" s="2">
        <v>139</v>
      </c>
    </row>
    <row r="8" spans="1:21" ht="14.5" customHeight="1" x14ac:dyDescent="0.35">
      <c r="A8" s="2" t="s">
        <v>72</v>
      </c>
      <c r="B8" s="2">
        <v>208</v>
      </c>
      <c r="C8" s="2">
        <v>102</v>
      </c>
      <c r="D8" s="2">
        <v>238</v>
      </c>
      <c r="E8" s="2">
        <v>111</v>
      </c>
      <c r="F8" s="2">
        <v>221</v>
      </c>
      <c r="G8" s="2">
        <v>140</v>
      </c>
      <c r="H8" s="2">
        <v>203</v>
      </c>
      <c r="I8" s="2">
        <v>142</v>
      </c>
      <c r="J8" s="2">
        <v>216</v>
      </c>
      <c r="K8" s="2">
        <v>138</v>
      </c>
      <c r="L8" s="2">
        <v>215</v>
      </c>
      <c r="M8" s="2">
        <v>135</v>
      </c>
      <c r="N8" s="2">
        <v>192</v>
      </c>
      <c r="O8" s="2">
        <v>129</v>
      </c>
      <c r="P8" s="2">
        <v>201</v>
      </c>
      <c r="Q8" s="2">
        <v>126</v>
      </c>
      <c r="R8" s="2">
        <v>194</v>
      </c>
      <c r="S8" s="2">
        <v>123</v>
      </c>
      <c r="T8" s="2">
        <v>174</v>
      </c>
      <c r="U8" s="2">
        <v>124</v>
      </c>
    </row>
    <row r="9" spans="1:21" x14ac:dyDescent="0.35">
      <c r="A9" s="2" t="s">
        <v>7</v>
      </c>
      <c r="B9" s="2">
        <v>11946</v>
      </c>
      <c r="C9" s="2">
        <v>93</v>
      </c>
      <c r="D9" s="2">
        <v>12772</v>
      </c>
      <c r="E9" s="2">
        <v>98</v>
      </c>
      <c r="F9" s="2">
        <v>10349</v>
      </c>
      <c r="G9" s="2">
        <v>127</v>
      </c>
      <c r="H9" s="2">
        <v>10358</v>
      </c>
      <c r="I9" s="2">
        <v>127</v>
      </c>
      <c r="J9" s="2">
        <v>10531</v>
      </c>
      <c r="K9" s="2">
        <v>127</v>
      </c>
      <c r="L9" s="2">
        <v>10450</v>
      </c>
      <c r="M9" s="2">
        <v>125</v>
      </c>
      <c r="N9" s="2">
        <v>9735</v>
      </c>
      <c r="O9" s="2">
        <v>115</v>
      </c>
      <c r="P9" s="2">
        <v>9837</v>
      </c>
      <c r="Q9" s="2">
        <v>114</v>
      </c>
      <c r="R9" s="2">
        <v>9732</v>
      </c>
      <c r="S9" s="2">
        <v>113</v>
      </c>
      <c r="T9" s="2">
        <v>9494</v>
      </c>
      <c r="U9" s="2">
        <v>113</v>
      </c>
    </row>
    <row r="10" spans="1:21" x14ac:dyDescent="0.35">
      <c r="A10" s="2" t="s">
        <v>63</v>
      </c>
      <c r="B10" s="2">
        <v>3131</v>
      </c>
      <c r="C10" s="2">
        <v>86</v>
      </c>
      <c r="D10" s="2">
        <v>3422</v>
      </c>
      <c r="E10" s="2">
        <v>95</v>
      </c>
      <c r="F10" s="2">
        <v>2750</v>
      </c>
      <c r="G10" s="2">
        <v>129</v>
      </c>
      <c r="H10" s="2">
        <v>2734</v>
      </c>
      <c r="I10" s="2">
        <v>128</v>
      </c>
      <c r="J10" s="2">
        <v>2716</v>
      </c>
      <c r="K10" s="2">
        <v>125</v>
      </c>
      <c r="L10" s="2">
        <v>2771</v>
      </c>
      <c r="M10" s="2">
        <v>120</v>
      </c>
      <c r="N10" s="2">
        <v>2616</v>
      </c>
      <c r="O10" s="2">
        <v>109</v>
      </c>
      <c r="P10" s="2">
        <v>2590</v>
      </c>
      <c r="Q10" s="2">
        <v>110</v>
      </c>
      <c r="R10" s="2">
        <v>2574</v>
      </c>
      <c r="S10" s="2">
        <v>110</v>
      </c>
      <c r="T10" s="2">
        <v>2514</v>
      </c>
      <c r="U10" s="2">
        <v>110</v>
      </c>
    </row>
    <row r="11" spans="1:21" x14ac:dyDescent="0.35">
      <c r="A11" s="2" t="s">
        <v>8</v>
      </c>
      <c r="B11" s="2">
        <v>8783</v>
      </c>
      <c r="C11" s="2">
        <v>82</v>
      </c>
      <c r="D11" s="2">
        <v>9217</v>
      </c>
      <c r="E11" s="2">
        <v>87</v>
      </c>
      <c r="F11" s="2">
        <v>7415</v>
      </c>
      <c r="G11" s="2">
        <v>117</v>
      </c>
      <c r="H11" s="2">
        <v>7365</v>
      </c>
      <c r="I11" s="2">
        <v>118</v>
      </c>
      <c r="J11" s="2">
        <v>7512</v>
      </c>
      <c r="K11" s="2">
        <v>117</v>
      </c>
      <c r="L11" s="2">
        <v>7402</v>
      </c>
      <c r="M11" s="2">
        <v>114</v>
      </c>
      <c r="N11" s="2">
        <v>7019</v>
      </c>
      <c r="O11" s="2">
        <v>106</v>
      </c>
      <c r="P11" s="2">
        <v>7108</v>
      </c>
      <c r="Q11" s="2">
        <v>105</v>
      </c>
      <c r="R11" s="2">
        <v>7194</v>
      </c>
      <c r="S11" s="2">
        <v>105</v>
      </c>
      <c r="T11" s="2">
        <v>7122</v>
      </c>
      <c r="U11" s="2">
        <v>104</v>
      </c>
    </row>
    <row r="12" spans="1:21" x14ac:dyDescent="0.35">
      <c r="A12" s="2" t="s">
        <v>9</v>
      </c>
      <c r="B12" s="2">
        <v>15782</v>
      </c>
      <c r="C12" s="2">
        <v>96</v>
      </c>
      <c r="D12" s="2">
        <v>16912</v>
      </c>
      <c r="E12" s="2">
        <v>102</v>
      </c>
      <c r="F12" s="2">
        <v>13905</v>
      </c>
      <c r="G12" s="2">
        <v>129</v>
      </c>
      <c r="H12" s="2">
        <v>13376</v>
      </c>
      <c r="I12" s="2">
        <v>129</v>
      </c>
      <c r="J12" s="2">
        <v>13622</v>
      </c>
      <c r="K12" s="2">
        <v>128</v>
      </c>
      <c r="L12" s="2">
        <v>13513</v>
      </c>
      <c r="M12" s="2">
        <v>126</v>
      </c>
      <c r="N12" s="2">
        <v>12839</v>
      </c>
      <c r="O12" s="2">
        <v>116</v>
      </c>
      <c r="P12" s="2">
        <v>12913</v>
      </c>
      <c r="Q12" s="2">
        <v>115</v>
      </c>
      <c r="R12" s="2">
        <v>12967</v>
      </c>
      <c r="S12" s="2">
        <v>116</v>
      </c>
      <c r="T12" s="2">
        <v>12705</v>
      </c>
      <c r="U12" s="2">
        <v>116</v>
      </c>
    </row>
    <row r="13" spans="1:21" x14ac:dyDescent="0.35">
      <c r="A13" s="2" t="s">
        <v>10</v>
      </c>
      <c r="B13" s="2">
        <v>15483</v>
      </c>
      <c r="C13" s="2">
        <v>89</v>
      </c>
      <c r="D13" s="2">
        <v>16557</v>
      </c>
      <c r="E13" s="2">
        <v>95</v>
      </c>
      <c r="F13" s="2">
        <v>12582</v>
      </c>
      <c r="G13" s="2">
        <v>120</v>
      </c>
      <c r="H13" s="2">
        <v>12721</v>
      </c>
      <c r="I13" s="2">
        <v>120</v>
      </c>
      <c r="J13" s="2">
        <v>13058</v>
      </c>
      <c r="K13" s="2">
        <v>120</v>
      </c>
      <c r="L13" s="2">
        <v>13040</v>
      </c>
      <c r="M13" s="2">
        <v>117</v>
      </c>
      <c r="N13" s="2">
        <v>12382</v>
      </c>
      <c r="O13" s="2">
        <v>109</v>
      </c>
      <c r="P13" s="2">
        <v>12392</v>
      </c>
      <c r="Q13" s="2">
        <v>109</v>
      </c>
      <c r="R13" s="2">
        <v>12345</v>
      </c>
      <c r="S13" s="2">
        <v>107</v>
      </c>
      <c r="T13" s="2">
        <v>12052</v>
      </c>
      <c r="U13" s="2">
        <v>107</v>
      </c>
    </row>
    <row r="14" spans="1:21" x14ac:dyDescent="0.35">
      <c r="A14" s="2" t="s">
        <v>11</v>
      </c>
      <c r="B14" s="2">
        <v>4909</v>
      </c>
      <c r="C14" s="2">
        <v>87</v>
      </c>
      <c r="D14" s="2">
        <v>5208</v>
      </c>
      <c r="E14" s="2">
        <v>92</v>
      </c>
      <c r="F14" s="2">
        <v>3921</v>
      </c>
      <c r="G14" s="2">
        <v>120</v>
      </c>
      <c r="H14" s="2">
        <v>4071</v>
      </c>
      <c r="I14" s="2">
        <v>120</v>
      </c>
      <c r="J14" s="2">
        <v>4164</v>
      </c>
      <c r="K14" s="2">
        <v>119</v>
      </c>
      <c r="L14" s="2">
        <v>4155</v>
      </c>
      <c r="M14" s="2">
        <v>116</v>
      </c>
      <c r="N14" s="2">
        <v>4004</v>
      </c>
      <c r="O14" s="2">
        <v>108</v>
      </c>
      <c r="P14" s="2">
        <v>4149</v>
      </c>
      <c r="Q14" s="2">
        <v>107</v>
      </c>
      <c r="R14" s="2">
        <v>4159</v>
      </c>
      <c r="S14" s="2">
        <v>107</v>
      </c>
      <c r="T14" s="2">
        <v>4148</v>
      </c>
      <c r="U14" s="2">
        <v>107</v>
      </c>
    </row>
    <row r="15" spans="1:21" x14ac:dyDescent="0.35">
      <c r="A15" s="2" t="s">
        <v>12</v>
      </c>
      <c r="B15" s="2">
        <v>6276</v>
      </c>
      <c r="C15" s="2">
        <v>98</v>
      </c>
      <c r="D15" s="2">
        <v>6791</v>
      </c>
      <c r="E15" s="2">
        <v>104</v>
      </c>
      <c r="F15" s="2">
        <v>5100</v>
      </c>
      <c r="G15" s="2">
        <v>129</v>
      </c>
      <c r="H15" s="2">
        <v>5161</v>
      </c>
      <c r="I15" s="2">
        <v>127</v>
      </c>
      <c r="J15" s="2">
        <v>5440</v>
      </c>
      <c r="K15" s="2">
        <v>127</v>
      </c>
      <c r="L15" s="2">
        <v>5315</v>
      </c>
      <c r="M15" s="2">
        <v>125</v>
      </c>
      <c r="N15" s="2">
        <v>5133</v>
      </c>
      <c r="O15" s="2">
        <v>117</v>
      </c>
      <c r="P15" s="2">
        <v>5243</v>
      </c>
      <c r="Q15" s="2">
        <v>117</v>
      </c>
      <c r="R15" s="2">
        <v>5269</v>
      </c>
      <c r="S15" s="2">
        <v>116</v>
      </c>
      <c r="T15" s="2">
        <v>5202</v>
      </c>
      <c r="U15" s="2">
        <v>117</v>
      </c>
    </row>
    <row r="16" spans="1:21" x14ac:dyDescent="0.35">
      <c r="A16" s="2" t="s">
        <v>13</v>
      </c>
      <c r="B16" s="2">
        <v>55391</v>
      </c>
      <c r="C16" s="2">
        <v>76</v>
      </c>
      <c r="D16" s="2">
        <v>59286</v>
      </c>
      <c r="E16" s="2">
        <v>82</v>
      </c>
      <c r="F16" s="2">
        <v>46714</v>
      </c>
      <c r="G16" s="2">
        <v>111</v>
      </c>
      <c r="H16" s="2">
        <v>48158</v>
      </c>
      <c r="I16" s="2">
        <v>110</v>
      </c>
      <c r="J16" s="2">
        <v>49916</v>
      </c>
      <c r="K16" s="2">
        <v>110</v>
      </c>
      <c r="L16" s="2">
        <v>49148</v>
      </c>
      <c r="M16" s="2">
        <v>108</v>
      </c>
      <c r="N16" s="2">
        <v>47149</v>
      </c>
      <c r="O16" s="2">
        <v>101</v>
      </c>
      <c r="P16" s="2">
        <v>48541</v>
      </c>
      <c r="Q16" s="2">
        <v>101</v>
      </c>
      <c r="R16" s="2">
        <v>48410</v>
      </c>
      <c r="S16" s="2">
        <v>100</v>
      </c>
      <c r="T16" s="2">
        <v>47861</v>
      </c>
      <c r="U16" s="2">
        <v>100</v>
      </c>
    </row>
    <row r="17" spans="1:21" x14ac:dyDescent="0.35">
      <c r="A17" s="2" t="s">
        <v>14</v>
      </c>
      <c r="B17" s="2">
        <v>10194</v>
      </c>
      <c r="C17" s="2">
        <v>77</v>
      </c>
      <c r="D17" s="2">
        <v>11070</v>
      </c>
      <c r="E17" s="2">
        <v>85</v>
      </c>
      <c r="F17" s="2">
        <v>8237</v>
      </c>
      <c r="G17" s="2">
        <v>115</v>
      </c>
      <c r="H17" s="2">
        <v>8754</v>
      </c>
      <c r="I17" s="2">
        <v>113</v>
      </c>
      <c r="J17" s="2">
        <v>9284</v>
      </c>
      <c r="K17" s="2">
        <v>113</v>
      </c>
      <c r="L17" s="2">
        <v>9027</v>
      </c>
      <c r="M17" s="2">
        <v>111</v>
      </c>
      <c r="N17" s="2">
        <v>8869</v>
      </c>
      <c r="O17" s="2">
        <v>103</v>
      </c>
      <c r="P17" s="2">
        <v>9131</v>
      </c>
      <c r="Q17" s="2">
        <v>104</v>
      </c>
      <c r="R17" s="2">
        <v>9145</v>
      </c>
      <c r="S17" s="2">
        <v>103</v>
      </c>
      <c r="T17" s="2">
        <v>9063</v>
      </c>
      <c r="U17" s="2">
        <v>103</v>
      </c>
    </row>
    <row r="18" spans="1:21" x14ac:dyDescent="0.35">
      <c r="A18" s="2" t="s">
        <v>15</v>
      </c>
      <c r="B18" s="2">
        <v>2737</v>
      </c>
      <c r="C18" s="2">
        <v>71</v>
      </c>
      <c r="D18" s="2">
        <v>2947</v>
      </c>
      <c r="E18" s="2">
        <v>80</v>
      </c>
      <c r="F18" s="2">
        <v>2081</v>
      </c>
      <c r="G18" s="2">
        <v>110</v>
      </c>
      <c r="H18" s="2">
        <v>2319</v>
      </c>
      <c r="I18" s="2">
        <v>107</v>
      </c>
      <c r="J18" s="2">
        <v>2453</v>
      </c>
      <c r="K18" s="2">
        <v>107</v>
      </c>
      <c r="L18" s="2">
        <v>2371</v>
      </c>
      <c r="M18" s="2">
        <v>105</v>
      </c>
      <c r="N18" s="2">
        <v>2389</v>
      </c>
      <c r="O18" s="2">
        <v>98</v>
      </c>
      <c r="P18" s="2">
        <v>2499</v>
      </c>
      <c r="Q18" s="2">
        <v>98</v>
      </c>
      <c r="R18" s="2">
        <v>2510</v>
      </c>
      <c r="S18" s="2">
        <v>95</v>
      </c>
      <c r="T18" s="2">
        <v>2456</v>
      </c>
      <c r="U18" s="2">
        <v>96</v>
      </c>
    </row>
    <row r="19" spans="1:21" x14ac:dyDescent="0.35">
      <c r="A19" s="2" t="s">
        <v>16</v>
      </c>
      <c r="B19" s="2">
        <v>173122</v>
      </c>
      <c r="C19" s="2">
        <v>83</v>
      </c>
      <c r="D19" s="2">
        <v>183097</v>
      </c>
      <c r="E19" s="2">
        <v>87</v>
      </c>
      <c r="F19" s="2">
        <v>143106</v>
      </c>
      <c r="G19" s="2">
        <v>105</v>
      </c>
      <c r="H19" s="2">
        <v>150278</v>
      </c>
      <c r="I19" s="2">
        <v>103</v>
      </c>
      <c r="J19" s="2">
        <v>159151</v>
      </c>
      <c r="K19" s="2">
        <v>103</v>
      </c>
      <c r="L19" s="2">
        <v>157097</v>
      </c>
      <c r="M19" s="2">
        <v>103</v>
      </c>
      <c r="N19" s="2">
        <v>156857</v>
      </c>
      <c r="O19" s="2">
        <v>99</v>
      </c>
      <c r="P19" s="2">
        <v>165190</v>
      </c>
      <c r="Q19" s="2">
        <v>99</v>
      </c>
      <c r="R19" s="2">
        <v>165138</v>
      </c>
      <c r="S19" s="2">
        <v>97</v>
      </c>
      <c r="T19" s="2">
        <v>164011</v>
      </c>
      <c r="U19" s="2">
        <v>98</v>
      </c>
    </row>
    <row r="20" spans="1:21" x14ac:dyDescent="0.35">
      <c r="A20" s="2" t="s">
        <v>17</v>
      </c>
      <c r="B20" s="2">
        <v>62294</v>
      </c>
      <c r="C20" s="2">
        <v>76</v>
      </c>
      <c r="D20" s="2">
        <v>67790</v>
      </c>
      <c r="E20" s="2">
        <v>84</v>
      </c>
      <c r="F20" s="2">
        <v>52005</v>
      </c>
      <c r="G20" s="2">
        <v>108</v>
      </c>
      <c r="H20" s="2">
        <v>55351</v>
      </c>
      <c r="I20" s="2">
        <v>106</v>
      </c>
      <c r="J20" s="2">
        <v>58824</v>
      </c>
      <c r="K20" s="2">
        <v>107</v>
      </c>
      <c r="L20" s="2">
        <v>58264</v>
      </c>
      <c r="M20" s="2">
        <v>106</v>
      </c>
      <c r="N20" s="2">
        <v>57291</v>
      </c>
      <c r="O20" s="2">
        <v>100</v>
      </c>
      <c r="P20" s="2">
        <v>59628</v>
      </c>
      <c r="Q20" s="2">
        <v>100</v>
      </c>
      <c r="R20" s="2">
        <v>60166</v>
      </c>
      <c r="S20" s="2">
        <v>99</v>
      </c>
      <c r="T20" s="2">
        <v>59504</v>
      </c>
      <c r="U20" s="2">
        <v>99</v>
      </c>
    </row>
    <row r="21" spans="1:21" x14ac:dyDescent="0.35">
      <c r="A21" s="2" t="s">
        <v>18</v>
      </c>
      <c r="B21" s="2">
        <v>4436</v>
      </c>
      <c r="C21" s="2">
        <v>76</v>
      </c>
      <c r="D21" s="2">
        <v>4774</v>
      </c>
      <c r="E21" s="2">
        <v>82</v>
      </c>
      <c r="F21" s="2">
        <v>3461</v>
      </c>
      <c r="G21" s="2">
        <v>109</v>
      </c>
      <c r="H21" s="2">
        <v>3707</v>
      </c>
      <c r="I21" s="2">
        <v>107</v>
      </c>
      <c r="J21" s="2">
        <v>4074</v>
      </c>
      <c r="K21" s="2">
        <v>108</v>
      </c>
      <c r="L21" s="2">
        <v>4115</v>
      </c>
      <c r="M21" s="2">
        <v>105</v>
      </c>
      <c r="N21" s="2">
        <v>4056</v>
      </c>
      <c r="O21" s="2">
        <v>98</v>
      </c>
      <c r="P21" s="2">
        <v>4291</v>
      </c>
      <c r="Q21" s="2">
        <v>99</v>
      </c>
      <c r="R21" s="2">
        <v>4310</v>
      </c>
      <c r="S21" s="2">
        <v>98</v>
      </c>
      <c r="T21" s="2">
        <v>4250</v>
      </c>
      <c r="U21" s="2">
        <v>97</v>
      </c>
    </row>
    <row r="22" spans="1:21" x14ac:dyDescent="0.35">
      <c r="A22" s="2" t="s">
        <v>19</v>
      </c>
      <c r="B22" s="2">
        <v>45885</v>
      </c>
      <c r="C22" s="2">
        <v>85</v>
      </c>
      <c r="D22" s="2">
        <v>48466</v>
      </c>
      <c r="E22" s="2">
        <v>90</v>
      </c>
      <c r="F22" s="2">
        <v>34327</v>
      </c>
      <c r="G22" s="2">
        <v>113</v>
      </c>
      <c r="H22" s="2">
        <v>37889</v>
      </c>
      <c r="I22" s="2">
        <v>111</v>
      </c>
      <c r="J22" s="2">
        <v>41983</v>
      </c>
      <c r="K22" s="2">
        <v>110</v>
      </c>
      <c r="L22" s="2">
        <v>41593</v>
      </c>
      <c r="M22" s="2">
        <v>110</v>
      </c>
      <c r="N22" s="2">
        <v>41619</v>
      </c>
      <c r="O22" s="2">
        <v>105</v>
      </c>
      <c r="P22" s="2">
        <v>43524</v>
      </c>
      <c r="Q22" s="2">
        <v>105</v>
      </c>
      <c r="R22" s="2">
        <v>43955</v>
      </c>
      <c r="S22" s="2">
        <v>104</v>
      </c>
      <c r="T22" s="2">
        <v>43709</v>
      </c>
      <c r="U22" s="2">
        <v>104</v>
      </c>
    </row>
    <row r="23" spans="1:21" x14ac:dyDescent="0.35">
      <c r="A23" s="2" t="s">
        <v>20</v>
      </c>
      <c r="B23" s="2">
        <v>144123</v>
      </c>
      <c r="C23" s="2">
        <v>79</v>
      </c>
      <c r="D23" s="2">
        <v>155715</v>
      </c>
      <c r="E23" s="2">
        <v>86</v>
      </c>
      <c r="F23" s="2">
        <v>118300</v>
      </c>
      <c r="G23" s="2">
        <v>107</v>
      </c>
      <c r="H23" s="2">
        <v>123785</v>
      </c>
      <c r="I23" s="2">
        <v>105</v>
      </c>
      <c r="J23" s="2">
        <v>133485</v>
      </c>
      <c r="K23" s="2">
        <v>104</v>
      </c>
      <c r="L23" s="2">
        <v>132183</v>
      </c>
      <c r="M23" s="2">
        <v>104</v>
      </c>
      <c r="N23" s="2">
        <v>133075</v>
      </c>
      <c r="O23" s="2">
        <v>99</v>
      </c>
      <c r="P23" s="2">
        <v>139941</v>
      </c>
      <c r="Q23" s="2">
        <v>100</v>
      </c>
      <c r="R23" s="2">
        <v>140840</v>
      </c>
      <c r="S23" s="2">
        <v>98</v>
      </c>
      <c r="T23" s="2">
        <v>140185</v>
      </c>
      <c r="U23" s="2">
        <v>98</v>
      </c>
    </row>
    <row r="24" spans="1:21" x14ac:dyDescent="0.35">
      <c r="A24" s="2" t="s">
        <v>21</v>
      </c>
      <c r="B24" s="2">
        <v>17714</v>
      </c>
      <c r="C24" s="2">
        <v>69</v>
      </c>
      <c r="D24" s="2">
        <v>19231</v>
      </c>
      <c r="E24" s="2">
        <v>78</v>
      </c>
      <c r="F24" s="2">
        <v>14070</v>
      </c>
      <c r="G24" s="2">
        <v>110</v>
      </c>
      <c r="H24" s="2">
        <v>14833</v>
      </c>
      <c r="I24" s="2">
        <v>107</v>
      </c>
      <c r="J24" s="2">
        <v>15777</v>
      </c>
      <c r="K24" s="2">
        <v>107</v>
      </c>
      <c r="L24" s="2">
        <v>15810</v>
      </c>
      <c r="M24" s="2">
        <v>106</v>
      </c>
      <c r="N24" s="2">
        <v>15632</v>
      </c>
      <c r="O24" s="2">
        <v>99</v>
      </c>
      <c r="P24" s="2">
        <v>16030</v>
      </c>
      <c r="Q24" s="2">
        <v>98</v>
      </c>
      <c r="R24" s="2">
        <v>16084</v>
      </c>
      <c r="S24" s="2">
        <v>98</v>
      </c>
      <c r="T24" s="2">
        <v>15908</v>
      </c>
      <c r="U24" s="2">
        <v>97</v>
      </c>
    </row>
    <row r="25" spans="1:21" ht="25.25" customHeight="1" thickBot="1" x14ac:dyDescent="0.4">
      <c r="A25" s="17" t="s">
        <v>33</v>
      </c>
      <c r="B25" s="17">
        <v>654573</v>
      </c>
      <c r="C25" s="17">
        <v>82</v>
      </c>
      <c r="D25" s="17">
        <v>701132</v>
      </c>
      <c r="E25" s="17">
        <v>88</v>
      </c>
      <c r="F25" s="17">
        <v>540181</v>
      </c>
      <c r="G25" s="17">
        <v>111</v>
      </c>
      <c r="H25" s="17">
        <v>562532</v>
      </c>
      <c r="I25" s="17">
        <v>110</v>
      </c>
      <c r="J25" s="17">
        <v>595387</v>
      </c>
      <c r="K25" s="17">
        <v>109</v>
      </c>
      <c r="L25" s="17">
        <v>588978</v>
      </c>
      <c r="M25" s="17">
        <v>108</v>
      </c>
      <c r="N25" s="17">
        <v>580491</v>
      </c>
      <c r="O25" s="17">
        <v>102</v>
      </c>
      <c r="P25" s="17">
        <v>603625</v>
      </c>
      <c r="Q25" s="17">
        <v>102</v>
      </c>
      <c r="R25" s="17">
        <v>605385</v>
      </c>
      <c r="S25" s="17">
        <v>101</v>
      </c>
      <c r="T25" s="17">
        <v>599619</v>
      </c>
      <c r="U25" s="17">
        <v>101</v>
      </c>
    </row>
    <row r="26" spans="1:21" ht="25.25" customHeight="1" thickTop="1" x14ac:dyDescent="0.35">
      <c r="A26" s="13" t="s">
        <v>0</v>
      </c>
      <c r="B26" s="14">
        <v>112009</v>
      </c>
      <c r="C26" s="14">
        <v>91</v>
      </c>
      <c r="D26" s="14">
        <v>120200</v>
      </c>
      <c r="E26" s="14">
        <v>97</v>
      </c>
      <c r="F26" s="14">
        <v>96277</v>
      </c>
      <c r="G26" s="14">
        <v>124</v>
      </c>
      <c r="H26" s="14">
        <v>95505</v>
      </c>
      <c r="I26" s="14">
        <v>125</v>
      </c>
      <c r="J26" s="14">
        <v>97778</v>
      </c>
      <c r="K26" s="14">
        <v>124</v>
      </c>
      <c r="L26" s="14">
        <v>96860</v>
      </c>
      <c r="M26" s="14">
        <v>121</v>
      </c>
      <c r="N26" s="14">
        <v>92035</v>
      </c>
      <c r="O26" s="14">
        <v>113</v>
      </c>
      <c r="P26" s="14">
        <v>93066</v>
      </c>
      <c r="Q26" s="14">
        <v>112</v>
      </c>
      <c r="R26" s="14">
        <v>93054</v>
      </c>
      <c r="S26" s="14">
        <v>112</v>
      </c>
      <c r="T26" s="14">
        <v>91270</v>
      </c>
      <c r="U26" s="14">
        <v>112</v>
      </c>
    </row>
    <row r="27" spans="1:21" ht="25.25" customHeight="1" x14ac:dyDescent="0.35">
      <c r="A27" s="13" t="s">
        <v>1</v>
      </c>
      <c r="B27" s="14">
        <v>82059</v>
      </c>
      <c r="C27" s="14">
        <v>81</v>
      </c>
      <c r="D27" s="14">
        <v>87842</v>
      </c>
      <c r="E27" s="14">
        <v>87</v>
      </c>
      <c r="F27" s="14">
        <v>68317</v>
      </c>
      <c r="G27" s="14">
        <v>114</v>
      </c>
      <c r="H27" s="14">
        <v>70111</v>
      </c>
      <c r="I27" s="14">
        <v>114</v>
      </c>
      <c r="J27" s="14">
        <v>72578</v>
      </c>
      <c r="K27" s="14">
        <v>114</v>
      </c>
      <c r="L27" s="14">
        <v>71658</v>
      </c>
      <c r="M27" s="14">
        <v>111</v>
      </c>
      <c r="N27" s="14">
        <v>68668</v>
      </c>
      <c r="O27" s="14">
        <v>104</v>
      </c>
      <c r="P27" s="14">
        <v>70325</v>
      </c>
      <c r="Q27" s="14">
        <v>104</v>
      </c>
      <c r="R27" s="14">
        <v>70183</v>
      </c>
      <c r="S27" s="14">
        <v>103</v>
      </c>
      <c r="T27" s="14">
        <v>69263</v>
      </c>
      <c r="U27" s="14">
        <v>103</v>
      </c>
    </row>
    <row r="28" spans="1:21" ht="25.25" customHeight="1" thickBot="1" x14ac:dyDescent="0.4">
      <c r="A28" s="15" t="s">
        <v>2</v>
      </c>
      <c r="B28" s="16">
        <v>460505</v>
      </c>
      <c r="C28" s="16">
        <v>80</v>
      </c>
      <c r="D28" s="16">
        <v>493090</v>
      </c>
      <c r="E28" s="16">
        <v>86</v>
      </c>
      <c r="F28" s="16">
        <v>375587</v>
      </c>
      <c r="G28" s="16">
        <v>107</v>
      </c>
      <c r="H28" s="16">
        <v>396916</v>
      </c>
      <c r="I28" s="16">
        <v>105</v>
      </c>
      <c r="J28" s="16">
        <v>425031</v>
      </c>
      <c r="K28" s="16">
        <v>105</v>
      </c>
      <c r="L28" s="16">
        <v>420460</v>
      </c>
      <c r="M28" s="16">
        <v>104</v>
      </c>
      <c r="N28" s="16">
        <v>419788</v>
      </c>
      <c r="O28" s="16">
        <v>100</v>
      </c>
      <c r="P28" s="16">
        <v>440234</v>
      </c>
      <c r="Q28" s="16">
        <v>100</v>
      </c>
      <c r="R28" s="16">
        <v>442148</v>
      </c>
      <c r="S28" s="16">
        <v>99</v>
      </c>
      <c r="T28" s="16">
        <v>439086</v>
      </c>
      <c r="U28" s="16">
        <v>99</v>
      </c>
    </row>
    <row r="29" spans="1:21" ht="5" customHeight="1" thickTop="1" x14ac:dyDescent="0.35">
      <c r="A29" s="54"/>
      <c r="J29" s="24"/>
    </row>
    <row r="30" spans="1:21" ht="46.25" customHeight="1" x14ac:dyDescent="0.35">
      <c r="A30" s="402" t="s">
        <v>118</v>
      </c>
      <c r="B30" s="402"/>
      <c r="C30" s="402"/>
      <c r="D30" s="402"/>
      <c r="E30" s="402"/>
      <c r="F30" s="402"/>
      <c r="G30" s="402"/>
      <c r="H30" s="402"/>
      <c r="I30" s="402"/>
      <c r="J30" s="402"/>
      <c r="K30" s="402"/>
      <c r="L30" s="402"/>
      <c r="M30" s="402"/>
      <c r="N30" s="402"/>
      <c r="O30" s="402"/>
      <c r="P30" s="402"/>
      <c r="Q30" s="402"/>
      <c r="R30" s="402"/>
      <c r="S30" s="402"/>
      <c r="T30" s="402"/>
      <c r="U30" s="402"/>
    </row>
    <row r="31" spans="1:21" x14ac:dyDescent="0.35">
      <c r="A31" s="54" t="str">
        <f>+INDICE!B30</f>
        <v xml:space="preserve"> Lettura dati 1° giugno 2023</v>
      </c>
      <c r="B31" s="101"/>
      <c r="C31" s="101"/>
      <c r="D31" s="101"/>
      <c r="E31" s="101"/>
      <c r="F31" s="101"/>
      <c r="G31" s="101"/>
      <c r="H31" s="101"/>
      <c r="I31" s="68"/>
      <c r="J31" s="3"/>
      <c r="K31" s="3"/>
      <c r="L31" s="3"/>
      <c r="M31" s="3"/>
    </row>
    <row r="32" spans="1:21" ht="15" x14ac:dyDescent="0.35">
      <c r="B32" s="7"/>
      <c r="C32" s="65"/>
    </row>
    <row r="36" spans="2:6" x14ac:dyDescent="0.35">
      <c r="F36" s="24"/>
    </row>
    <row r="39" spans="2:6" x14ac:dyDescent="0.35">
      <c r="B39" s="4"/>
    </row>
    <row r="40" spans="2:6" x14ac:dyDescent="0.35">
      <c r="B40" s="4"/>
    </row>
    <row r="41" spans="2:6" x14ac:dyDescent="0.35">
      <c r="B41" s="4"/>
    </row>
    <row r="42" spans="2:6" x14ac:dyDescent="0.35">
      <c r="B42" s="4"/>
      <c r="C42" s="65"/>
    </row>
    <row r="43" spans="2:6" x14ac:dyDescent="0.35">
      <c r="B43" s="4"/>
    </row>
    <row r="44" spans="2:6" x14ac:dyDescent="0.35">
      <c r="B44" s="4"/>
    </row>
    <row r="45" spans="2:6" x14ac:dyDescent="0.35">
      <c r="B45" s="4"/>
    </row>
    <row r="46" spans="2:6" x14ac:dyDescent="0.35">
      <c r="B46" s="4"/>
    </row>
    <row r="47" spans="2:6" x14ac:dyDescent="0.35">
      <c r="B47" s="4"/>
    </row>
    <row r="48" spans="2:6" x14ac:dyDescent="0.35">
      <c r="B48" s="4"/>
    </row>
    <row r="49" spans="2:2" x14ac:dyDescent="0.35">
      <c r="B49" s="4"/>
    </row>
    <row r="50" spans="2:2" x14ac:dyDescent="0.35">
      <c r="B50" s="4"/>
    </row>
    <row r="51" spans="2:2" x14ac:dyDescent="0.35">
      <c r="B51" s="4"/>
    </row>
    <row r="52" spans="2:2" x14ac:dyDescent="0.35">
      <c r="B52" s="4"/>
    </row>
    <row r="53" spans="2:2" x14ac:dyDescent="0.35">
      <c r="B53" s="4"/>
    </row>
    <row r="54" spans="2:2" x14ac:dyDescent="0.35">
      <c r="B54" s="4"/>
    </row>
    <row r="55" spans="2:2" x14ac:dyDescent="0.35">
      <c r="B55" s="4"/>
    </row>
    <row r="56" spans="2:2" x14ac:dyDescent="0.35">
      <c r="B56" s="4"/>
    </row>
    <row r="57" spans="2:2" x14ac:dyDescent="0.35">
      <c r="B57" s="4"/>
    </row>
    <row r="58" spans="2:2" x14ac:dyDescent="0.35">
      <c r="B58" s="4"/>
    </row>
    <row r="59" spans="2:2" x14ac:dyDescent="0.35">
      <c r="B59" s="4"/>
    </row>
  </sheetData>
  <mergeCells count="12">
    <mergeCell ref="A30:U30"/>
    <mergeCell ref="A2:A3"/>
    <mergeCell ref="B2:C2"/>
    <mergeCell ref="D2:E2"/>
    <mergeCell ref="F2:G2"/>
    <mergeCell ref="H2:I2"/>
    <mergeCell ref="J2:K2"/>
    <mergeCell ref="L2:M2"/>
    <mergeCell ref="N2:O2"/>
    <mergeCell ref="P2:Q2"/>
    <mergeCell ref="R2:S2"/>
    <mergeCell ref="T2:U2"/>
  </mergeCells>
  <pageMargins left="0.70866141732283472" right="0.70866141732283472" top="0.74803149606299213" bottom="0.74803149606299213" header="0.31496062992125984" footer="0.31496062992125984"/>
  <pageSetup paperSize="9" scale="5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F48BA-6687-4FE7-9D6A-7F337B51E3FA}">
  <sheetPr>
    <pageSetUpPr fitToPage="1"/>
  </sheetPr>
  <dimension ref="A1:U59"/>
  <sheetViews>
    <sheetView showGridLines="0" tabSelected="1" view="pageBreakPreview" topLeftCell="A24" zoomScale="60" zoomScaleNormal="70" workbookViewId="0">
      <selection activeCell="D13" sqref="D13"/>
    </sheetView>
  </sheetViews>
  <sheetFormatPr defaultRowHeight="14.5" x14ac:dyDescent="0.35"/>
  <cols>
    <col min="1" max="1" width="30.26953125" style="1" customWidth="1"/>
    <col min="2" max="2" width="21.1796875" style="1" customWidth="1"/>
    <col min="3" max="3" width="20.90625" style="66" customWidth="1"/>
    <col min="4" max="4" width="21.36328125" style="1" customWidth="1"/>
    <col min="5" max="5" width="19.08984375" style="66" customWidth="1"/>
    <col min="6" max="6" width="13.81640625" style="1" customWidth="1"/>
    <col min="7" max="7" width="19.90625" style="66" customWidth="1"/>
    <col min="8" max="8" width="20" style="1" customWidth="1"/>
    <col min="9" max="9" width="20" style="66" customWidth="1"/>
    <col min="10" max="13" width="11.54296875" style="1" customWidth="1"/>
    <col min="14" max="21" width="11.54296875" customWidth="1"/>
  </cols>
  <sheetData>
    <row r="1" spans="1:15" ht="59.75" customHeight="1" thickBot="1" x14ac:dyDescent="0.4">
      <c r="A1" s="410" t="s">
        <v>144</v>
      </c>
      <c r="B1" s="410"/>
      <c r="C1" s="410"/>
      <c r="D1" s="410"/>
      <c r="E1" s="410"/>
      <c r="F1" s="410"/>
      <c r="G1" s="410"/>
      <c r="H1" s="119"/>
      <c r="I1" s="119"/>
      <c r="J1" s="168"/>
      <c r="K1" s="168"/>
      <c r="L1" s="168"/>
      <c r="M1" s="168"/>
      <c r="N1" s="42"/>
      <c r="O1" s="42"/>
    </row>
    <row r="2" spans="1:15" ht="43.25" customHeight="1" thickTop="1" x14ac:dyDescent="0.35">
      <c r="A2" s="403" t="s">
        <v>79</v>
      </c>
      <c r="B2" s="408" t="s">
        <v>131</v>
      </c>
      <c r="C2" s="409"/>
      <c r="D2" s="408" t="s">
        <v>199</v>
      </c>
      <c r="E2" s="409"/>
      <c r="F2" s="408" t="s">
        <v>208</v>
      </c>
      <c r="G2" s="409"/>
      <c r="H2" s="408" t="s">
        <v>217</v>
      </c>
      <c r="I2" s="409"/>
      <c r="J2"/>
      <c r="K2"/>
      <c r="L2"/>
      <c r="M2"/>
    </row>
    <row r="3" spans="1:15" ht="93.5" customHeight="1" thickBot="1" x14ac:dyDescent="0.4">
      <c r="A3" s="377"/>
      <c r="B3" s="234" t="s">
        <v>93</v>
      </c>
      <c r="C3" s="235" t="s">
        <v>109</v>
      </c>
      <c r="D3" s="234" t="s">
        <v>93</v>
      </c>
      <c r="E3" s="235" t="s">
        <v>109</v>
      </c>
      <c r="F3" s="234" t="s">
        <v>93</v>
      </c>
      <c r="G3" s="235" t="s">
        <v>109</v>
      </c>
      <c r="H3" s="234" t="s">
        <v>93</v>
      </c>
      <c r="I3" s="235" t="s">
        <v>109</v>
      </c>
      <c r="J3"/>
      <c r="K3"/>
      <c r="L3"/>
      <c r="M3"/>
    </row>
    <row r="4" spans="1:15" s="78" customFormat="1" ht="25" customHeight="1" thickTop="1" x14ac:dyDescent="0.35">
      <c r="A4" s="233" t="s">
        <v>4</v>
      </c>
      <c r="B4" s="233">
        <v>22526</v>
      </c>
      <c r="C4" s="233">
        <v>109</v>
      </c>
      <c r="D4" s="233">
        <v>18980</v>
      </c>
      <c r="E4" s="233">
        <v>118</v>
      </c>
      <c r="F4" s="233">
        <v>18963</v>
      </c>
      <c r="G4" s="233">
        <v>122</v>
      </c>
      <c r="H4" s="233">
        <v>17044</v>
      </c>
      <c r="I4" s="233">
        <v>119</v>
      </c>
    </row>
    <row r="5" spans="1:15" x14ac:dyDescent="0.35">
      <c r="A5" s="2" t="s">
        <v>5</v>
      </c>
      <c r="B5" s="2">
        <v>295</v>
      </c>
      <c r="C5" s="2">
        <v>115</v>
      </c>
      <c r="D5" s="2">
        <v>240</v>
      </c>
      <c r="E5" s="2">
        <v>125</v>
      </c>
      <c r="F5" s="2">
        <v>229</v>
      </c>
      <c r="G5" s="2">
        <v>135</v>
      </c>
      <c r="H5" s="2">
        <v>189</v>
      </c>
      <c r="I5" s="2">
        <v>127</v>
      </c>
      <c r="J5"/>
      <c r="K5"/>
      <c r="L5"/>
      <c r="M5"/>
    </row>
    <row r="6" spans="1:15" x14ac:dyDescent="0.35">
      <c r="A6" s="2" t="s">
        <v>6</v>
      </c>
      <c r="B6" s="2">
        <v>32978</v>
      </c>
      <c r="C6" s="2">
        <v>117</v>
      </c>
      <c r="D6" s="2">
        <v>27072</v>
      </c>
      <c r="E6" s="2">
        <v>123</v>
      </c>
      <c r="F6" s="2">
        <v>26492</v>
      </c>
      <c r="G6" s="2">
        <v>128</v>
      </c>
      <c r="H6" s="2">
        <v>22899</v>
      </c>
      <c r="I6" s="2">
        <v>125</v>
      </c>
      <c r="J6"/>
      <c r="K6"/>
      <c r="L6"/>
      <c r="M6"/>
    </row>
    <row r="7" spans="1:15" x14ac:dyDescent="0.35">
      <c r="A7" s="2" t="s">
        <v>71</v>
      </c>
      <c r="B7" s="2">
        <v>1873</v>
      </c>
      <c r="C7" s="2">
        <v>145</v>
      </c>
      <c r="D7" s="2">
        <v>1354</v>
      </c>
      <c r="E7" s="2">
        <v>153</v>
      </c>
      <c r="F7" s="2">
        <v>1350</v>
      </c>
      <c r="G7" s="2">
        <v>156</v>
      </c>
      <c r="H7" s="2">
        <v>1225</v>
      </c>
      <c r="I7" s="2">
        <v>153</v>
      </c>
      <c r="J7"/>
      <c r="K7"/>
      <c r="L7"/>
      <c r="M7"/>
    </row>
    <row r="8" spans="1:15" x14ac:dyDescent="0.35">
      <c r="A8" s="2" t="s">
        <v>72</v>
      </c>
      <c r="B8" s="2">
        <v>181</v>
      </c>
      <c r="C8" s="2">
        <v>139</v>
      </c>
      <c r="D8" s="2">
        <v>130</v>
      </c>
      <c r="E8" s="2">
        <v>136</v>
      </c>
      <c r="F8" s="2">
        <v>137</v>
      </c>
      <c r="G8" s="2">
        <v>135</v>
      </c>
      <c r="H8" s="2">
        <v>115</v>
      </c>
      <c r="I8" s="2">
        <v>139</v>
      </c>
      <c r="J8"/>
      <c r="K8"/>
      <c r="L8"/>
      <c r="M8"/>
    </row>
    <row r="9" spans="1:15" x14ac:dyDescent="0.35">
      <c r="A9" s="2" t="s">
        <v>7</v>
      </c>
      <c r="B9" s="2">
        <v>9344</v>
      </c>
      <c r="C9" s="2">
        <v>117</v>
      </c>
      <c r="D9" s="2">
        <v>7421</v>
      </c>
      <c r="E9" s="2">
        <v>125</v>
      </c>
      <c r="F9" s="2">
        <v>7320</v>
      </c>
      <c r="G9" s="2">
        <v>127</v>
      </c>
      <c r="H9" s="2">
        <v>6307</v>
      </c>
      <c r="I9" s="2">
        <v>125</v>
      </c>
      <c r="J9"/>
      <c r="K9"/>
      <c r="L9"/>
      <c r="M9"/>
    </row>
    <row r="10" spans="1:15" x14ac:dyDescent="0.35">
      <c r="A10" s="2" t="s">
        <v>63</v>
      </c>
      <c r="B10" s="2">
        <v>2446</v>
      </c>
      <c r="C10" s="2">
        <v>112</v>
      </c>
      <c r="D10" s="2">
        <v>1918</v>
      </c>
      <c r="E10" s="2">
        <v>121</v>
      </c>
      <c r="F10" s="2">
        <v>1888</v>
      </c>
      <c r="G10" s="2">
        <v>123</v>
      </c>
      <c r="H10" s="2">
        <v>1658</v>
      </c>
      <c r="I10" s="2">
        <v>121</v>
      </c>
      <c r="J10"/>
      <c r="K10"/>
      <c r="L10"/>
      <c r="M10"/>
    </row>
    <row r="11" spans="1:15" x14ac:dyDescent="0.35">
      <c r="A11" s="2" t="s">
        <v>8</v>
      </c>
      <c r="B11" s="2">
        <v>6945</v>
      </c>
      <c r="C11" s="2">
        <v>108</v>
      </c>
      <c r="D11" s="2">
        <v>5764</v>
      </c>
      <c r="E11" s="2">
        <v>114</v>
      </c>
      <c r="F11" s="2">
        <v>5736</v>
      </c>
      <c r="G11" s="2">
        <v>119</v>
      </c>
      <c r="H11" s="2">
        <v>4993</v>
      </c>
      <c r="I11" s="2">
        <v>115</v>
      </c>
      <c r="J11"/>
      <c r="K11"/>
      <c r="L11"/>
      <c r="M11"/>
    </row>
    <row r="12" spans="1:15" x14ac:dyDescent="0.35">
      <c r="A12" s="2" t="s">
        <v>9</v>
      </c>
      <c r="B12" s="2">
        <v>12402</v>
      </c>
      <c r="C12" s="2">
        <v>120</v>
      </c>
      <c r="D12" s="2">
        <v>9996</v>
      </c>
      <c r="E12" s="2">
        <v>128</v>
      </c>
      <c r="F12" s="2">
        <v>9746</v>
      </c>
      <c r="G12" s="2">
        <v>131</v>
      </c>
      <c r="H12" s="2">
        <v>8416</v>
      </c>
      <c r="I12" s="2">
        <v>129</v>
      </c>
      <c r="J12"/>
      <c r="K12"/>
      <c r="L12"/>
      <c r="M12"/>
    </row>
    <row r="13" spans="1:15" x14ac:dyDescent="0.35">
      <c r="A13" s="2" t="s">
        <v>10</v>
      </c>
      <c r="B13" s="2">
        <v>11674</v>
      </c>
      <c r="C13" s="2">
        <v>110</v>
      </c>
      <c r="D13" s="2">
        <v>9565</v>
      </c>
      <c r="E13" s="2">
        <v>117</v>
      </c>
      <c r="F13" s="2">
        <v>9336</v>
      </c>
      <c r="G13" s="2">
        <v>121</v>
      </c>
      <c r="H13" s="2">
        <v>8170</v>
      </c>
      <c r="I13" s="2">
        <v>118</v>
      </c>
      <c r="J13"/>
      <c r="K13"/>
      <c r="L13"/>
      <c r="M13"/>
    </row>
    <row r="14" spans="1:15" x14ac:dyDescent="0.35">
      <c r="A14" s="2" t="s">
        <v>11</v>
      </c>
      <c r="B14" s="2">
        <v>4111</v>
      </c>
      <c r="C14" s="2">
        <v>110</v>
      </c>
      <c r="D14" s="2">
        <v>3325</v>
      </c>
      <c r="E14" s="2">
        <v>120</v>
      </c>
      <c r="F14" s="2">
        <v>3250</v>
      </c>
      <c r="G14" s="2">
        <v>123</v>
      </c>
      <c r="H14" s="2">
        <v>2825</v>
      </c>
      <c r="I14" s="2">
        <v>121</v>
      </c>
      <c r="J14"/>
      <c r="K14"/>
      <c r="L14"/>
      <c r="M14"/>
    </row>
    <row r="15" spans="1:15" x14ac:dyDescent="0.35">
      <c r="A15" s="2" t="s">
        <v>12</v>
      </c>
      <c r="B15" s="2">
        <v>5140</v>
      </c>
      <c r="C15" s="2">
        <v>120</v>
      </c>
      <c r="D15" s="2">
        <v>4198</v>
      </c>
      <c r="E15" s="2">
        <v>129</v>
      </c>
      <c r="F15" s="2">
        <v>4129</v>
      </c>
      <c r="G15" s="2">
        <v>132</v>
      </c>
      <c r="H15" s="2">
        <v>3601</v>
      </c>
      <c r="I15" s="2">
        <v>128</v>
      </c>
      <c r="J15"/>
      <c r="K15"/>
      <c r="L15"/>
      <c r="M15"/>
    </row>
    <row r="16" spans="1:15" x14ac:dyDescent="0.35">
      <c r="A16" s="2" t="s">
        <v>13</v>
      </c>
      <c r="B16" s="2">
        <v>46808</v>
      </c>
      <c r="C16" s="2">
        <v>104</v>
      </c>
      <c r="D16" s="2">
        <v>39886</v>
      </c>
      <c r="E16" s="2">
        <v>113</v>
      </c>
      <c r="F16" s="2">
        <v>39406</v>
      </c>
      <c r="G16" s="2">
        <v>115</v>
      </c>
      <c r="H16" s="2">
        <v>34678</v>
      </c>
      <c r="I16" s="2">
        <v>114</v>
      </c>
      <c r="J16"/>
      <c r="K16"/>
      <c r="L16"/>
      <c r="M16"/>
    </row>
    <row r="17" spans="1:21" x14ac:dyDescent="0.35">
      <c r="A17" s="2" t="s">
        <v>14</v>
      </c>
      <c r="B17" s="2">
        <v>8918</v>
      </c>
      <c r="C17" s="2">
        <v>107</v>
      </c>
      <c r="D17" s="2">
        <v>7747</v>
      </c>
      <c r="E17" s="2">
        <v>116</v>
      </c>
      <c r="F17" s="2">
        <v>7704</v>
      </c>
      <c r="G17" s="2">
        <v>119</v>
      </c>
      <c r="H17" s="2">
        <v>6916</v>
      </c>
      <c r="I17" s="2">
        <v>116</v>
      </c>
      <c r="J17"/>
      <c r="K17"/>
      <c r="L17"/>
      <c r="M17"/>
    </row>
    <row r="18" spans="1:21" x14ac:dyDescent="0.35">
      <c r="A18" s="2" t="s">
        <v>15</v>
      </c>
      <c r="B18" s="2">
        <v>2446</v>
      </c>
      <c r="C18" s="2">
        <v>100</v>
      </c>
      <c r="D18" s="2">
        <v>2201</v>
      </c>
      <c r="E18" s="2">
        <v>108</v>
      </c>
      <c r="F18" s="2">
        <v>2166</v>
      </c>
      <c r="G18" s="2">
        <v>112</v>
      </c>
      <c r="H18" s="2">
        <v>1892</v>
      </c>
      <c r="I18" s="2">
        <v>108</v>
      </c>
      <c r="J18"/>
      <c r="K18"/>
      <c r="L18"/>
      <c r="M18"/>
    </row>
    <row r="19" spans="1:21" x14ac:dyDescent="0.35">
      <c r="A19" s="2" t="s">
        <v>16</v>
      </c>
      <c r="B19" s="2">
        <v>163085</v>
      </c>
      <c r="C19" s="2">
        <v>101</v>
      </c>
      <c r="D19" s="2">
        <v>148662</v>
      </c>
      <c r="E19" s="2">
        <v>111</v>
      </c>
      <c r="F19" s="2">
        <v>147017</v>
      </c>
      <c r="G19" s="2">
        <v>112</v>
      </c>
      <c r="H19" s="2">
        <v>133596</v>
      </c>
      <c r="I19" s="2">
        <v>111</v>
      </c>
      <c r="J19"/>
      <c r="K19"/>
      <c r="L19"/>
      <c r="M19"/>
    </row>
    <row r="20" spans="1:21" x14ac:dyDescent="0.35">
      <c r="A20" s="2" t="s">
        <v>17</v>
      </c>
      <c r="B20" s="2">
        <v>58931</v>
      </c>
      <c r="C20" s="2">
        <v>103</v>
      </c>
      <c r="D20" s="2">
        <v>52025</v>
      </c>
      <c r="E20" s="2">
        <v>112</v>
      </c>
      <c r="F20" s="2">
        <v>51581</v>
      </c>
      <c r="G20" s="2">
        <v>113</v>
      </c>
      <c r="H20" s="2">
        <v>44504</v>
      </c>
      <c r="I20" s="2">
        <v>110</v>
      </c>
      <c r="J20"/>
      <c r="K20"/>
      <c r="L20"/>
      <c r="M20"/>
    </row>
    <row r="21" spans="1:21" x14ac:dyDescent="0.35">
      <c r="A21" s="2" t="s">
        <v>18</v>
      </c>
      <c r="B21" s="2">
        <v>4223</v>
      </c>
      <c r="C21" s="2">
        <v>100</v>
      </c>
      <c r="D21" s="2">
        <v>3759</v>
      </c>
      <c r="E21" s="2">
        <v>112</v>
      </c>
      <c r="F21" s="2">
        <v>3771</v>
      </c>
      <c r="G21" s="2">
        <v>114</v>
      </c>
      <c r="H21" s="2">
        <v>3296</v>
      </c>
      <c r="I21" s="2">
        <v>109</v>
      </c>
      <c r="J21"/>
      <c r="K21"/>
      <c r="L21"/>
      <c r="M21"/>
    </row>
    <row r="22" spans="1:21" x14ac:dyDescent="0.35">
      <c r="A22" s="2" t="s">
        <v>19</v>
      </c>
      <c r="B22" s="2">
        <v>43279</v>
      </c>
      <c r="C22" s="2">
        <v>108</v>
      </c>
      <c r="D22" s="2">
        <v>39269</v>
      </c>
      <c r="E22" s="2">
        <v>118</v>
      </c>
      <c r="F22" s="2">
        <v>38889</v>
      </c>
      <c r="G22" s="2">
        <v>120</v>
      </c>
      <c r="H22" s="2">
        <v>35272</v>
      </c>
      <c r="I22" s="2">
        <v>118</v>
      </c>
      <c r="J22"/>
      <c r="K22"/>
      <c r="L22"/>
      <c r="M22"/>
    </row>
    <row r="23" spans="1:21" x14ac:dyDescent="0.35">
      <c r="A23" s="2" t="s">
        <v>20</v>
      </c>
      <c r="B23" s="2">
        <v>139650</v>
      </c>
      <c r="C23" s="2">
        <v>103</v>
      </c>
      <c r="D23" s="2">
        <v>129524</v>
      </c>
      <c r="E23" s="2">
        <v>113</v>
      </c>
      <c r="F23" s="2">
        <v>127964</v>
      </c>
      <c r="G23" s="2">
        <v>114</v>
      </c>
      <c r="H23" s="2">
        <v>117855</v>
      </c>
      <c r="I23" s="2">
        <v>113</v>
      </c>
      <c r="J23"/>
      <c r="K23"/>
      <c r="L23"/>
      <c r="M23"/>
    </row>
    <row r="24" spans="1:21" x14ac:dyDescent="0.35">
      <c r="A24" s="2" t="s">
        <v>21</v>
      </c>
      <c r="B24" s="2">
        <v>15651</v>
      </c>
      <c r="C24" s="2">
        <v>101</v>
      </c>
      <c r="D24" s="2">
        <v>13791</v>
      </c>
      <c r="E24" s="2">
        <v>110</v>
      </c>
      <c r="F24" s="2">
        <v>13662</v>
      </c>
      <c r="G24" s="2">
        <v>113</v>
      </c>
      <c r="H24" s="2">
        <v>12281</v>
      </c>
      <c r="I24" s="2">
        <v>111</v>
      </c>
      <c r="J24"/>
      <c r="K24"/>
      <c r="L24"/>
      <c r="M24"/>
    </row>
    <row r="25" spans="1:21" ht="25.25" customHeight="1" thickBot="1" x14ac:dyDescent="0.4">
      <c r="A25" s="17" t="s">
        <v>33</v>
      </c>
      <c r="B25" s="17">
        <v>592906</v>
      </c>
      <c r="C25" s="17">
        <v>105</v>
      </c>
      <c r="D25" s="17">
        <v>526827</v>
      </c>
      <c r="E25" s="17">
        <v>114</v>
      </c>
      <c r="F25" s="17">
        <v>520736</v>
      </c>
      <c r="G25" s="17">
        <v>116</v>
      </c>
      <c r="H25" s="17">
        <v>467732</v>
      </c>
      <c r="I25" s="17">
        <v>114</v>
      </c>
      <c r="J25"/>
      <c r="K25"/>
      <c r="L25"/>
      <c r="M25"/>
    </row>
    <row r="26" spans="1:21" ht="25.25" customHeight="1" thickTop="1" x14ac:dyDescent="0.35">
      <c r="A26" s="13" t="s">
        <v>0</v>
      </c>
      <c r="B26" s="236">
        <v>88990</v>
      </c>
      <c r="C26" s="236">
        <v>115</v>
      </c>
      <c r="D26" s="236">
        <v>72875</v>
      </c>
      <c r="E26" s="236">
        <v>122</v>
      </c>
      <c r="F26" s="236">
        <v>71861</v>
      </c>
      <c r="G26" s="236">
        <v>126</v>
      </c>
      <c r="H26" s="236">
        <v>62846</v>
      </c>
      <c r="I26" s="236">
        <v>124</v>
      </c>
      <c r="J26"/>
      <c r="K26"/>
      <c r="L26"/>
      <c r="M26"/>
    </row>
    <row r="27" spans="1:21" ht="25.25" customHeight="1" x14ac:dyDescent="0.35">
      <c r="A27" s="13" t="s">
        <v>1</v>
      </c>
      <c r="B27" s="236">
        <v>67733</v>
      </c>
      <c r="C27" s="236">
        <v>107</v>
      </c>
      <c r="D27" s="236">
        <v>56974</v>
      </c>
      <c r="E27" s="236">
        <v>115</v>
      </c>
      <c r="F27" s="236">
        <v>56121</v>
      </c>
      <c r="G27" s="236">
        <v>118</v>
      </c>
      <c r="H27" s="236">
        <v>49274</v>
      </c>
      <c r="I27" s="236">
        <v>116</v>
      </c>
      <c r="J27"/>
      <c r="K27"/>
      <c r="L27"/>
      <c r="M27"/>
    </row>
    <row r="28" spans="1:21" ht="25.25" customHeight="1" thickBot="1" x14ac:dyDescent="0.4">
      <c r="A28" s="15" t="s">
        <v>2</v>
      </c>
      <c r="B28" s="237">
        <v>436183</v>
      </c>
      <c r="C28" s="237">
        <v>103</v>
      </c>
      <c r="D28" s="237">
        <v>396978</v>
      </c>
      <c r="E28" s="237">
        <v>113</v>
      </c>
      <c r="F28" s="237">
        <v>392754</v>
      </c>
      <c r="G28" s="237">
        <v>114</v>
      </c>
      <c r="H28" s="237">
        <v>355612</v>
      </c>
      <c r="I28" s="237">
        <v>112</v>
      </c>
      <c r="J28"/>
      <c r="K28"/>
      <c r="L28"/>
      <c r="M28"/>
    </row>
    <row r="29" spans="1:21" ht="5" customHeight="1" thickTop="1" x14ac:dyDescent="0.35">
      <c r="A29" s="54"/>
      <c r="J29" s="24"/>
    </row>
    <row r="30" spans="1:21" ht="107.5" customHeight="1" x14ac:dyDescent="0.35">
      <c r="A30" s="402" t="s">
        <v>118</v>
      </c>
      <c r="B30" s="402"/>
      <c r="C30" s="402"/>
      <c r="D30" s="402"/>
      <c r="E30" s="402"/>
      <c r="F30" s="402"/>
      <c r="G30" s="402"/>
      <c r="H30" s="169"/>
      <c r="I30" s="169"/>
      <c r="J30" s="169"/>
      <c r="K30" s="169"/>
      <c r="L30" s="169"/>
      <c r="M30" s="169"/>
      <c r="N30" s="169"/>
      <c r="O30" s="169"/>
      <c r="P30" s="169"/>
      <c r="Q30" s="169"/>
      <c r="R30" s="169"/>
      <c r="S30" s="169"/>
      <c r="T30" s="169"/>
      <c r="U30" s="169"/>
    </row>
    <row r="31" spans="1:21" x14ac:dyDescent="0.35">
      <c r="A31" s="54" t="str">
        <f>+INDICE!B30</f>
        <v xml:space="preserve"> Lettura dati 1° giugno 2023</v>
      </c>
      <c r="B31" s="101"/>
      <c r="C31" s="101"/>
      <c r="D31" s="101"/>
      <c r="E31" s="101"/>
      <c r="F31" s="101"/>
      <c r="G31" s="101"/>
      <c r="H31" s="101"/>
      <c r="I31" s="68"/>
      <c r="J31" s="3"/>
      <c r="K31" s="3"/>
      <c r="L31" s="3"/>
      <c r="M31" s="3"/>
    </row>
    <row r="32" spans="1:21" ht="15" x14ac:dyDescent="0.35">
      <c r="B32" s="7"/>
      <c r="C32" s="65"/>
    </row>
    <row r="36" spans="2:6" x14ac:dyDescent="0.35">
      <c r="F36" s="24"/>
    </row>
    <row r="39" spans="2:6" x14ac:dyDescent="0.35">
      <c r="B39" s="4"/>
    </row>
    <row r="40" spans="2:6" x14ac:dyDescent="0.35">
      <c r="B40" s="4"/>
    </row>
    <row r="41" spans="2:6" x14ac:dyDescent="0.35">
      <c r="B41" s="4"/>
    </row>
    <row r="42" spans="2:6" x14ac:dyDescent="0.35">
      <c r="B42" s="4"/>
      <c r="C42" s="65"/>
    </row>
    <row r="43" spans="2:6" x14ac:dyDescent="0.35">
      <c r="B43" s="4"/>
    </row>
    <row r="44" spans="2:6" x14ac:dyDescent="0.35">
      <c r="B44" s="4"/>
    </row>
    <row r="45" spans="2:6" x14ac:dyDescent="0.35">
      <c r="B45" s="4"/>
    </row>
    <row r="46" spans="2:6" x14ac:dyDescent="0.35">
      <c r="B46" s="4"/>
    </row>
    <row r="47" spans="2:6" x14ac:dyDescent="0.35">
      <c r="B47" s="4"/>
    </row>
    <row r="48" spans="2:6" x14ac:dyDescent="0.35">
      <c r="B48" s="4"/>
    </row>
    <row r="49" spans="2:2" x14ac:dyDescent="0.35">
      <c r="B49" s="4"/>
    </row>
    <row r="50" spans="2:2" x14ac:dyDescent="0.35">
      <c r="B50" s="4"/>
    </row>
    <row r="51" spans="2:2" x14ac:dyDescent="0.35">
      <c r="B51" s="4"/>
    </row>
    <row r="52" spans="2:2" x14ac:dyDescent="0.35">
      <c r="B52" s="4"/>
    </row>
    <row r="53" spans="2:2" x14ac:dyDescent="0.35">
      <c r="B53" s="4"/>
    </row>
    <row r="54" spans="2:2" x14ac:dyDescent="0.35">
      <c r="B54" s="4"/>
    </row>
    <row r="55" spans="2:2" x14ac:dyDescent="0.35">
      <c r="B55" s="4"/>
    </row>
    <row r="56" spans="2:2" x14ac:dyDescent="0.35">
      <c r="B56" s="4"/>
    </row>
    <row r="57" spans="2:2" x14ac:dyDescent="0.35">
      <c r="B57" s="4"/>
    </row>
    <row r="58" spans="2:2" x14ac:dyDescent="0.35">
      <c r="B58" s="4"/>
    </row>
    <row r="59" spans="2:2" x14ac:dyDescent="0.35">
      <c r="B59" s="4"/>
    </row>
  </sheetData>
  <mergeCells count="7">
    <mergeCell ref="H2:I2"/>
    <mergeCell ref="A30:G30"/>
    <mergeCell ref="F2:G2"/>
    <mergeCell ref="A1:G1"/>
    <mergeCell ref="A2:A3"/>
    <mergeCell ref="B2:C2"/>
    <mergeCell ref="D2:E2"/>
  </mergeCells>
  <phoneticPr fontId="10" type="noConversion"/>
  <pageMargins left="0.70866141732283472" right="0.70866141732283472" top="0.74803149606299213" bottom="0.74803149606299213" header="0.31496062992125984" footer="0.31496062992125984"/>
  <pageSetup paperSize="9" scale="51"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CDC06-F00D-42C6-A4D2-877180F7F4CC}">
  <sheetPr>
    <pageSetUpPr fitToPage="1"/>
  </sheetPr>
  <dimension ref="A1:L56"/>
  <sheetViews>
    <sheetView showGridLines="0" tabSelected="1" topLeftCell="A20" zoomScale="75" zoomScaleNormal="75" workbookViewId="0">
      <selection activeCell="D13" sqref="D13"/>
    </sheetView>
  </sheetViews>
  <sheetFormatPr defaultColWidth="13.36328125" defaultRowHeight="10" x14ac:dyDescent="0.35"/>
  <cols>
    <col min="1" max="1" width="29" style="1" customWidth="1"/>
    <col min="2" max="2" width="16.6328125" style="1" customWidth="1"/>
    <col min="3" max="3" width="13.26953125" style="1" customWidth="1"/>
    <col min="4" max="4" width="18.6328125" style="66" customWidth="1"/>
    <col min="5" max="5" width="18" style="1" customWidth="1"/>
    <col min="6" max="6" width="13.36328125" style="1"/>
    <col min="7" max="7" width="13.36328125" style="265"/>
    <col min="8" max="8" width="14.1796875" style="265" customWidth="1"/>
    <col min="9" max="9" width="18.453125" style="265" customWidth="1"/>
    <col min="10" max="10" width="19.08984375" style="265" customWidth="1"/>
    <col min="11" max="12" width="13.36328125" style="265"/>
    <col min="13" max="16384" width="13.36328125" style="1"/>
  </cols>
  <sheetData>
    <row r="1" spans="1:11" ht="57" customHeight="1" thickBot="1" x14ac:dyDescent="0.4">
      <c r="A1" s="416" t="s">
        <v>145</v>
      </c>
      <c r="B1" s="416"/>
      <c r="C1" s="416"/>
      <c r="D1" s="416"/>
      <c r="E1" s="416"/>
      <c r="F1" s="416"/>
      <c r="G1" s="416"/>
      <c r="H1" s="416"/>
      <c r="I1" s="416"/>
      <c r="J1" s="416"/>
      <c r="K1" s="416"/>
    </row>
    <row r="2" spans="1:11" ht="44" customHeight="1" thickTop="1" x14ac:dyDescent="0.35">
      <c r="A2" s="411" t="s">
        <v>80</v>
      </c>
      <c r="B2" s="413" t="s">
        <v>221</v>
      </c>
      <c r="C2" s="413"/>
      <c r="D2" s="413"/>
      <c r="E2" s="413"/>
      <c r="F2" s="413"/>
      <c r="G2" s="414" t="s">
        <v>219</v>
      </c>
      <c r="H2" s="415"/>
      <c r="I2" s="415"/>
      <c r="J2" s="415"/>
      <c r="K2" s="415"/>
    </row>
    <row r="3" spans="1:11" ht="82.5" customHeight="1" thickBot="1" x14ac:dyDescent="0.4">
      <c r="A3" s="412"/>
      <c r="B3" s="59" t="s">
        <v>94</v>
      </c>
      <c r="C3" s="59" t="s">
        <v>95</v>
      </c>
      <c r="D3" s="59" t="s">
        <v>110</v>
      </c>
      <c r="E3" s="59" t="s">
        <v>111</v>
      </c>
      <c r="F3" s="59" t="s">
        <v>91</v>
      </c>
      <c r="G3" s="296" t="s">
        <v>94</v>
      </c>
      <c r="H3" s="297" t="s">
        <v>95</v>
      </c>
      <c r="I3" s="297" t="s">
        <v>110</v>
      </c>
      <c r="J3" s="297" t="s">
        <v>111</v>
      </c>
      <c r="K3" s="297" t="s">
        <v>91</v>
      </c>
    </row>
    <row r="4" spans="1:11" ht="25.25" customHeight="1" thickTop="1" x14ac:dyDescent="0.35">
      <c r="A4" s="60" t="s">
        <v>4</v>
      </c>
      <c r="B4" s="60">
        <v>20548</v>
      </c>
      <c r="C4" s="60">
        <v>35688</v>
      </c>
      <c r="D4" s="60">
        <v>178</v>
      </c>
      <c r="E4" s="60">
        <v>106</v>
      </c>
      <c r="F4" s="298">
        <v>6.9</v>
      </c>
      <c r="G4" s="299">
        <v>14984</v>
      </c>
      <c r="H4" s="60">
        <v>25375</v>
      </c>
      <c r="I4" s="60">
        <v>198</v>
      </c>
      <c r="J4" s="60">
        <v>117</v>
      </c>
      <c r="K4" s="298">
        <v>3.1</v>
      </c>
    </row>
    <row r="5" spans="1:11" ht="21.75" customHeight="1" x14ac:dyDescent="0.35">
      <c r="A5" s="60" t="s">
        <v>5</v>
      </c>
      <c r="B5" s="60">
        <v>273</v>
      </c>
      <c r="C5" s="60">
        <v>507</v>
      </c>
      <c r="D5" s="60">
        <v>220</v>
      </c>
      <c r="E5" s="60">
        <v>122</v>
      </c>
      <c r="F5" s="298">
        <v>6.3</v>
      </c>
      <c r="G5" s="299">
        <v>184</v>
      </c>
      <c r="H5" s="60">
        <v>335</v>
      </c>
      <c r="I5" s="60">
        <v>228</v>
      </c>
      <c r="J5" s="60">
        <v>125</v>
      </c>
      <c r="K5" s="298">
        <v>2.8</v>
      </c>
    </row>
    <row r="6" spans="1:11" ht="21.75" customHeight="1" x14ac:dyDescent="0.35">
      <c r="A6" s="60" t="s">
        <v>6</v>
      </c>
      <c r="B6" s="60">
        <v>32129</v>
      </c>
      <c r="C6" s="60">
        <v>58137</v>
      </c>
      <c r="D6" s="60">
        <v>201</v>
      </c>
      <c r="E6" s="60">
        <v>114</v>
      </c>
      <c r="F6" s="298">
        <v>6.6</v>
      </c>
      <c r="G6" s="299">
        <v>21224</v>
      </c>
      <c r="H6" s="60">
        <v>37227</v>
      </c>
      <c r="I6" s="60">
        <v>216</v>
      </c>
      <c r="J6" s="60">
        <v>123</v>
      </c>
      <c r="K6" s="298">
        <v>2.9</v>
      </c>
    </row>
    <row r="7" spans="1:11" ht="21.75" customHeight="1" x14ac:dyDescent="0.35">
      <c r="A7" s="60" t="s">
        <v>71</v>
      </c>
      <c r="B7" s="60">
        <v>1493</v>
      </c>
      <c r="C7" s="60">
        <v>3031</v>
      </c>
      <c r="D7" s="60">
        <v>280</v>
      </c>
      <c r="E7" s="60">
        <v>139</v>
      </c>
      <c r="F7" s="298">
        <v>6.9</v>
      </c>
      <c r="G7" s="299">
        <v>1095</v>
      </c>
      <c r="H7" s="60">
        <v>2156</v>
      </c>
      <c r="I7" s="60">
        <v>302</v>
      </c>
      <c r="J7" s="60">
        <v>151</v>
      </c>
      <c r="K7" s="298">
        <v>2.7</v>
      </c>
    </row>
    <row r="8" spans="1:11" ht="21.75" customHeight="1" x14ac:dyDescent="0.35">
      <c r="A8" s="60" t="s">
        <v>72</v>
      </c>
      <c r="B8" s="60">
        <v>164</v>
      </c>
      <c r="C8" s="60">
        <v>370</v>
      </c>
      <c r="D8" s="60">
        <v>283</v>
      </c>
      <c r="E8" s="60">
        <v>127</v>
      </c>
      <c r="F8" s="298">
        <v>5.6</v>
      </c>
      <c r="G8" s="299">
        <v>96</v>
      </c>
      <c r="H8" s="60">
        <v>206</v>
      </c>
      <c r="I8" s="60">
        <v>296</v>
      </c>
      <c r="J8" s="60">
        <v>137</v>
      </c>
      <c r="K8" s="298">
        <v>2.7</v>
      </c>
    </row>
    <row r="9" spans="1:11" ht="21.75" customHeight="1" x14ac:dyDescent="0.35">
      <c r="A9" s="60" t="s">
        <v>7</v>
      </c>
      <c r="B9" s="60">
        <v>9116</v>
      </c>
      <c r="C9" s="60">
        <v>16420</v>
      </c>
      <c r="D9" s="60">
        <v>201</v>
      </c>
      <c r="E9" s="60">
        <v>115</v>
      </c>
      <c r="F9" s="298">
        <v>6.6</v>
      </c>
      <c r="G9" s="299">
        <v>5998</v>
      </c>
      <c r="H9" s="60">
        <v>10524</v>
      </c>
      <c r="I9" s="60">
        <v>215</v>
      </c>
      <c r="J9" s="60">
        <v>123</v>
      </c>
      <c r="K9" s="298">
        <v>2.9</v>
      </c>
    </row>
    <row r="10" spans="1:11" ht="21.75" customHeight="1" x14ac:dyDescent="0.35">
      <c r="A10" s="60" t="s">
        <v>63</v>
      </c>
      <c r="B10" s="60">
        <v>2538</v>
      </c>
      <c r="C10" s="60">
        <v>4370</v>
      </c>
      <c r="D10" s="60">
        <v>186</v>
      </c>
      <c r="E10" s="60">
        <v>112</v>
      </c>
      <c r="F10" s="298">
        <v>6.6</v>
      </c>
      <c r="G10" s="299">
        <v>1677</v>
      </c>
      <c r="H10" s="60">
        <v>2757</v>
      </c>
      <c r="I10" s="60">
        <v>197</v>
      </c>
      <c r="J10" s="60">
        <v>119</v>
      </c>
      <c r="K10" s="298">
        <v>2.8</v>
      </c>
    </row>
    <row r="11" spans="1:11" ht="21.75" customHeight="1" x14ac:dyDescent="0.35">
      <c r="A11" s="60" t="s">
        <v>8</v>
      </c>
      <c r="B11" s="60">
        <v>6883</v>
      </c>
      <c r="C11" s="60">
        <v>11503</v>
      </c>
      <c r="D11" s="60">
        <v>171</v>
      </c>
      <c r="E11" s="60">
        <v>105</v>
      </c>
      <c r="F11" s="298">
        <v>6.8</v>
      </c>
      <c r="G11" s="299">
        <v>4810</v>
      </c>
      <c r="H11" s="60">
        <v>7856</v>
      </c>
      <c r="I11" s="60">
        <v>184</v>
      </c>
      <c r="J11" s="60">
        <v>114</v>
      </c>
      <c r="K11" s="298">
        <v>3</v>
      </c>
    </row>
    <row r="12" spans="1:11" ht="21.75" customHeight="1" x14ac:dyDescent="0.35">
      <c r="A12" s="60" t="s">
        <v>9</v>
      </c>
      <c r="B12" s="60">
        <v>12161</v>
      </c>
      <c r="C12" s="60">
        <v>21591</v>
      </c>
      <c r="D12" s="60">
        <v>201</v>
      </c>
      <c r="E12" s="60">
        <v>117</v>
      </c>
      <c r="F12" s="298">
        <v>6.6</v>
      </c>
      <c r="G12" s="299">
        <v>8210</v>
      </c>
      <c r="H12" s="60">
        <v>14035</v>
      </c>
      <c r="I12" s="60">
        <v>216</v>
      </c>
      <c r="J12" s="60">
        <v>126</v>
      </c>
      <c r="K12" s="298">
        <v>2.9</v>
      </c>
    </row>
    <row r="13" spans="1:11" ht="21.75" customHeight="1" x14ac:dyDescent="0.35">
      <c r="A13" s="60" t="s">
        <v>10</v>
      </c>
      <c r="B13" s="60">
        <v>12243</v>
      </c>
      <c r="C13" s="60">
        <v>20714</v>
      </c>
      <c r="D13" s="60">
        <v>178</v>
      </c>
      <c r="E13" s="60">
        <v>108</v>
      </c>
      <c r="F13" s="298">
        <v>6.6</v>
      </c>
      <c r="G13" s="299">
        <v>8052</v>
      </c>
      <c r="H13" s="60">
        <v>13171</v>
      </c>
      <c r="I13" s="60">
        <v>189</v>
      </c>
      <c r="J13" s="60">
        <v>116</v>
      </c>
      <c r="K13" s="298">
        <v>3</v>
      </c>
    </row>
    <row r="14" spans="1:11" ht="21.75" customHeight="1" x14ac:dyDescent="0.35">
      <c r="A14" s="60" t="s">
        <v>11</v>
      </c>
      <c r="B14" s="60">
        <v>3870</v>
      </c>
      <c r="C14" s="60">
        <v>6490</v>
      </c>
      <c r="D14" s="60">
        <v>176</v>
      </c>
      <c r="E14" s="60">
        <v>107</v>
      </c>
      <c r="F14" s="298">
        <v>6.8</v>
      </c>
      <c r="G14" s="299">
        <v>2757</v>
      </c>
      <c r="H14" s="60">
        <v>4549</v>
      </c>
      <c r="I14" s="60">
        <v>194</v>
      </c>
      <c r="J14" s="60">
        <v>118</v>
      </c>
      <c r="K14" s="298">
        <v>3</v>
      </c>
    </row>
    <row r="15" spans="1:11" ht="21.75" customHeight="1" x14ac:dyDescent="0.35">
      <c r="A15" s="60" t="s">
        <v>12</v>
      </c>
      <c r="B15" s="60">
        <v>4872</v>
      </c>
      <c r="C15" s="60">
        <v>8480</v>
      </c>
      <c r="D15" s="60">
        <v>197</v>
      </c>
      <c r="E15" s="60">
        <v>117</v>
      </c>
      <c r="F15" s="298">
        <v>6.7</v>
      </c>
      <c r="G15" s="299">
        <v>3401</v>
      </c>
      <c r="H15" s="60">
        <v>5777</v>
      </c>
      <c r="I15" s="60">
        <v>215</v>
      </c>
      <c r="J15" s="60">
        <v>127</v>
      </c>
      <c r="K15" s="298">
        <v>3</v>
      </c>
    </row>
    <row r="16" spans="1:11" ht="21.75" customHeight="1" x14ac:dyDescent="0.35">
      <c r="A16" s="60" t="s">
        <v>13</v>
      </c>
      <c r="B16" s="60">
        <v>44926</v>
      </c>
      <c r="C16" s="60">
        <v>73697</v>
      </c>
      <c r="D16" s="60">
        <v>158</v>
      </c>
      <c r="E16" s="60">
        <v>99</v>
      </c>
      <c r="F16" s="298">
        <v>7</v>
      </c>
      <c r="G16" s="299">
        <v>32307</v>
      </c>
      <c r="H16" s="60">
        <v>52118</v>
      </c>
      <c r="I16" s="60">
        <v>179</v>
      </c>
      <c r="J16" s="60">
        <v>111</v>
      </c>
      <c r="K16" s="298">
        <v>3.1</v>
      </c>
    </row>
    <row r="17" spans="1:12" ht="21.75" customHeight="1" x14ac:dyDescent="0.35">
      <c r="A17" s="60" t="s">
        <v>14</v>
      </c>
      <c r="B17" s="60">
        <v>7994</v>
      </c>
      <c r="C17" s="60">
        <v>13514</v>
      </c>
      <c r="D17" s="60">
        <v>168</v>
      </c>
      <c r="E17" s="60">
        <v>102</v>
      </c>
      <c r="F17" s="298">
        <v>7.1</v>
      </c>
      <c r="G17" s="299">
        <v>5979</v>
      </c>
      <c r="H17" s="60">
        <v>9917</v>
      </c>
      <c r="I17" s="60">
        <v>190</v>
      </c>
      <c r="J17" s="60">
        <v>114</v>
      </c>
      <c r="K17" s="298">
        <v>3.2</v>
      </c>
    </row>
    <row r="18" spans="1:12" ht="21.75" customHeight="1" x14ac:dyDescent="0.35">
      <c r="A18" s="60" t="s">
        <v>15</v>
      </c>
      <c r="B18" s="60">
        <v>2168</v>
      </c>
      <c r="C18" s="60">
        <v>3581</v>
      </c>
      <c r="D18" s="60">
        <v>152</v>
      </c>
      <c r="E18" s="60">
        <v>96</v>
      </c>
      <c r="F18" s="298">
        <v>7.2</v>
      </c>
      <c r="G18" s="299">
        <v>1663</v>
      </c>
      <c r="H18" s="60">
        <v>2673</v>
      </c>
      <c r="I18" s="60">
        <v>171</v>
      </c>
      <c r="J18" s="60">
        <v>107</v>
      </c>
      <c r="K18" s="298">
        <v>3.3</v>
      </c>
    </row>
    <row r="19" spans="1:12" ht="21.75" customHeight="1" x14ac:dyDescent="0.35">
      <c r="A19" s="60" t="s">
        <v>16</v>
      </c>
      <c r="B19" s="60">
        <v>129002</v>
      </c>
      <c r="C19" s="60">
        <v>219221</v>
      </c>
      <c r="D19" s="60">
        <v>161</v>
      </c>
      <c r="E19" s="60">
        <v>97</v>
      </c>
      <c r="F19" s="298">
        <v>7.6</v>
      </c>
      <c r="G19" s="299">
        <v>105101</v>
      </c>
      <c r="H19" s="60">
        <v>177549</v>
      </c>
      <c r="I19" s="60">
        <v>183</v>
      </c>
      <c r="J19" s="60">
        <v>109</v>
      </c>
      <c r="K19" s="298">
        <v>3.3</v>
      </c>
    </row>
    <row r="20" spans="1:12" ht="21.75" customHeight="1" x14ac:dyDescent="0.35">
      <c r="A20" s="60" t="s">
        <v>17</v>
      </c>
      <c r="B20" s="60">
        <v>50262</v>
      </c>
      <c r="C20" s="60">
        <v>82509</v>
      </c>
      <c r="D20" s="60">
        <v>156</v>
      </c>
      <c r="E20" s="60">
        <v>98</v>
      </c>
      <c r="F20" s="298">
        <v>7.4</v>
      </c>
      <c r="G20" s="299">
        <v>39836</v>
      </c>
      <c r="H20" s="60">
        <v>64667</v>
      </c>
      <c r="I20" s="60">
        <v>177</v>
      </c>
      <c r="J20" s="60">
        <v>109</v>
      </c>
      <c r="K20" s="298">
        <v>3.2</v>
      </c>
    </row>
    <row r="21" spans="1:12" ht="21.75" customHeight="1" x14ac:dyDescent="0.35">
      <c r="A21" s="60" t="s">
        <v>18</v>
      </c>
      <c r="B21" s="60">
        <v>3617</v>
      </c>
      <c r="C21" s="60">
        <v>5886</v>
      </c>
      <c r="D21" s="60">
        <v>153</v>
      </c>
      <c r="E21" s="60">
        <v>97</v>
      </c>
      <c r="F21" s="298">
        <v>7.3</v>
      </c>
      <c r="G21" s="299">
        <v>2937</v>
      </c>
      <c r="H21" s="60">
        <v>4668</v>
      </c>
      <c r="I21" s="60">
        <v>172</v>
      </c>
      <c r="J21" s="60">
        <v>108</v>
      </c>
      <c r="K21" s="298">
        <v>3.2</v>
      </c>
    </row>
    <row r="22" spans="1:12" ht="21.75" customHeight="1" x14ac:dyDescent="0.35">
      <c r="A22" s="60" t="s">
        <v>19</v>
      </c>
      <c r="B22" s="60">
        <v>34385</v>
      </c>
      <c r="C22" s="60">
        <v>57724</v>
      </c>
      <c r="D22" s="60">
        <v>169</v>
      </c>
      <c r="E22" s="60">
        <v>103</v>
      </c>
      <c r="F22" s="298">
        <v>7.5</v>
      </c>
      <c r="G22" s="299">
        <v>28341</v>
      </c>
      <c r="H22" s="60">
        <v>47272</v>
      </c>
      <c r="I22" s="60">
        <v>193</v>
      </c>
      <c r="J22" s="60">
        <v>116</v>
      </c>
      <c r="K22" s="298">
        <v>3.3</v>
      </c>
    </row>
    <row r="23" spans="1:12" ht="21.75" customHeight="1" x14ac:dyDescent="0.35">
      <c r="A23" s="60" t="s">
        <v>20</v>
      </c>
      <c r="B23" s="60">
        <v>108382</v>
      </c>
      <c r="C23" s="60">
        <v>185390</v>
      </c>
      <c r="D23" s="60">
        <v>161</v>
      </c>
      <c r="E23" s="60">
        <v>98</v>
      </c>
      <c r="F23" s="298">
        <v>7.6</v>
      </c>
      <c r="G23" s="299">
        <v>90138</v>
      </c>
      <c r="H23" s="60">
        <v>152679</v>
      </c>
      <c r="I23" s="60">
        <v>187</v>
      </c>
      <c r="J23" s="60">
        <v>110</v>
      </c>
      <c r="K23" s="298">
        <v>3.4</v>
      </c>
    </row>
    <row r="24" spans="1:12" ht="21.75" customHeight="1" x14ac:dyDescent="0.35">
      <c r="A24" s="60" t="s">
        <v>21</v>
      </c>
      <c r="B24" s="60">
        <v>14928</v>
      </c>
      <c r="C24" s="60">
        <v>23454</v>
      </c>
      <c r="D24" s="60">
        <v>146</v>
      </c>
      <c r="E24" s="60">
        <v>96</v>
      </c>
      <c r="F24" s="298">
        <v>7.1</v>
      </c>
      <c r="G24" s="299">
        <v>11262</v>
      </c>
      <c r="H24" s="60">
        <v>17308</v>
      </c>
      <c r="I24" s="60">
        <v>166</v>
      </c>
      <c r="J24" s="60">
        <v>108</v>
      </c>
      <c r="K24" s="298">
        <v>3.2</v>
      </c>
    </row>
    <row r="25" spans="1:12" ht="21.75" customHeight="1" thickBot="1" x14ac:dyDescent="0.4">
      <c r="A25" s="61" t="s">
        <v>33</v>
      </c>
      <c r="B25" s="61">
        <v>501954</v>
      </c>
      <c r="C25" s="61">
        <v>852277</v>
      </c>
      <c r="D25" s="61">
        <v>166</v>
      </c>
      <c r="E25" s="61">
        <v>101</v>
      </c>
      <c r="F25" s="300">
        <v>7.3</v>
      </c>
      <c r="G25" s="301">
        <v>390052</v>
      </c>
      <c r="H25" s="61">
        <v>652819</v>
      </c>
      <c r="I25" s="61">
        <v>187</v>
      </c>
      <c r="J25" s="61">
        <v>112</v>
      </c>
      <c r="K25" s="300">
        <v>3.2</v>
      </c>
    </row>
    <row r="26" spans="1:12" ht="12" customHeight="1" thickTop="1" x14ac:dyDescent="0.35">
      <c r="A26" s="140"/>
      <c r="B26" s="140"/>
      <c r="C26" s="140"/>
      <c r="D26" s="302"/>
      <c r="E26" s="140"/>
      <c r="F26" s="140"/>
      <c r="G26" s="303"/>
      <c r="H26" s="303"/>
      <c r="I26" s="303"/>
      <c r="J26" s="303"/>
      <c r="K26" s="303"/>
    </row>
    <row r="27" spans="1:12" ht="53.75" customHeight="1" x14ac:dyDescent="0.35">
      <c r="A27" s="402" t="s">
        <v>118</v>
      </c>
      <c r="B27" s="402"/>
      <c r="C27" s="402"/>
      <c r="D27" s="402"/>
      <c r="E27" s="402"/>
      <c r="F27" s="402"/>
      <c r="G27" s="402"/>
      <c r="H27" s="402"/>
      <c r="I27" s="402"/>
      <c r="J27" s="402"/>
      <c r="K27" s="402"/>
    </row>
    <row r="28" spans="1:12" s="3" customFormat="1" ht="24" customHeight="1" x14ac:dyDescent="0.3">
      <c r="A28" s="54" t="str">
        <f>+INDICE!B30</f>
        <v xml:space="preserve"> Lettura dati 1° giugno 2023</v>
      </c>
      <c r="B28" s="101"/>
      <c r="C28" s="101"/>
      <c r="D28" s="101"/>
      <c r="E28" s="101"/>
      <c r="G28" s="266"/>
      <c r="H28" s="266"/>
      <c r="I28" s="266"/>
      <c r="J28" s="266"/>
      <c r="K28" s="266"/>
      <c r="L28" s="266"/>
    </row>
    <row r="29" spans="1:12" ht="15" x14ac:dyDescent="0.35">
      <c r="B29" s="7"/>
      <c r="C29" s="7"/>
      <c r="D29" s="65"/>
    </row>
    <row r="36" spans="2:12" x14ac:dyDescent="0.35">
      <c r="B36" s="4"/>
      <c r="C36" s="4"/>
    </row>
    <row r="37" spans="2:12" x14ac:dyDescent="0.35">
      <c r="B37" s="4"/>
      <c r="C37" s="4"/>
    </row>
    <row r="38" spans="2:12" x14ac:dyDescent="0.35">
      <c r="B38" s="4"/>
      <c r="C38" s="4"/>
    </row>
    <row r="39" spans="2:12" ht="13.5" x14ac:dyDescent="0.35">
      <c r="B39" s="4"/>
      <c r="C39" s="4"/>
      <c r="D39" s="65"/>
    </row>
    <row r="40" spans="2:12" x14ac:dyDescent="0.35">
      <c r="B40" s="4"/>
      <c r="C40" s="4"/>
    </row>
    <row r="41" spans="2:12" x14ac:dyDescent="0.35">
      <c r="B41" s="4"/>
      <c r="C41" s="4"/>
    </row>
    <row r="42" spans="2:12" x14ac:dyDescent="0.35">
      <c r="B42" s="4"/>
      <c r="C42" s="4"/>
    </row>
    <row r="43" spans="2:12" x14ac:dyDescent="0.35">
      <c r="B43" s="4"/>
      <c r="C43" s="4"/>
    </row>
    <row r="44" spans="2:12" x14ac:dyDescent="0.35">
      <c r="B44" s="4"/>
      <c r="C44" s="4"/>
    </row>
    <row r="45" spans="2:12" s="66" customFormat="1" x14ac:dyDescent="0.35">
      <c r="B45" s="4"/>
      <c r="C45" s="4"/>
      <c r="G45" s="267"/>
      <c r="H45" s="267"/>
      <c r="I45" s="267"/>
      <c r="J45" s="267"/>
      <c r="K45" s="267"/>
      <c r="L45" s="267"/>
    </row>
    <row r="46" spans="2:12" s="66" customFormat="1" x14ac:dyDescent="0.35">
      <c r="B46" s="4"/>
      <c r="C46" s="4"/>
      <c r="G46" s="267"/>
      <c r="H46" s="267"/>
      <c r="I46" s="267"/>
      <c r="J46" s="267"/>
      <c r="K46" s="267"/>
      <c r="L46" s="267"/>
    </row>
    <row r="47" spans="2:12" s="66" customFormat="1" x14ac:dyDescent="0.35">
      <c r="B47" s="4"/>
      <c r="C47" s="4"/>
      <c r="G47" s="267"/>
      <c r="H47" s="267"/>
      <c r="I47" s="267"/>
      <c r="J47" s="267"/>
      <c r="K47" s="267"/>
      <c r="L47" s="267"/>
    </row>
    <row r="48" spans="2:12" s="66" customFormat="1" x14ac:dyDescent="0.35">
      <c r="B48" s="4"/>
      <c r="C48" s="4"/>
      <c r="G48" s="267"/>
      <c r="H48" s="267"/>
      <c r="I48" s="267"/>
      <c r="J48" s="267"/>
      <c r="K48" s="267"/>
      <c r="L48" s="267"/>
    </row>
    <row r="49" spans="2:12" s="66" customFormat="1" x14ac:dyDescent="0.35">
      <c r="B49" s="4"/>
      <c r="C49" s="4"/>
      <c r="G49" s="267"/>
      <c r="H49" s="267"/>
      <c r="I49" s="267"/>
      <c r="J49" s="267"/>
      <c r="K49" s="267"/>
      <c r="L49" s="267"/>
    </row>
    <row r="50" spans="2:12" s="66" customFormat="1" x14ac:dyDescent="0.35">
      <c r="B50" s="4"/>
      <c r="C50" s="4"/>
      <c r="G50" s="267"/>
      <c r="H50" s="267"/>
      <c r="I50" s="267"/>
      <c r="J50" s="267"/>
      <c r="K50" s="267"/>
      <c r="L50" s="267"/>
    </row>
    <row r="51" spans="2:12" s="66" customFormat="1" x14ac:dyDescent="0.35">
      <c r="B51" s="4"/>
      <c r="C51" s="4"/>
      <c r="G51" s="267"/>
      <c r="H51" s="267"/>
      <c r="I51" s="267"/>
      <c r="J51" s="267"/>
      <c r="K51" s="267"/>
      <c r="L51" s="267"/>
    </row>
    <row r="52" spans="2:12" s="66" customFormat="1" x14ac:dyDescent="0.35">
      <c r="B52" s="4"/>
      <c r="C52" s="4"/>
      <c r="G52" s="267"/>
      <c r="H52" s="267"/>
      <c r="I52" s="267"/>
      <c r="J52" s="267"/>
      <c r="K52" s="267"/>
      <c r="L52" s="267"/>
    </row>
    <row r="53" spans="2:12" s="66" customFormat="1" x14ac:dyDescent="0.35">
      <c r="B53" s="4"/>
      <c r="C53" s="4"/>
      <c r="G53" s="267"/>
      <c r="H53" s="267"/>
      <c r="I53" s="267"/>
      <c r="J53" s="267"/>
      <c r="K53" s="267"/>
      <c r="L53" s="267"/>
    </row>
    <row r="54" spans="2:12" s="66" customFormat="1" x14ac:dyDescent="0.35">
      <c r="B54" s="4"/>
      <c r="C54" s="4"/>
      <c r="G54" s="267"/>
      <c r="H54" s="267"/>
      <c r="I54" s="267"/>
      <c r="J54" s="267"/>
      <c r="K54" s="267"/>
      <c r="L54" s="267"/>
    </row>
    <row r="55" spans="2:12" s="66" customFormat="1" x14ac:dyDescent="0.35">
      <c r="B55" s="4"/>
      <c r="C55" s="4"/>
      <c r="G55" s="267"/>
      <c r="H55" s="267"/>
      <c r="I55" s="267"/>
      <c r="J55" s="267"/>
      <c r="K55" s="267"/>
      <c r="L55" s="267"/>
    </row>
    <row r="56" spans="2:12" s="66" customFormat="1" x14ac:dyDescent="0.35">
      <c r="B56" s="4"/>
      <c r="C56" s="4"/>
      <c r="G56" s="267"/>
      <c r="H56" s="267"/>
      <c r="I56" s="267"/>
      <c r="J56" s="267"/>
      <c r="K56" s="267"/>
      <c r="L56" s="267"/>
    </row>
  </sheetData>
  <mergeCells count="5">
    <mergeCell ref="A2:A3"/>
    <mergeCell ref="B2:F2"/>
    <mergeCell ref="G2:K2"/>
    <mergeCell ref="A1:K1"/>
    <mergeCell ref="A27:K27"/>
  </mergeCells>
  <pageMargins left="0.70866141732283472" right="0.70866141732283472" top="0.74803149606299213" bottom="0.74803149606299213" header="0.31496062992125984" footer="0.31496062992125984"/>
  <pageSetup paperSize="9" scale="46"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1CA47-3367-4ECF-B6DE-11CC11D047D0}">
  <sheetPr>
    <pageSetUpPr fitToPage="1"/>
  </sheetPr>
  <dimension ref="B1:I19"/>
  <sheetViews>
    <sheetView tabSelected="1" topLeftCell="A6" workbookViewId="0">
      <selection activeCell="D13" sqref="D13"/>
    </sheetView>
  </sheetViews>
  <sheetFormatPr defaultRowHeight="14.5" x14ac:dyDescent="0.35"/>
  <cols>
    <col min="1" max="1" width="4" customWidth="1"/>
    <col min="4" max="4" width="10.08984375" customWidth="1"/>
    <col min="9" max="9" width="9.81640625" customWidth="1"/>
  </cols>
  <sheetData>
    <row r="1" spans="2:9" x14ac:dyDescent="0.35">
      <c r="B1" t="s">
        <v>85</v>
      </c>
    </row>
    <row r="12" spans="2:9" ht="18.5" x14ac:dyDescent="0.35">
      <c r="B12" s="126" t="s">
        <v>189</v>
      </c>
    </row>
    <row r="15" spans="2:9" ht="14.5" customHeight="1" x14ac:dyDescent="0.35">
      <c r="B15" s="342" t="s">
        <v>193</v>
      </c>
      <c r="C15" s="342"/>
      <c r="D15" s="342"/>
      <c r="E15" s="342"/>
      <c r="F15" s="342"/>
      <c r="G15" s="342"/>
      <c r="H15" s="342"/>
      <c r="I15" s="342"/>
    </row>
    <row r="16" spans="2:9" x14ac:dyDescent="0.35">
      <c r="B16" s="342"/>
      <c r="C16" s="342"/>
      <c r="D16" s="342"/>
      <c r="E16" s="342"/>
      <c r="F16" s="342"/>
      <c r="G16" s="342"/>
      <c r="H16" s="342"/>
      <c r="I16" s="342"/>
    </row>
    <row r="17" spans="2:9" ht="25.5" customHeight="1" x14ac:dyDescent="0.35">
      <c r="B17" s="342"/>
      <c r="C17" s="342"/>
      <c r="D17" s="342"/>
      <c r="E17" s="342"/>
      <c r="F17" s="342"/>
      <c r="G17" s="342"/>
      <c r="H17" s="342"/>
      <c r="I17" s="342"/>
    </row>
    <row r="18" spans="2:9" ht="28" customHeight="1" x14ac:dyDescent="0.35">
      <c r="B18" s="342"/>
      <c r="C18" s="342"/>
      <c r="D18" s="342"/>
      <c r="E18" s="342"/>
      <c r="F18" s="342"/>
      <c r="G18" s="342"/>
      <c r="H18" s="342"/>
      <c r="I18" s="342"/>
    </row>
    <row r="19" spans="2:9" x14ac:dyDescent="0.35">
      <c r="B19" s="342"/>
      <c r="C19" s="342"/>
      <c r="D19" s="342"/>
      <c r="E19" s="342"/>
      <c r="F19" s="342"/>
      <c r="G19" s="342"/>
      <c r="H19" s="342"/>
      <c r="I19" s="342"/>
    </row>
  </sheetData>
  <mergeCells count="1">
    <mergeCell ref="B15:I19"/>
  </mergeCells>
  <pageMargins left="0.70866141732283472" right="0.70866141732283472" top="0.94488188976377963" bottom="0.74803149606299213" header="0.31496062992125984" footer="0.31496062992125984"/>
  <pageSetup paperSize="9" orientation="portrait" r:id="rId1"/>
  <headerFooter>
    <oddHeader>&amp;COSSERVATORIO ASSEGNO UNICO UNIVERSALE</oddHeader>
    <oddFooter>&amp;CINPS - COORDINAMENTO GENERALE STATISTICO ATTUARIALE</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6F302-697D-4700-A15A-34A000508012}">
  <sheetPr>
    <pageSetUpPr fitToPage="1"/>
  </sheetPr>
  <dimension ref="A1:M40"/>
  <sheetViews>
    <sheetView showGridLines="0" tabSelected="1" zoomScale="56" zoomScaleNormal="56" zoomScaleSheetLayoutView="62" workbookViewId="0">
      <selection activeCell="D13" sqref="D13"/>
    </sheetView>
  </sheetViews>
  <sheetFormatPr defaultColWidth="13.26953125" defaultRowHeight="10" x14ac:dyDescent="0.35"/>
  <cols>
    <col min="1" max="1" width="40.7265625" style="1" customWidth="1"/>
    <col min="2" max="2" width="24.36328125" style="1" customWidth="1"/>
    <col min="3" max="3" width="46.7265625" style="1" customWidth="1"/>
    <col min="4" max="4" width="25.7265625" style="1" customWidth="1"/>
    <col min="5" max="5" width="15.7265625" style="1" customWidth="1"/>
    <col min="6" max="7" width="11.453125" style="1" customWidth="1"/>
    <col min="8" max="16384" width="13.26953125" style="1"/>
  </cols>
  <sheetData>
    <row r="1" spans="1:13" ht="57.5" customHeight="1" thickBot="1" x14ac:dyDescent="0.4">
      <c r="A1" s="86" t="s">
        <v>194</v>
      </c>
      <c r="B1" s="86"/>
      <c r="C1" s="86"/>
    </row>
    <row r="2" spans="1:13" ht="75" customHeight="1" thickTop="1" thickBot="1" x14ac:dyDescent="0.4">
      <c r="A2" s="55" t="s">
        <v>36</v>
      </c>
      <c r="B2" s="56" t="s">
        <v>191</v>
      </c>
      <c r="C2" s="56" t="s">
        <v>39</v>
      </c>
      <c r="D2" s="57"/>
    </row>
    <row r="3" spans="1:13" ht="35" customHeight="1" thickTop="1" x14ac:dyDescent="0.3">
      <c r="A3" s="220"/>
      <c r="B3" s="357" t="s">
        <v>170</v>
      </c>
      <c r="C3" s="357"/>
      <c r="D3" s="57"/>
    </row>
    <row r="4" spans="1:13" ht="32.5" customHeight="1" x14ac:dyDescent="0.35">
      <c r="A4" s="91" t="s">
        <v>172</v>
      </c>
      <c r="B4" s="58">
        <f>+'Tavola 2.1'!B4+'Tavola 1.3'!B4</f>
        <v>5668644</v>
      </c>
      <c r="C4" s="97">
        <f>+'Tavola 2.1'!D4+'Tavola 1.3'!D4</f>
        <v>1282.1000000000001</v>
      </c>
      <c r="D4" s="175"/>
      <c r="E4" s="24"/>
      <c r="F4" s="24"/>
      <c r="G4" s="8"/>
      <c r="K4" s="24"/>
      <c r="L4" s="24"/>
      <c r="M4" s="24"/>
    </row>
    <row r="5" spans="1:13" ht="30.5" customHeight="1" x14ac:dyDescent="0.35">
      <c r="A5" s="91" t="s">
        <v>173</v>
      </c>
      <c r="B5" s="58">
        <f>+'Tavola 2.1'!B5+'Tavola 1.3'!B5</f>
        <v>5679577</v>
      </c>
      <c r="C5" s="97">
        <f>+'Tavola 2.1'!D5+'Tavola 1.3'!D5</f>
        <v>1290.7</v>
      </c>
      <c r="D5" s="175"/>
      <c r="E5" s="24"/>
      <c r="F5" s="24"/>
      <c r="G5" s="8"/>
      <c r="K5" s="24"/>
      <c r="L5" s="24"/>
      <c r="M5" s="24"/>
    </row>
    <row r="6" spans="1:13" ht="25.5" customHeight="1" x14ac:dyDescent="0.35">
      <c r="A6" s="91" t="s">
        <v>174</v>
      </c>
      <c r="B6" s="58">
        <f>+'Tavola 2.1'!B6+'Tavola 1.3'!B6</f>
        <v>5628530</v>
      </c>
      <c r="C6" s="97">
        <f>+'Tavola 2.1'!D6+'Tavola 1.3'!D6</f>
        <v>1307</v>
      </c>
      <c r="D6" s="175"/>
      <c r="E6" s="24"/>
      <c r="F6" s="24"/>
      <c r="G6" s="8"/>
      <c r="K6" s="24"/>
      <c r="L6" s="24"/>
      <c r="M6" s="24"/>
    </row>
    <row r="7" spans="1:13" ht="32.5" customHeight="1" x14ac:dyDescent="0.35">
      <c r="A7" s="91" t="s">
        <v>175</v>
      </c>
      <c r="B7" s="58">
        <f>+'Tavola 2.1'!B7+'Tavola 1.3'!B7</f>
        <v>5643072</v>
      </c>
      <c r="C7" s="97">
        <f>+'Tavola 2.1'!D7+'Tavola 1.3'!D7</f>
        <v>1308.8</v>
      </c>
      <c r="D7" s="175"/>
      <c r="E7" s="24"/>
      <c r="F7" s="24"/>
      <c r="G7" s="8"/>
    </row>
    <row r="8" spans="1:13" ht="32.5" customHeight="1" x14ac:dyDescent="0.35">
      <c r="A8" s="91" t="s">
        <v>176</v>
      </c>
      <c r="B8" s="58">
        <f>+'Tavola 2.1'!B8+'Tavola 1.3'!B8</f>
        <v>5633244</v>
      </c>
      <c r="C8" s="97">
        <f>+'Tavola 2.1'!D8+'Tavola 1.3'!D8</f>
        <v>1306</v>
      </c>
      <c r="D8" s="175"/>
      <c r="E8" s="24"/>
      <c r="F8" s="24"/>
      <c r="G8" s="8"/>
    </row>
    <row r="9" spans="1:13" ht="32.5" customHeight="1" x14ac:dyDescent="0.35">
      <c r="A9" s="91" t="s">
        <v>177</v>
      </c>
      <c r="B9" s="58">
        <f>+'Tavola 2.1'!B9+'Tavola 1.3'!B9</f>
        <v>5684009</v>
      </c>
      <c r="C9" s="97">
        <f>+'Tavola 2.1'!D9+'Tavola 1.3'!D9</f>
        <v>1316.5</v>
      </c>
      <c r="D9" s="175"/>
      <c r="E9" s="24"/>
      <c r="F9" s="24"/>
      <c r="G9" s="8"/>
    </row>
    <row r="10" spans="1:13" ht="32.5" customHeight="1" x14ac:dyDescent="0.35">
      <c r="A10" s="91" t="s">
        <v>178</v>
      </c>
      <c r="B10" s="58">
        <f>+'Tavola 2.1'!B10+'Tavola 1.3'!B10</f>
        <v>5700782</v>
      </c>
      <c r="C10" s="97">
        <f>+'Tavola 2.1'!D10+'Tavola 1.3'!D10</f>
        <v>1318.2</v>
      </c>
      <c r="D10" s="175"/>
      <c r="E10" s="24"/>
      <c r="F10" s="24"/>
      <c r="G10" s="8"/>
    </row>
    <row r="11" spans="1:13" ht="32.5" customHeight="1" x14ac:dyDescent="0.35">
      <c r="A11" s="91" t="s">
        <v>179</v>
      </c>
      <c r="B11" s="58">
        <f>+'Tavola 2.1'!B11+'Tavola 1.3'!B11</f>
        <v>5747766</v>
      </c>
      <c r="C11" s="97">
        <f>+'Tavola 2.1'!D11+'Tavola 1.3'!D11</f>
        <v>1327.8</v>
      </c>
      <c r="D11" s="175"/>
      <c r="E11" s="24"/>
      <c r="F11" s="24"/>
      <c r="G11" s="8"/>
    </row>
    <row r="12" spans="1:13" ht="32.5" customHeight="1" x14ac:dyDescent="0.35">
      <c r="A12" s="91" t="s">
        <v>180</v>
      </c>
      <c r="B12" s="58">
        <f>+'Tavola 2.1'!B12+'Tavola 1.3'!B12</f>
        <v>5781338</v>
      </c>
      <c r="C12" s="97">
        <f>+'Tavola 2.1'!D12+'Tavola 1.3'!D12</f>
        <v>1334.8</v>
      </c>
      <c r="D12" s="175"/>
      <c r="E12" s="24"/>
      <c r="F12" s="24"/>
      <c r="G12" s="8"/>
    </row>
    <row r="13" spans="1:13" ht="32.5" customHeight="1" thickBot="1" x14ac:dyDescent="0.4">
      <c r="A13" s="176" t="s">
        <v>181</v>
      </c>
      <c r="B13" s="177">
        <f>+'Tavola 2.1'!B13+'Tavola 1.3'!B13</f>
        <v>5806534</v>
      </c>
      <c r="C13" s="178">
        <f>+'Tavola 2.1'!D13+'Tavola 1.3'!D13</f>
        <v>1341.2</v>
      </c>
      <c r="D13" s="175"/>
      <c r="E13" s="24"/>
      <c r="F13" s="24"/>
      <c r="G13" s="8"/>
    </row>
    <row r="14" spans="1:13" ht="26.5" customHeight="1" thickTop="1" x14ac:dyDescent="0.35">
      <c r="A14" s="285" t="s">
        <v>196</v>
      </c>
      <c r="B14" s="286"/>
      <c r="C14" s="287">
        <f>SUM(C4:C13)</f>
        <v>13133.1</v>
      </c>
      <c r="D14" s="175"/>
      <c r="E14" s="269"/>
      <c r="F14" s="24"/>
      <c r="G14" s="8"/>
    </row>
    <row r="15" spans="1:13" s="153" customFormat="1" ht="26.5" customHeight="1" x14ac:dyDescent="0.3">
      <c r="A15" s="288" t="s">
        <v>202</v>
      </c>
      <c r="B15" s="289">
        <f>AVERAGE(B4:B13)</f>
        <v>5697349.5999999996</v>
      </c>
      <c r="C15" s="290"/>
      <c r="D15" s="179"/>
      <c r="E15" s="271"/>
      <c r="F15" s="180"/>
      <c r="G15" s="181"/>
    </row>
    <row r="16" spans="1:13" ht="9" customHeight="1" thickBot="1" x14ac:dyDescent="0.4">
      <c r="A16" s="291"/>
      <c r="B16" s="292"/>
      <c r="C16" s="293"/>
      <c r="D16" s="175"/>
      <c r="E16" s="270"/>
      <c r="F16" s="24"/>
      <c r="G16" s="8"/>
    </row>
    <row r="17" spans="1:7" ht="38" customHeight="1" thickTop="1" x14ac:dyDescent="0.3">
      <c r="A17" s="294"/>
      <c r="B17" s="417" t="s">
        <v>171</v>
      </c>
      <c r="C17" s="417"/>
      <c r="D17" s="175"/>
      <c r="E17" s="270"/>
      <c r="F17" s="24"/>
      <c r="G17" s="8"/>
    </row>
    <row r="18" spans="1:7" ht="38" customHeight="1" x14ac:dyDescent="0.35">
      <c r="A18" s="91" t="s">
        <v>182</v>
      </c>
      <c r="B18" s="58">
        <f>+'Tavola 2.1'!B18+'Tavola 1.3'!B18</f>
        <v>5815565</v>
      </c>
      <c r="C18" s="97">
        <f>+'Tavola 2.1'!D18+'Tavola 1.3'!D18</f>
        <v>1502.6000000000001</v>
      </c>
      <c r="D18" s="281"/>
      <c r="E18" s="270"/>
      <c r="F18" s="24"/>
      <c r="G18" s="8"/>
    </row>
    <row r="19" spans="1:7" s="153" customFormat="1" ht="32.5" customHeight="1" x14ac:dyDescent="0.3">
      <c r="A19" s="91" t="s">
        <v>184</v>
      </c>
      <c r="B19" s="58">
        <f>+'Tavola 2.1'!B19+'Tavola 1.3'!B19</f>
        <v>5777107</v>
      </c>
      <c r="C19" s="97">
        <f>+'Tavola 2.1'!D19+'Tavola 1.3'!D19</f>
        <v>1493.5</v>
      </c>
      <c r="D19" s="179"/>
      <c r="E19" s="271"/>
      <c r="F19" s="180"/>
      <c r="G19" s="181"/>
    </row>
    <row r="20" spans="1:7" s="153" customFormat="1" ht="32.5" customHeight="1" x14ac:dyDescent="0.3">
      <c r="A20" s="91" t="s">
        <v>172</v>
      </c>
      <c r="B20" s="58">
        <f>+'Tavola 2.1'!B20+'Tavola 1.3'!B20</f>
        <v>5869506</v>
      </c>
      <c r="C20" s="97">
        <f>+'Tavola 2.1'!D20+'Tavola 1.3'!D20</f>
        <v>1324.8000000000002</v>
      </c>
      <c r="D20" s="179"/>
      <c r="E20" s="271"/>
      <c r="F20" s="180"/>
      <c r="G20" s="181"/>
    </row>
    <row r="21" spans="1:7" s="153" customFormat="1" ht="32.5" customHeight="1" thickBot="1" x14ac:dyDescent="0.35">
      <c r="A21" s="176" t="s">
        <v>173</v>
      </c>
      <c r="B21" s="177">
        <f>+'Tavola 2.1'!B21+'Tavola 1.3'!B21</f>
        <v>5765907</v>
      </c>
      <c r="C21" s="178">
        <f>+'Tavola 2.1'!D21+'Tavola 1.3'!D21</f>
        <v>1392.5</v>
      </c>
      <c r="D21" s="179"/>
      <c r="E21" s="271"/>
      <c r="F21" s="180"/>
      <c r="G21" s="181"/>
    </row>
    <row r="22" spans="1:7" ht="26.5" customHeight="1" thickTop="1" x14ac:dyDescent="0.35">
      <c r="A22" s="285" t="s">
        <v>197</v>
      </c>
      <c r="B22" s="286"/>
      <c r="C22" s="287">
        <f>SUM(C18:C21)</f>
        <v>5713.4000000000005</v>
      </c>
      <c r="D22" s="282"/>
      <c r="E22" s="269"/>
      <c r="F22" s="24"/>
      <c r="G22" s="8"/>
    </row>
    <row r="23" spans="1:7" ht="26.5" customHeight="1" x14ac:dyDescent="0.35">
      <c r="A23" s="285" t="s">
        <v>203</v>
      </c>
      <c r="B23" s="286">
        <f>AVERAGE(B18:B21)</f>
        <v>5807021.25</v>
      </c>
      <c r="C23" s="287"/>
      <c r="D23" s="175"/>
      <c r="E23" s="270"/>
      <c r="F23" s="24"/>
      <c r="G23" s="8"/>
    </row>
    <row r="24" spans="1:7" ht="26" customHeight="1" x14ac:dyDescent="0.3">
      <c r="A24" s="137"/>
      <c r="B24" s="6"/>
    </row>
    <row r="25" spans="1:7" x14ac:dyDescent="0.35">
      <c r="B25" s="4"/>
    </row>
    <row r="26" spans="1:7" x14ac:dyDescent="0.35">
      <c r="B26" s="4"/>
    </row>
    <row r="27" spans="1:7" x14ac:dyDescent="0.35">
      <c r="B27" s="4"/>
    </row>
    <row r="28" spans="1:7" x14ac:dyDescent="0.35">
      <c r="B28" s="4"/>
    </row>
    <row r="29" spans="1:7" x14ac:dyDescent="0.35">
      <c r="B29" s="4"/>
    </row>
    <row r="30" spans="1:7" x14ac:dyDescent="0.35">
      <c r="B30" s="4"/>
    </row>
    <row r="31" spans="1:7" x14ac:dyDescent="0.35">
      <c r="B31" s="4"/>
    </row>
    <row r="32" spans="1:7" x14ac:dyDescent="0.35">
      <c r="B32" s="4"/>
    </row>
    <row r="33" spans="2:2" x14ac:dyDescent="0.35">
      <c r="B33" s="4"/>
    </row>
    <row r="34" spans="2:2" x14ac:dyDescent="0.35">
      <c r="B34" s="4"/>
    </row>
    <row r="35" spans="2:2" x14ac:dyDescent="0.35">
      <c r="B35" s="4"/>
    </row>
    <row r="36" spans="2:2" x14ac:dyDescent="0.35">
      <c r="B36" s="4"/>
    </row>
    <row r="37" spans="2:2" x14ac:dyDescent="0.35">
      <c r="B37" s="4"/>
    </row>
    <row r="38" spans="2:2" x14ac:dyDescent="0.35">
      <c r="B38" s="4"/>
    </row>
    <row r="39" spans="2:2" x14ac:dyDescent="0.35">
      <c r="B39" s="4"/>
    </row>
    <row r="40" spans="2:2" x14ac:dyDescent="0.35">
      <c r="B40" s="4"/>
    </row>
  </sheetData>
  <mergeCells count="2">
    <mergeCell ref="B3:C3"/>
    <mergeCell ref="B17:C17"/>
  </mergeCells>
  <phoneticPr fontId="10" type="noConversion"/>
  <pageMargins left="0.70866141732283472" right="0.70866141732283472" top="0.94488188976377963" bottom="0.74803149606299213" header="0.31496062992125984" footer="0.31496062992125984"/>
  <pageSetup paperSize="9" scale="63" orientation="portrait" r:id="rId1"/>
  <headerFooter>
    <oddHeader>&amp;COSSERVATORIO ASSEGNO UNICO UNIVERSALE</oddHeader>
    <oddFooter>&amp;CINPS - COORDINAMENTO GENERALE STATISTICO ATTUARIALE</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A7C77-AA8C-4D60-AED1-3ABD59298563}">
  <sheetPr>
    <pageSetUpPr fitToPage="1"/>
  </sheetPr>
  <dimension ref="A1:G53"/>
  <sheetViews>
    <sheetView showGridLines="0" tabSelected="1" zoomScale="75" zoomScaleNormal="75" workbookViewId="0">
      <selection activeCell="D13" sqref="D13"/>
    </sheetView>
  </sheetViews>
  <sheetFormatPr defaultColWidth="13.36328125" defaultRowHeight="10" x14ac:dyDescent="0.35"/>
  <cols>
    <col min="1" max="1" width="31.6328125" style="1" customWidth="1"/>
    <col min="2" max="2" width="21.6328125" style="1" customWidth="1"/>
    <col min="3" max="3" width="24.81640625" style="1" customWidth="1"/>
    <col min="4" max="4" width="23.54296875" style="66" customWidth="1"/>
    <col min="5" max="5" width="20.453125" style="1" customWidth="1"/>
    <col min="6" max="6" width="22.81640625" style="1" customWidth="1"/>
    <col min="7" max="7" width="19.26953125" style="1" customWidth="1"/>
    <col min="8" max="16384" width="13.36328125" style="1"/>
  </cols>
  <sheetData>
    <row r="1" spans="1:7" ht="57" customHeight="1" thickBot="1" x14ac:dyDescent="0.4">
      <c r="A1" s="416" t="s">
        <v>211</v>
      </c>
      <c r="B1" s="416"/>
      <c r="C1" s="416"/>
      <c r="D1" s="416"/>
      <c r="E1" s="416"/>
      <c r="F1" s="416"/>
      <c r="G1" s="416"/>
    </row>
    <row r="2" spans="1:7" ht="44" customHeight="1" thickTop="1" x14ac:dyDescent="0.35">
      <c r="A2" s="396" t="s">
        <v>80</v>
      </c>
      <c r="B2" s="418" t="s">
        <v>125</v>
      </c>
      <c r="C2" s="418"/>
      <c r="D2" s="419"/>
      <c r="E2" s="418" t="s">
        <v>220</v>
      </c>
      <c r="F2" s="418"/>
      <c r="G2" s="418"/>
    </row>
    <row r="3" spans="1:7" ht="71.400000000000006" customHeight="1" thickBot="1" x14ac:dyDescent="0.4">
      <c r="A3" s="397"/>
      <c r="B3" s="125" t="s">
        <v>190</v>
      </c>
      <c r="C3" s="125" t="s">
        <v>195</v>
      </c>
      <c r="D3" s="304" t="s">
        <v>192</v>
      </c>
      <c r="E3" s="125" t="s">
        <v>190</v>
      </c>
      <c r="F3" s="125" t="s">
        <v>195</v>
      </c>
      <c r="G3" s="284" t="s">
        <v>192</v>
      </c>
    </row>
    <row r="4" spans="1:7" ht="25.25" customHeight="1" thickTop="1" x14ac:dyDescent="0.35">
      <c r="A4" s="58" t="s">
        <v>4</v>
      </c>
      <c r="B4" s="58">
        <f>+'Tavola 2.3'!B4+'Tavola 1.11'!B4</f>
        <v>406732</v>
      </c>
      <c r="C4" s="58">
        <v>635336</v>
      </c>
      <c r="D4" s="305">
        <f>+C4/B4</f>
        <v>1.5620506869388198</v>
      </c>
      <c r="E4" s="58">
        <f>+'Tavola 2.3'!G4+'Tavola 1.11'!G4</f>
        <v>400396</v>
      </c>
      <c r="F4" s="58">
        <v>630196</v>
      </c>
      <c r="G4" s="322">
        <f>+F4/E4</f>
        <v>1.5739318075105646</v>
      </c>
    </row>
    <row r="5" spans="1:7" ht="21.75" customHeight="1" x14ac:dyDescent="0.35">
      <c r="A5" s="58" t="s">
        <v>5</v>
      </c>
      <c r="B5" s="58">
        <f>+'Tavola 2.3'!B5+'Tavola 1.11'!B5</f>
        <v>11802</v>
      </c>
      <c r="C5" s="58">
        <v>19098</v>
      </c>
      <c r="D5" s="305">
        <f t="shared" ref="D5:D24" si="0">+C5/B5</f>
        <v>1.6182003050330453</v>
      </c>
      <c r="E5" s="58">
        <f>+'Tavola 2.3'!G5+'Tavola 1.11'!G5</f>
        <v>11726</v>
      </c>
      <c r="F5" s="58">
        <v>18950</v>
      </c>
      <c r="G5" s="97">
        <f t="shared" ref="G5:G24" si="1">+F5/E5</f>
        <v>1.6160668599692989</v>
      </c>
    </row>
    <row r="6" spans="1:7" ht="21.75" customHeight="1" x14ac:dyDescent="0.35">
      <c r="A6" s="58" t="s">
        <v>6</v>
      </c>
      <c r="B6" s="58">
        <f>+'Tavola 2.3'!B6+'Tavola 1.11'!B6</f>
        <v>1004073</v>
      </c>
      <c r="C6" s="58">
        <v>1614172</v>
      </c>
      <c r="D6" s="305">
        <f t="shared" si="0"/>
        <v>1.6076241468498804</v>
      </c>
      <c r="E6" s="58">
        <f>+'Tavola 2.3'!G6+'Tavola 1.11'!G6</f>
        <v>993555</v>
      </c>
      <c r="F6" s="58">
        <v>1600504</v>
      </c>
      <c r="G6" s="97">
        <f t="shared" si="1"/>
        <v>1.6108861613096406</v>
      </c>
    </row>
    <row r="7" spans="1:7" ht="21.75" customHeight="1" x14ac:dyDescent="0.35">
      <c r="A7" s="58" t="s">
        <v>71</v>
      </c>
      <c r="B7" s="58">
        <f>+'Tavola 2.3'!B7+'Tavola 1.11'!B7</f>
        <v>56729</v>
      </c>
      <c r="C7" s="58">
        <v>96284</v>
      </c>
      <c r="D7" s="305">
        <f t="shared" si="0"/>
        <v>1.6972624230992968</v>
      </c>
      <c r="E7" s="58">
        <f>+'Tavola 2.3'!G7+'Tavola 1.11'!G7</f>
        <v>56075</v>
      </c>
      <c r="F7" s="58">
        <v>94998</v>
      </c>
      <c r="G7" s="97">
        <f t="shared" si="1"/>
        <v>1.6941239411502451</v>
      </c>
    </row>
    <row r="8" spans="1:7" ht="21.75" customHeight="1" x14ac:dyDescent="0.35">
      <c r="A8" s="58" t="s">
        <v>72</v>
      </c>
      <c r="B8" s="58">
        <f>+'Tavola 2.3'!B8+'Tavola 1.11'!B8</f>
        <v>55204</v>
      </c>
      <c r="C8" s="58">
        <v>99189</v>
      </c>
      <c r="D8" s="305">
        <f t="shared" si="0"/>
        <v>1.7967719730454315</v>
      </c>
      <c r="E8" s="58">
        <f>+'Tavola 2.3'!G8+'Tavola 1.11'!G8</f>
        <v>55636</v>
      </c>
      <c r="F8" s="58">
        <v>99153</v>
      </c>
      <c r="G8" s="97">
        <f t="shared" si="1"/>
        <v>1.7821734128981235</v>
      </c>
    </row>
    <row r="9" spans="1:7" ht="21.75" customHeight="1" x14ac:dyDescent="0.35">
      <c r="A9" s="58" t="s">
        <v>7</v>
      </c>
      <c r="B9" s="58">
        <f>+'Tavola 2.3'!B9+'Tavola 1.11'!B9</f>
        <v>477364</v>
      </c>
      <c r="C9" s="58">
        <v>768171</v>
      </c>
      <c r="D9" s="305">
        <f t="shared" si="0"/>
        <v>1.6091934037757352</v>
      </c>
      <c r="E9" s="58">
        <f>+'Tavola 2.3'!G9+'Tavola 1.11'!G9</f>
        <v>475130</v>
      </c>
      <c r="F9" s="58">
        <v>763564</v>
      </c>
      <c r="G9" s="97">
        <f t="shared" si="1"/>
        <v>1.6070633300359902</v>
      </c>
    </row>
    <row r="10" spans="1:7" ht="21.75" customHeight="1" x14ac:dyDescent="0.35">
      <c r="A10" s="58" t="s">
        <v>63</v>
      </c>
      <c r="B10" s="58">
        <f>+'Tavola 2.3'!B10+'Tavola 1.11'!B10</f>
        <v>111794</v>
      </c>
      <c r="C10" s="58">
        <v>175996</v>
      </c>
      <c r="D10" s="305">
        <f t="shared" si="0"/>
        <v>1.5742884233500904</v>
      </c>
      <c r="E10" s="58">
        <f>+'Tavola 2.3'!G10+'Tavola 1.11'!G10</f>
        <v>110647</v>
      </c>
      <c r="F10" s="58">
        <v>174373</v>
      </c>
      <c r="G10" s="97">
        <f t="shared" si="1"/>
        <v>1.5759397001274322</v>
      </c>
    </row>
    <row r="11" spans="1:7" ht="21.75" customHeight="1" x14ac:dyDescent="0.35">
      <c r="A11" s="58" t="s">
        <v>8</v>
      </c>
      <c r="B11" s="58">
        <f>+'Tavola 2.3'!B11+'Tavola 1.11'!B11</f>
        <v>133369</v>
      </c>
      <c r="C11" s="58">
        <v>200897</v>
      </c>
      <c r="D11" s="305">
        <f t="shared" si="0"/>
        <v>1.5063245581806866</v>
      </c>
      <c r="E11" s="58">
        <f>+'Tavola 2.3'!G11+'Tavola 1.11'!G11</f>
        <v>131582</v>
      </c>
      <c r="F11" s="58">
        <v>199733</v>
      </c>
      <c r="G11" s="97">
        <f t="shared" si="1"/>
        <v>1.5179355838944537</v>
      </c>
    </row>
    <row r="12" spans="1:7" ht="21.75" customHeight="1" x14ac:dyDescent="0.35">
      <c r="A12" s="58" t="s">
        <v>9</v>
      </c>
      <c r="B12" s="58">
        <f>+'Tavola 2.3'!B12+'Tavola 1.11'!B12</f>
        <v>445711</v>
      </c>
      <c r="C12" s="58">
        <v>701944</v>
      </c>
      <c r="D12" s="305">
        <f t="shared" si="0"/>
        <v>1.5748859687106669</v>
      </c>
      <c r="E12" s="58">
        <f>+'Tavola 2.3'!G12+'Tavola 1.11'!G12</f>
        <v>441514</v>
      </c>
      <c r="F12" s="58">
        <v>696757</v>
      </c>
      <c r="G12" s="97">
        <f t="shared" si="1"/>
        <v>1.5781085084504682</v>
      </c>
    </row>
    <row r="13" spans="1:7" ht="21.75" customHeight="1" x14ac:dyDescent="0.35">
      <c r="A13" s="58" t="s">
        <v>10</v>
      </c>
      <c r="B13" s="58">
        <f>+'Tavola 2.3'!B13+'Tavola 1.11'!B13</f>
        <v>355238</v>
      </c>
      <c r="C13" s="58">
        <v>538335</v>
      </c>
      <c r="D13" s="305">
        <f t="shared" si="0"/>
        <v>1.5154206475658571</v>
      </c>
      <c r="E13" s="58">
        <f>+'Tavola 2.3'!G13+'Tavola 1.11'!G13</f>
        <v>350500</v>
      </c>
      <c r="F13" s="58">
        <v>533397</v>
      </c>
      <c r="G13" s="97">
        <f t="shared" si="1"/>
        <v>1.5218174037089871</v>
      </c>
    </row>
    <row r="14" spans="1:7" ht="21.75" customHeight="1" x14ac:dyDescent="0.35">
      <c r="A14" s="58" t="s">
        <v>11</v>
      </c>
      <c r="B14" s="58">
        <f>+'Tavola 2.3'!B14+'Tavola 1.11'!B14</f>
        <v>87177</v>
      </c>
      <c r="C14" s="58">
        <v>133465</v>
      </c>
      <c r="D14" s="305">
        <f t="shared" si="0"/>
        <v>1.5309657363754201</v>
      </c>
      <c r="E14" s="58">
        <f>+'Tavola 2.3'!G14+'Tavola 1.11'!G14</f>
        <v>85393</v>
      </c>
      <c r="F14" s="58">
        <v>131639</v>
      </c>
      <c r="G14" s="97">
        <f t="shared" si="1"/>
        <v>1.5415666389516705</v>
      </c>
    </row>
    <row r="15" spans="1:7" ht="21.75" customHeight="1" x14ac:dyDescent="0.35">
      <c r="A15" s="58" t="s">
        <v>12</v>
      </c>
      <c r="B15" s="58">
        <f>+'Tavola 2.3'!B15+'Tavola 1.11'!B15</f>
        <v>150930</v>
      </c>
      <c r="C15" s="58">
        <v>235174</v>
      </c>
      <c r="D15" s="305">
        <f t="shared" si="0"/>
        <v>1.5581660372358046</v>
      </c>
      <c r="E15" s="58">
        <f>+'Tavola 2.3'!G15+'Tavola 1.11'!G15</f>
        <v>148773</v>
      </c>
      <c r="F15" s="58">
        <v>232835</v>
      </c>
      <c r="G15" s="97">
        <f t="shared" si="1"/>
        <v>1.5650353222694979</v>
      </c>
    </row>
    <row r="16" spans="1:7" ht="21.75" customHeight="1" x14ac:dyDescent="0.35">
      <c r="A16" s="58" t="s">
        <v>13</v>
      </c>
      <c r="B16" s="58">
        <f>+'Tavola 2.3'!B16+'Tavola 1.11'!B16</f>
        <v>602698</v>
      </c>
      <c r="C16" s="58">
        <v>914538</v>
      </c>
      <c r="D16" s="305">
        <f t="shared" si="0"/>
        <v>1.5174067277475618</v>
      </c>
      <c r="E16" s="58">
        <f>+'Tavola 2.3'!G16+'Tavola 1.11'!G16</f>
        <v>587004</v>
      </c>
      <c r="F16" s="58">
        <v>900593</v>
      </c>
      <c r="G16" s="97">
        <f t="shared" si="1"/>
        <v>1.5342195283166724</v>
      </c>
    </row>
    <row r="17" spans="1:7" ht="21.75" customHeight="1" x14ac:dyDescent="0.35">
      <c r="A17" s="58" t="s">
        <v>14</v>
      </c>
      <c r="B17" s="58">
        <f>+'Tavola 2.3'!B17+'Tavola 1.11'!B17</f>
        <v>130683</v>
      </c>
      <c r="C17" s="58">
        <v>203497</v>
      </c>
      <c r="D17" s="305">
        <f t="shared" si="0"/>
        <v>1.5571803524559431</v>
      </c>
      <c r="E17" s="58">
        <f>+'Tavola 2.3'!G17+'Tavola 1.11'!G17</f>
        <v>127556</v>
      </c>
      <c r="F17" s="58">
        <v>200847</v>
      </c>
      <c r="G17" s="97">
        <f t="shared" si="1"/>
        <v>1.5745790084355107</v>
      </c>
    </row>
    <row r="18" spans="1:7" ht="21.75" customHeight="1" x14ac:dyDescent="0.35">
      <c r="A18" s="58" t="s">
        <v>15</v>
      </c>
      <c r="B18" s="58">
        <f>+'Tavola 2.3'!B18+'Tavola 1.11'!B18</f>
        <v>28422</v>
      </c>
      <c r="C18" s="58">
        <v>44075</v>
      </c>
      <c r="D18" s="305">
        <f t="shared" si="0"/>
        <v>1.5507353458588418</v>
      </c>
      <c r="E18" s="58">
        <f>+'Tavola 2.3'!G18+'Tavola 1.11'!G18</f>
        <v>27597</v>
      </c>
      <c r="F18" s="58">
        <v>43364</v>
      </c>
      <c r="G18" s="97">
        <f t="shared" si="1"/>
        <v>1.5713302170525782</v>
      </c>
    </row>
    <row r="19" spans="1:7" ht="21.75" customHeight="1" x14ac:dyDescent="0.35">
      <c r="A19" s="58" t="s">
        <v>16</v>
      </c>
      <c r="B19" s="58">
        <f>+'Tavola 2.3'!B19+'Tavola 1.11'!B19</f>
        <v>702525</v>
      </c>
      <c r="C19" s="58">
        <v>1068842</v>
      </c>
      <c r="D19" s="305">
        <f t="shared" si="0"/>
        <v>1.5214291306359204</v>
      </c>
      <c r="E19" s="58">
        <f>+'Tavola 2.3'!G19+'Tavola 1.11'!G19</f>
        <v>654402</v>
      </c>
      <c r="F19" s="58">
        <v>1042958</v>
      </c>
      <c r="G19" s="97">
        <f t="shared" si="1"/>
        <v>1.5937573540423164</v>
      </c>
    </row>
    <row r="20" spans="1:7" ht="21.75" customHeight="1" x14ac:dyDescent="0.35">
      <c r="A20" s="58" t="s">
        <v>17</v>
      </c>
      <c r="B20" s="58">
        <f>+'Tavola 2.3'!B20+'Tavola 1.11'!B20</f>
        <v>449850</v>
      </c>
      <c r="C20" s="58">
        <v>683193</v>
      </c>
      <c r="D20" s="305">
        <f t="shared" si="0"/>
        <v>1.5187129043014338</v>
      </c>
      <c r="E20" s="58">
        <f>+'Tavola 2.3'!G20+'Tavola 1.11'!G20</f>
        <v>429204</v>
      </c>
      <c r="F20" s="58">
        <v>668073</v>
      </c>
      <c r="G20" s="97">
        <f t="shared" si="1"/>
        <v>1.5565395476277015</v>
      </c>
    </row>
    <row r="21" spans="1:7" ht="21.75" customHeight="1" x14ac:dyDescent="0.35">
      <c r="A21" s="58" t="s">
        <v>18</v>
      </c>
      <c r="B21" s="58">
        <f>+'Tavola 2.3'!B21+'Tavola 1.11'!B21</f>
        <v>55688</v>
      </c>
      <c r="C21" s="58">
        <v>87946</v>
      </c>
      <c r="D21" s="305">
        <f t="shared" si="0"/>
        <v>1.5792630369199827</v>
      </c>
      <c r="E21" s="58">
        <f>+'Tavola 2.3'!G21+'Tavola 1.11'!G21</f>
        <v>53870</v>
      </c>
      <c r="F21" s="58">
        <v>86063</v>
      </c>
      <c r="G21" s="97">
        <f t="shared" si="1"/>
        <v>1.597605346203824</v>
      </c>
    </row>
    <row r="22" spans="1:7" ht="21.75" customHeight="1" x14ac:dyDescent="0.35">
      <c r="A22" s="58" t="s">
        <v>19</v>
      </c>
      <c r="B22" s="58">
        <f>+'Tavola 2.3'!B22+'Tavola 1.11'!B22</f>
        <v>216294</v>
      </c>
      <c r="C22" s="58">
        <v>332557</v>
      </c>
      <c r="D22" s="305">
        <f t="shared" si="0"/>
        <v>1.5375230011003542</v>
      </c>
      <c r="E22" s="58">
        <f>+'Tavola 2.3'!G22+'Tavola 1.11'!G22</f>
        <v>202884</v>
      </c>
      <c r="F22" s="58">
        <v>325610</v>
      </c>
      <c r="G22" s="97">
        <f t="shared" si="1"/>
        <v>1.6049072376333273</v>
      </c>
    </row>
    <row r="23" spans="1:7" ht="21.75" customHeight="1" x14ac:dyDescent="0.35">
      <c r="A23" s="58" t="s">
        <v>20</v>
      </c>
      <c r="B23" s="58">
        <f>+'Tavola 2.3'!B23+'Tavola 1.11'!B23</f>
        <v>593128</v>
      </c>
      <c r="C23" s="58">
        <v>891846</v>
      </c>
      <c r="D23" s="305">
        <f t="shared" si="0"/>
        <v>1.503631593854952</v>
      </c>
      <c r="E23" s="58">
        <f>+'Tavola 2.3'!G23+'Tavola 1.11'!G23</f>
        <v>552983</v>
      </c>
      <c r="F23" s="58">
        <v>871766</v>
      </c>
      <c r="G23" s="97">
        <f t="shared" si="1"/>
        <v>1.576478842930072</v>
      </c>
    </row>
    <row r="24" spans="1:7" ht="21.75" customHeight="1" x14ac:dyDescent="0.35">
      <c r="A24" s="58" t="s">
        <v>21</v>
      </c>
      <c r="B24" s="58">
        <f>+'Tavola 2.3'!B24+'Tavola 1.11'!B24</f>
        <v>156944</v>
      </c>
      <c r="C24" s="58">
        <v>227335</v>
      </c>
      <c r="D24" s="305">
        <f t="shared" si="0"/>
        <v>1.4485102966663268</v>
      </c>
      <c r="E24" s="58">
        <f>+'Tavola 2.3'!G24+'Tavola 1.11'!G24</f>
        <v>150790</v>
      </c>
      <c r="F24" s="58">
        <v>223045</v>
      </c>
      <c r="G24" s="97">
        <f t="shared" si="1"/>
        <v>1.4791763379534453</v>
      </c>
    </row>
    <row r="25" spans="1:7" ht="21.75" customHeight="1" thickBot="1" x14ac:dyDescent="0.4">
      <c r="A25" s="114" t="s">
        <v>33</v>
      </c>
      <c r="B25" s="114">
        <f>SUM(B4:B24)</f>
        <v>6232355</v>
      </c>
      <c r="C25" s="114">
        <f>SUM(C4:C24)</f>
        <v>9671890</v>
      </c>
      <c r="D25" s="323">
        <f>+C25/B25</f>
        <v>1.5518836779997289</v>
      </c>
      <c r="E25" s="114">
        <f>SUM(E4:E24)</f>
        <v>6047217</v>
      </c>
      <c r="F25" s="114">
        <f>SUM(F4:F24)</f>
        <v>9538418</v>
      </c>
      <c r="G25" s="255">
        <f>+F25/E25</f>
        <v>1.5773235853781995</v>
      </c>
    </row>
    <row r="26" spans="1:7" ht="12" customHeight="1" thickTop="1" x14ac:dyDescent="0.35">
      <c r="A26" s="421"/>
      <c r="B26" s="421"/>
      <c r="C26" s="421"/>
      <c r="D26" s="421"/>
      <c r="E26" s="421"/>
      <c r="F26" s="421"/>
      <c r="G26" s="421"/>
    </row>
    <row r="27" spans="1:7" ht="39.5" customHeight="1" x14ac:dyDescent="0.35">
      <c r="A27" s="420" t="s">
        <v>210</v>
      </c>
      <c r="B27" s="420"/>
      <c r="C27" s="420"/>
      <c r="D27" s="420"/>
      <c r="E27" s="420"/>
      <c r="F27" s="420"/>
      <c r="G27" s="420"/>
    </row>
    <row r="28" spans="1:7" s="3" customFormat="1" ht="24" customHeight="1" x14ac:dyDescent="0.35">
      <c r="A28" s="420"/>
      <c r="B28" s="420"/>
      <c r="C28" s="420"/>
      <c r="D28" s="420"/>
      <c r="E28" s="420"/>
      <c r="F28" s="420"/>
      <c r="G28" s="420"/>
    </row>
    <row r="29" spans="1:7" ht="15" customHeight="1" x14ac:dyDescent="0.35">
      <c r="A29" s="420"/>
      <c r="B29" s="420"/>
      <c r="C29" s="420"/>
      <c r="D29" s="420"/>
      <c r="E29" s="420"/>
      <c r="F29" s="420"/>
      <c r="G29" s="420"/>
    </row>
    <row r="30" spans="1:7" ht="10" customHeight="1" x14ac:dyDescent="0.35">
      <c r="A30" s="420"/>
      <c r="B30" s="420"/>
      <c r="C30" s="420"/>
      <c r="D30" s="420"/>
      <c r="E30" s="420"/>
      <c r="F30" s="420"/>
      <c r="G30" s="420"/>
    </row>
    <row r="33" spans="2:4" x14ac:dyDescent="0.35">
      <c r="B33" s="4"/>
      <c r="C33" s="4"/>
    </row>
    <row r="34" spans="2:4" x14ac:dyDescent="0.35">
      <c r="B34" s="4"/>
      <c r="C34" s="4"/>
    </row>
    <row r="35" spans="2:4" x14ac:dyDescent="0.35">
      <c r="B35" s="4"/>
      <c r="C35" s="4"/>
    </row>
    <row r="36" spans="2:4" ht="13.5" x14ac:dyDescent="0.35">
      <c r="B36" s="4"/>
      <c r="C36" s="4"/>
      <c r="D36" s="65"/>
    </row>
    <row r="37" spans="2:4" x14ac:dyDescent="0.35">
      <c r="B37" s="4"/>
      <c r="C37" s="4"/>
    </row>
    <row r="38" spans="2:4" x14ac:dyDescent="0.35">
      <c r="B38" s="4"/>
      <c r="C38" s="4"/>
    </row>
    <row r="39" spans="2:4" x14ac:dyDescent="0.35">
      <c r="B39" s="4"/>
      <c r="C39" s="4"/>
    </row>
    <row r="40" spans="2:4" x14ac:dyDescent="0.35">
      <c r="B40" s="4"/>
      <c r="C40" s="4"/>
    </row>
    <row r="41" spans="2:4" x14ac:dyDescent="0.35">
      <c r="B41" s="4"/>
      <c r="C41" s="4"/>
    </row>
    <row r="42" spans="2:4" s="66" customFormat="1" x14ac:dyDescent="0.35">
      <c r="B42" s="4"/>
      <c r="C42" s="4"/>
    </row>
    <row r="43" spans="2:4" s="66" customFormat="1" x14ac:dyDescent="0.35">
      <c r="B43" s="4"/>
      <c r="C43" s="4"/>
    </row>
    <row r="44" spans="2:4" s="66" customFormat="1" x14ac:dyDescent="0.35">
      <c r="B44" s="4"/>
      <c r="C44" s="4"/>
    </row>
    <row r="45" spans="2:4" s="66" customFormat="1" x14ac:dyDescent="0.35">
      <c r="B45" s="4"/>
      <c r="C45" s="4"/>
    </row>
    <row r="46" spans="2:4" s="66" customFormat="1" x14ac:dyDescent="0.35">
      <c r="B46" s="4"/>
      <c r="C46" s="4"/>
    </row>
    <row r="47" spans="2:4" s="66" customFormat="1" x14ac:dyDescent="0.35">
      <c r="B47" s="4"/>
      <c r="C47" s="4"/>
    </row>
    <row r="48" spans="2:4" s="66" customFormat="1" x14ac:dyDescent="0.35">
      <c r="B48" s="4"/>
      <c r="C48" s="4"/>
    </row>
    <row r="49" spans="2:3" s="66" customFormat="1" x14ac:dyDescent="0.35">
      <c r="B49" s="4"/>
      <c r="C49" s="4"/>
    </row>
    <row r="50" spans="2:3" s="66" customFormat="1" x14ac:dyDescent="0.35">
      <c r="B50" s="4"/>
      <c r="C50" s="4"/>
    </row>
    <row r="51" spans="2:3" s="66" customFormat="1" x14ac:dyDescent="0.35">
      <c r="B51" s="4"/>
      <c r="C51" s="4"/>
    </row>
    <row r="52" spans="2:3" s="66" customFormat="1" x14ac:dyDescent="0.35">
      <c r="B52" s="4"/>
      <c r="C52" s="4"/>
    </row>
    <row r="53" spans="2:3" s="66" customFormat="1" x14ac:dyDescent="0.35">
      <c r="B53" s="4"/>
      <c r="C53" s="4"/>
    </row>
  </sheetData>
  <mergeCells count="6">
    <mergeCell ref="A2:A3"/>
    <mergeCell ref="B2:D2"/>
    <mergeCell ref="E2:G2"/>
    <mergeCell ref="A1:G1"/>
    <mergeCell ref="A27:G30"/>
    <mergeCell ref="A26:G26"/>
  </mergeCells>
  <pageMargins left="0.70866141732283472" right="0.70866141732283472" top="0.74803149606299213" bottom="0.74803149606299213" header="0.31496062992125984" footer="0.31496062992125984"/>
  <pageSetup paperSize="9" scale="53" orientation="portrait" r:id="rId1"/>
  <ignoredErrors>
    <ignoredError sqref="D25:G25" formula="1"/>
  </ignoredError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6DD5A-2E8E-47AE-99D5-C479FC6F8737}">
  <sheetPr>
    <pageSetUpPr fitToPage="1"/>
  </sheetPr>
  <dimension ref="A1"/>
  <sheetViews>
    <sheetView showGridLines="0" tabSelected="1" workbookViewId="0">
      <selection activeCell="D13" sqref="D13"/>
    </sheetView>
  </sheetViews>
  <sheetFormatPr defaultColWidth="8.81640625" defaultRowHeight="15" x14ac:dyDescent="0.3"/>
  <cols>
    <col min="1" max="16384" width="8.81640625" style="128"/>
  </cols>
  <sheetData>
    <row r="1" spans="1:1" x14ac:dyDescent="0.3">
      <c r="A1" s="127" t="s">
        <v>75</v>
      </c>
    </row>
  </sheetData>
  <pageMargins left="0.70866141732283472" right="0.70866141732283472" top="0.94488188976377963" bottom="0.74803149606299213" header="0.31496062992125984" footer="0.31496062992125984"/>
  <pageSetup paperSize="9" scale="99" orientation="portrait" r:id="rId1"/>
  <headerFooter>
    <oddHeader>&amp;COSSERVATORIO ASSEGNO UNICO UNIVERSALE</oddHeader>
    <oddFooter>&amp;CINPS - COORDINAMENTO GENERALE STATISTICO ATTUARIALE</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F1E03-03A0-44E0-AB3C-D6E11A46A0B5}">
  <sheetPr>
    <pageSetUpPr fitToPage="1"/>
  </sheetPr>
  <dimension ref="B1:I25"/>
  <sheetViews>
    <sheetView tabSelected="1" topLeftCell="A5" workbookViewId="0">
      <selection activeCell="D13" sqref="D13"/>
    </sheetView>
  </sheetViews>
  <sheetFormatPr defaultRowHeight="14.5" x14ac:dyDescent="0.35"/>
  <sheetData>
    <row r="1" spans="2:9" x14ac:dyDescent="0.35">
      <c r="B1" t="s">
        <v>85</v>
      </c>
    </row>
    <row r="12" spans="2:9" ht="18.5" x14ac:dyDescent="0.35">
      <c r="B12" s="96" t="s">
        <v>90</v>
      </c>
    </row>
    <row r="13" spans="2:9" x14ac:dyDescent="0.35">
      <c r="B13" s="111"/>
    </row>
    <row r="15" spans="2:9" ht="14.5" customHeight="1" x14ac:dyDescent="0.35">
      <c r="B15" s="342" t="s">
        <v>100</v>
      </c>
      <c r="C15" s="342"/>
      <c r="D15" s="342"/>
      <c r="E15" s="342"/>
      <c r="F15" s="342"/>
      <c r="G15" s="342"/>
      <c r="H15" s="342"/>
      <c r="I15" s="342"/>
    </row>
    <row r="16" spans="2:9" x14ac:dyDescent="0.35">
      <c r="B16" s="342"/>
      <c r="C16" s="342"/>
      <c r="D16" s="342"/>
      <c r="E16" s="342"/>
      <c r="F16" s="342"/>
      <c r="G16" s="342"/>
      <c r="H16" s="342"/>
      <c r="I16" s="342"/>
    </row>
    <row r="17" spans="2:9" x14ac:dyDescent="0.35">
      <c r="B17" s="342"/>
      <c r="C17" s="342"/>
      <c r="D17" s="342"/>
      <c r="E17" s="342"/>
      <c r="F17" s="342"/>
      <c r="G17" s="342"/>
      <c r="H17" s="342"/>
      <c r="I17" s="342"/>
    </row>
    <row r="18" spans="2:9" x14ac:dyDescent="0.35">
      <c r="B18" s="342"/>
      <c r="C18" s="342"/>
      <c r="D18" s="342"/>
      <c r="E18" s="342"/>
      <c r="F18" s="342"/>
      <c r="G18" s="342"/>
      <c r="H18" s="342"/>
      <c r="I18" s="342"/>
    </row>
    <row r="19" spans="2:9" x14ac:dyDescent="0.35">
      <c r="B19" s="342"/>
      <c r="C19" s="342"/>
      <c r="D19" s="342"/>
      <c r="E19" s="342"/>
      <c r="F19" s="342"/>
      <c r="G19" s="342"/>
      <c r="H19" s="342"/>
      <c r="I19" s="342"/>
    </row>
    <row r="20" spans="2:9" x14ac:dyDescent="0.35">
      <c r="B20" s="342"/>
      <c r="C20" s="342"/>
      <c r="D20" s="342"/>
      <c r="E20" s="342"/>
      <c r="F20" s="342"/>
      <c r="G20" s="342"/>
      <c r="H20" s="342"/>
      <c r="I20" s="342"/>
    </row>
    <row r="21" spans="2:9" x14ac:dyDescent="0.35">
      <c r="B21" s="342"/>
      <c r="C21" s="342"/>
      <c r="D21" s="342"/>
      <c r="E21" s="342"/>
      <c r="F21" s="342"/>
      <c r="G21" s="342"/>
      <c r="H21" s="342"/>
      <c r="I21" s="342"/>
    </row>
    <row r="22" spans="2:9" x14ac:dyDescent="0.35">
      <c r="B22" s="342"/>
      <c r="C22" s="342"/>
      <c r="D22" s="342"/>
      <c r="E22" s="342"/>
      <c r="F22" s="342"/>
      <c r="G22" s="342"/>
      <c r="H22" s="342"/>
      <c r="I22" s="342"/>
    </row>
    <row r="23" spans="2:9" x14ac:dyDescent="0.35">
      <c r="B23" s="342"/>
      <c r="C23" s="342"/>
      <c r="D23" s="342"/>
      <c r="E23" s="342"/>
      <c r="F23" s="342"/>
      <c r="G23" s="342"/>
      <c r="H23" s="342"/>
      <c r="I23" s="342"/>
    </row>
    <row r="24" spans="2:9" x14ac:dyDescent="0.35">
      <c r="B24" s="342"/>
      <c r="C24" s="342"/>
      <c r="D24" s="342"/>
      <c r="E24" s="342"/>
      <c r="F24" s="342"/>
      <c r="G24" s="342"/>
      <c r="H24" s="342"/>
      <c r="I24" s="342"/>
    </row>
    <row r="25" spans="2:9" x14ac:dyDescent="0.35">
      <c r="B25" s="342"/>
      <c r="C25" s="342"/>
      <c r="D25" s="342"/>
      <c r="E25" s="342"/>
      <c r="F25" s="342"/>
      <c r="G25" s="342"/>
      <c r="H25" s="342"/>
      <c r="I25" s="342"/>
    </row>
  </sheetData>
  <mergeCells count="1">
    <mergeCell ref="B15:I25"/>
  </mergeCells>
  <pageMargins left="0.70866141732283472" right="0.70866141732283472" top="0.94488188976377963" bottom="0.74803149606299213" header="0.31496062992125984" footer="0.31496062992125984"/>
  <pageSetup paperSize="9" orientation="portrait" r:id="rId1"/>
  <headerFooter>
    <oddHeader>&amp;COSSERVATORIO ASSEGNO UNICO UNIVERSALE</oddHeader>
    <oddFooter>&amp;CINPS - COORDINAMENTO GENERALE STATISTICO ATTUARIALE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8F1873-B3A6-4A34-87F4-23EBD5070864}">
  <sheetPr>
    <pageSetUpPr fitToPage="1"/>
  </sheetPr>
  <dimension ref="B1:G25"/>
  <sheetViews>
    <sheetView showGridLines="0" tabSelected="1" topLeftCell="A18" zoomScale="60" zoomScaleNormal="60" workbookViewId="0">
      <selection activeCell="D13" sqref="D13"/>
    </sheetView>
  </sheetViews>
  <sheetFormatPr defaultRowHeight="14.5" x14ac:dyDescent="0.35"/>
  <cols>
    <col min="1" max="1" width="2.7265625" customWidth="1"/>
    <col min="2" max="2" width="19.54296875" customWidth="1"/>
    <col min="3" max="4" width="19.36328125" customWidth="1"/>
    <col min="5" max="5" width="23.90625" customWidth="1"/>
    <col min="6" max="7" width="19.36328125" customWidth="1"/>
  </cols>
  <sheetData>
    <row r="1" spans="2:7" ht="67" customHeight="1" thickBot="1" x14ac:dyDescent="0.4">
      <c r="B1" s="36" t="s">
        <v>188</v>
      </c>
      <c r="C1" s="9"/>
      <c r="D1" s="18"/>
      <c r="E1" s="18"/>
      <c r="F1" s="18"/>
      <c r="G1" s="9"/>
    </row>
    <row r="2" spans="2:7" ht="45" customHeight="1" thickTop="1" x14ac:dyDescent="0.35">
      <c r="B2" s="82"/>
      <c r="C2" s="343" t="s">
        <v>35</v>
      </c>
      <c r="D2" s="343"/>
      <c r="E2" s="343"/>
      <c r="F2" s="343"/>
      <c r="G2" s="343"/>
    </row>
    <row r="3" spans="2:7" ht="52" customHeight="1" thickBot="1" x14ac:dyDescent="0.4">
      <c r="B3" s="83" t="s">
        <v>34</v>
      </c>
      <c r="C3" s="26" t="s">
        <v>57</v>
      </c>
      <c r="D3" s="26" t="s">
        <v>58</v>
      </c>
      <c r="E3" s="26" t="s">
        <v>59</v>
      </c>
      <c r="F3" s="26" t="s">
        <v>60</v>
      </c>
      <c r="G3" s="27" t="s">
        <v>33</v>
      </c>
    </row>
    <row r="4" spans="2:7" ht="31" customHeight="1" thickTop="1" x14ac:dyDescent="0.35">
      <c r="B4" s="238"/>
      <c r="C4" s="345" t="s">
        <v>170</v>
      </c>
      <c r="D4" s="345"/>
      <c r="E4" s="345"/>
      <c r="F4" s="345"/>
      <c r="G4" s="345"/>
    </row>
    <row r="5" spans="2:7" ht="24" customHeight="1" x14ac:dyDescent="0.35">
      <c r="B5" s="241" t="s">
        <v>182</v>
      </c>
      <c r="C5" s="173">
        <v>860932</v>
      </c>
      <c r="D5" s="173">
        <v>294549</v>
      </c>
      <c r="E5" s="173">
        <v>40606</v>
      </c>
      <c r="F5" s="173">
        <v>978</v>
      </c>
      <c r="G5" s="174">
        <v>1197065</v>
      </c>
    </row>
    <row r="6" spans="2:7" ht="24" customHeight="1" x14ac:dyDescent="0.35">
      <c r="B6" s="241" t="s">
        <v>184</v>
      </c>
      <c r="C6" s="173">
        <v>787801</v>
      </c>
      <c r="D6" s="173">
        <v>864185</v>
      </c>
      <c r="E6" s="173">
        <v>202807</v>
      </c>
      <c r="F6" s="173">
        <v>1319</v>
      </c>
      <c r="G6" s="174">
        <v>1856112</v>
      </c>
    </row>
    <row r="7" spans="2:7" ht="24" customHeight="1" x14ac:dyDescent="0.35">
      <c r="B7" s="241" t="s">
        <v>172</v>
      </c>
      <c r="C7" s="173">
        <v>459999</v>
      </c>
      <c r="D7" s="173">
        <v>563067</v>
      </c>
      <c r="E7" s="173">
        <v>183209</v>
      </c>
      <c r="F7" s="173">
        <v>685</v>
      </c>
      <c r="G7" s="174">
        <v>1206960</v>
      </c>
    </row>
    <row r="8" spans="2:7" ht="24" customHeight="1" x14ac:dyDescent="0.35">
      <c r="B8" s="241" t="s">
        <v>173</v>
      </c>
      <c r="C8" s="173">
        <v>193194</v>
      </c>
      <c r="D8" s="173">
        <v>240709</v>
      </c>
      <c r="E8" s="173">
        <v>65489</v>
      </c>
      <c r="F8" s="173">
        <v>417</v>
      </c>
      <c r="G8" s="174">
        <v>499809</v>
      </c>
    </row>
    <row r="9" spans="2:7" ht="24" customHeight="1" x14ac:dyDescent="0.35">
      <c r="B9" s="241" t="s">
        <v>174</v>
      </c>
      <c r="C9" s="173">
        <v>174859</v>
      </c>
      <c r="D9" s="173">
        <v>212280</v>
      </c>
      <c r="E9" s="173">
        <v>48613</v>
      </c>
      <c r="F9" s="173">
        <v>553</v>
      </c>
      <c r="G9" s="174">
        <v>436305</v>
      </c>
    </row>
    <row r="10" spans="2:7" ht="24" customHeight="1" x14ac:dyDescent="0.35">
      <c r="B10" s="241" t="s">
        <v>175</v>
      </c>
      <c r="C10" s="173">
        <v>230657</v>
      </c>
      <c r="D10" s="173">
        <v>246245</v>
      </c>
      <c r="E10" s="173">
        <v>54124</v>
      </c>
      <c r="F10" s="173">
        <v>779</v>
      </c>
      <c r="G10" s="174">
        <v>531805</v>
      </c>
    </row>
    <row r="11" spans="2:7" ht="24" customHeight="1" x14ac:dyDescent="0.35">
      <c r="B11" s="241" t="s">
        <v>176</v>
      </c>
      <c r="C11" s="173">
        <v>41217</v>
      </c>
      <c r="D11" s="173">
        <v>44898</v>
      </c>
      <c r="E11" s="173">
        <v>6673</v>
      </c>
      <c r="F11" s="173">
        <v>197</v>
      </c>
      <c r="G11" s="174">
        <v>92985</v>
      </c>
    </row>
    <row r="12" spans="2:7" ht="24" customHeight="1" x14ac:dyDescent="0.35">
      <c r="B12" s="241" t="s">
        <v>177</v>
      </c>
      <c r="C12" s="173">
        <v>29952</v>
      </c>
      <c r="D12" s="173">
        <v>29229</v>
      </c>
      <c r="E12" s="173">
        <v>4143</v>
      </c>
      <c r="F12" s="173">
        <v>232</v>
      </c>
      <c r="G12" s="174">
        <v>63556</v>
      </c>
    </row>
    <row r="13" spans="2:7" ht="24" customHeight="1" x14ac:dyDescent="0.35">
      <c r="B13" s="241" t="s">
        <v>178</v>
      </c>
      <c r="C13" s="173">
        <v>38729</v>
      </c>
      <c r="D13" s="173">
        <v>51351</v>
      </c>
      <c r="E13" s="173">
        <v>6502</v>
      </c>
      <c r="F13" s="173">
        <v>169</v>
      </c>
      <c r="G13" s="174">
        <v>96751</v>
      </c>
    </row>
    <row r="14" spans="2:7" ht="24" customHeight="1" x14ac:dyDescent="0.35">
      <c r="B14" s="241" t="s">
        <v>179</v>
      </c>
      <c r="C14" s="173">
        <v>32577</v>
      </c>
      <c r="D14" s="173">
        <v>41599</v>
      </c>
      <c r="E14" s="173">
        <v>5118</v>
      </c>
      <c r="F14" s="173">
        <v>143</v>
      </c>
      <c r="G14" s="174">
        <v>79437</v>
      </c>
    </row>
    <row r="15" spans="2:7" ht="24" customHeight="1" x14ac:dyDescent="0.35">
      <c r="B15" s="241" t="s">
        <v>180</v>
      </c>
      <c r="C15" s="173">
        <v>30586</v>
      </c>
      <c r="D15" s="173">
        <v>38177</v>
      </c>
      <c r="E15" s="173">
        <v>4609</v>
      </c>
      <c r="F15" s="173">
        <v>91</v>
      </c>
      <c r="G15" s="174">
        <v>73463</v>
      </c>
    </row>
    <row r="16" spans="2:7" ht="24" customHeight="1" x14ac:dyDescent="0.35">
      <c r="B16" s="241" t="s">
        <v>181</v>
      </c>
      <c r="C16" s="173">
        <v>22394</v>
      </c>
      <c r="D16" s="173">
        <v>26643</v>
      </c>
      <c r="E16" s="173">
        <v>2953</v>
      </c>
      <c r="F16" s="173">
        <v>167</v>
      </c>
      <c r="G16" s="174">
        <v>52157</v>
      </c>
    </row>
    <row r="17" spans="2:7" ht="24" customHeight="1" thickBot="1" x14ac:dyDescent="0.4">
      <c r="B17" s="171" t="s">
        <v>157</v>
      </c>
      <c r="C17" s="172">
        <v>2902897</v>
      </c>
      <c r="D17" s="172">
        <v>2652932</v>
      </c>
      <c r="E17" s="172">
        <v>624846</v>
      </c>
      <c r="F17" s="172">
        <v>5730</v>
      </c>
      <c r="G17" s="172">
        <v>6186405</v>
      </c>
    </row>
    <row r="18" spans="2:7" ht="52" customHeight="1" thickTop="1" x14ac:dyDescent="0.35">
      <c r="B18" s="238"/>
      <c r="C18" s="345" t="s">
        <v>171</v>
      </c>
      <c r="D18" s="345"/>
      <c r="E18" s="345"/>
      <c r="F18" s="345"/>
      <c r="G18" s="345"/>
    </row>
    <row r="19" spans="2:7" ht="32.5" customHeight="1" x14ac:dyDescent="0.35">
      <c r="B19" s="241" t="s">
        <v>182</v>
      </c>
      <c r="C19" s="173">
        <v>26524</v>
      </c>
      <c r="D19" s="173">
        <v>23618</v>
      </c>
      <c r="E19" s="173">
        <v>2252</v>
      </c>
      <c r="F19" s="173">
        <v>166</v>
      </c>
      <c r="G19" s="174">
        <f>SUM(C19:F19)</f>
        <v>52560</v>
      </c>
    </row>
    <row r="20" spans="2:7" ht="32.5" customHeight="1" x14ac:dyDescent="0.35">
      <c r="B20" s="241" t="s">
        <v>184</v>
      </c>
      <c r="C20" s="173">
        <v>34957</v>
      </c>
      <c r="D20" s="173">
        <v>45790</v>
      </c>
      <c r="E20" s="173">
        <v>4942</v>
      </c>
      <c r="F20" s="173">
        <v>180</v>
      </c>
      <c r="G20" s="174">
        <f t="shared" ref="G20:G22" si="0">SUM(C20:F20)</f>
        <v>85869</v>
      </c>
    </row>
    <row r="21" spans="2:7" ht="32.5" customHeight="1" x14ac:dyDescent="0.35">
      <c r="B21" s="241" t="s">
        <v>172</v>
      </c>
      <c r="C21" s="173">
        <v>32573</v>
      </c>
      <c r="D21" s="173">
        <v>48957</v>
      </c>
      <c r="E21" s="173">
        <v>5465</v>
      </c>
      <c r="F21" s="173">
        <v>210</v>
      </c>
      <c r="G21" s="174">
        <f t="shared" si="0"/>
        <v>87205</v>
      </c>
    </row>
    <row r="22" spans="2:7" ht="32.5" customHeight="1" x14ac:dyDescent="0.35">
      <c r="B22" s="241" t="s">
        <v>173</v>
      </c>
      <c r="C22" s="173">
        <v>22192</v>
      </c>
      <c r="D22" s="173">
        <v>29146</v>
      </c>
      <c r="E22" s="173">
        <v>2994</v>
      </c>
      <c r="F22" s="173">
        <v>158</v>
      </c>
      <c r="G22" s="174">
        <f t="shared" si="0"/>
        <v>54490</v>
      </c>
    </row>
    <row r="23" spans="2:7" ht="30" customHeight="1" thickBot="1" x14ac:dyDescent="0.4">
      <c r="B23" s="171" t="s">
        <v>158</v>
      </c>
      <c r="C23" s="172">
        <f>SUM(C19:C22)</f>
        <v>116246</v>
      </c>
      <c r="D23" s="172">
        <f t="shared" ref="D23:F23" si="1">SUM(D19:D22)</f>
        <v>147511</v>
      </c>
      <c r="E23" s="172">
        <f t="shared" si="1"/>
        <v>15653</v>
      </c>
      <c r="F23" s="172">
        <f t="shared" si="1"/>
        <v>714</v>
      </c>
      <c r="G23" s="172">
        <f>SUM(G19:G22)</f>
        <v>280124</v>
      </c>
    </row>
    <row r="24" spans="2:7" ht="141" customHeight="1" thickTop="1" x14ac:dyDescent="0.35">
      <c r="B24" s="344" t="s">
        <v>159</v>
      </c>
      <c r="C24" s="344"/>
      <c r="D24" s="344"/>
      <c r="E24" s="344"/>
      <c r="F24" s="344"/>
      <c r="G24" s="344"/>
    </row>
    <row r="25" spans="2:7" ht="23" customHeight="1" x14ac:dyDescent="0.35">
      <c r="B25" s="137"/>
    </row>
  </sheetData>
  <mergeCells count="4">
    <mergeCell ref="C2:G2"/>
    <mergeCell ref="B24:G24"/>
    <mergeCell ref="C4:G4"/>
    <mergeCell ref="C18:G18"/>
  </mergeCells>
  <phoneticPr fontId="10" type="noConversion"/>
  <pageMargins left="0.70866141732283472" right="0.70866141732283472" top="0.94488188976377963" bottom="0.74803149606299213" header="0.31496062992125984" footer="0.31496062992125984"/>
  <pageSetup paperSize="9" scale="70" orientation="portrait" r:id="rId1"/>
  <headerFooter>
    <oddHeader>&amp;COSSERVATORIO ASSEGNO UNICO UNIVERSALE</oddHeader>
    <oddFooter>&amp;CINPS - COORDINAMENTO GENERALE STATISTICO ATTUARIALE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9F0A4-D231-4C47-B2EA-FCF7E77E4DAA}">
  <sheetPr>
    <pageSetUpPr fitToPage="1"/>
  </sheetPr>
  <dimension ref="A1:L187"/>
  <sheetViews>
    <sheetView showGridLines="0" tabSelected="1" topLeftCell="A16" zoomScale="60" zoomScaleNormal="60" workbookViewId="0">
      <selection activeCell="D13" sqref="D13"/>
    </sheetView>
  </sheetViews>
  <sheetFormatPr defaultColWidth="32.54296875" defaultRowHeight="15" x14ac:dyDescent="0.3"/>
  <cols>
    <col min="1" max="1" width="30.90625" style="9" customWidth="1"/>
    <col min="2" max="9" width="19.453125" style="9" customWidth="1"/>
    <col min="10" max="10" width="9.1796875" style="9" customWidth="1"/>
    <col min="11" max="16384" width="32.54296875" style="9"/>
  </cols>
  <sheetData>
    <row r="1" spans="1:11" ht="63.5" customHeight="1" thickBot="1" x14ac:dyDescent="0.35">
      <c r="A1" s="86" t="s">
        <v>126</v>
      </c>
      <c r="B1" s="165"/>
      <c r="C1" s="165"/>
      <c r="D1" s="165"/>
      <c r="E1" s="165"/>
      <c r="F1" s="165"/>
      <c r="G1" s="165"/>
      <c r="H1" s="165"/>
      <c r="I1" s="165"/>
    </row>
    <row r="2" spans="1:11" ht="52.5" customHeight="1" thickTop="1" x14ac:dyDescent="0.3">
      <c r="A2" s="51"/>
      <c r="B2" s="343" t="s">
        <v>127</v>
      </c>
      <c r="C2" s="343"/>
      <c r="D2" s="351" t="s">
        <v>129</v>
      </c>
      <c r="E2" s="352"/>
      <c r="F2" s="343" t="s">
        <v>128</v>
      </c>
      <c r="G2" s="343"/>
      <c r="H2" s="343" t="s">
        <v>130</v>
      </c>
      <c r="I2" s="343"/>
    </row>
    <row r="3" spans="1:11" ht="9" customHeight="1" x14ac:dyDescent="0.3">
      <c r="A3" s="353" t="s">
        <v>77</v>
      </c>
      <c r="B3" s="346" t="s">
        <v>38</v>
      </c>
      <c r="C3" s="348" t="s">
        <v>37</v>
      </c>
      <c r="D3" s="346" t="s">
        <v>38</v>
      </c>
      <c r="E3" s="355" t="s">
        <v>37</v>
      </c>
      <c r="F3" s="346" t="s">
        <v>38</v>
      </c>
      <c r="G3" s="348" t="s">
        <v>37</v>
      </c>
      <c r="H3" s="346" t="s">
        <v>38</v>
      </c>
      <c r="I3" s="348" t="s">
        <v>37</v>
      </c>
    </row>
    <row r="4" spans="1:11" ht="35" customHeight="1" thickBot="1" x14ac:dyDescent="0.35">
      <c r="A4" s="354"/>
      <c r="B4" s="347"/>
      <c r="C4" s="349"/>
      <c r="D4" s="347"/>
      <c r="E4" s="356"/>
      <c r="F4" s="347"/>
      <c r="G4" s="349"/>
      <c r="H4" s="347"/>
      <c r="I4" s="349"/>
    </row>
    <row r="5" spans="1:11" ht="30" customHeight="1" thickTop="1" x14ac:dyDescent="0.3">
      <c r="A5" s="239" t="s">
        <v>4</v>
      </c>
      <c r="B5" s="12">
        <v>402231</v>
      </c>
      <c r="C5" s="19">
        <v>6.5018536613752245E-2</v>
      </c>
      <c r="D5" s="12">
        <v>626577</v>
      </c>
      <c r="E5" s="20">
        <v>6.6452270861168616E-2</v>
      </c>
      <c r="F5" s="12">
        <v>16213</v>
      </c>
      <c r="G5" s="19">
        <f>+(F5/F$27)</f>
        <v>5.7877939769530637E-2</v>
      </c>
      <c r="H5" s="12">
        <v>22849</v>
      </c>
      <c r="I5" s="19">
        <v>6.2130577228358158E-2</v>
      </c>
      <c r="J5" s="309"/>
      <c r="K5" s="308"/>
    </row>
    <row r="6" spans="1:11" ht="30" customHeight="1" x14ac:dyDescent="0.3">
      <c r="A6" s="239" t="s">
        <v>5</v>
      </c>
      <c r="B6" s="12">
        <v>11900</v>
      </c>
      <c r="C6" s="19">
        <v>1.9235727373167453E-3</v>
      </c>
      <c r="D6" s="12">
        <v>19060</v>
      </c>
      <c r="E6" s="20">
        <v>2.0214279850902187E-3</v>
      </c>
      <c r="F6" s="12">
        <v>385</v>
      </c>
      <c r="G6" s="19">
        <f t="shared" ref="G6:G26" si="0">+(F6/F$27)</f>
        <v>1.3743913409775671E-3</v>
      </c>
      <c r="H6" s="12">
        <v>538</v>
      </c>
      <c r="I6" s="19">
        <v>1.4489816597426284E-3</v>
      </c>
      <c r="J6" s="309"/>
      <c r="K6" s="308"/>
    </row>
    <row r="7" spans="1:11" ht="30" customHeight="1" x14ac:dyDescent="0.3">
      <c r="A7" s="239" t="s">
        <v>6</v>
      </c>
      <c r="B7" s="12">
        <v>1012400</v>
      </c>
      <c r="C7" s="19">
        <v>0.16364916296298093</v>
      </c>
      <c r="D7" s="12">
        <v>1611578</v>
      </c>
      <c r="E7" s="20">
        <v>0.17091756922118176</v>
      </c>
      <c r="F7" s="12">
        <v>38349</v>
      </c>
      <c r="G7" s="19">
        <f t="shared" si="0"/>
        <v>0.13690008710428239</v>
      </c>
      <c r="H7" s="12">
        <v>53708</v>
      </c>
      <c r="I7" s="19">
        <v>0.14603303272874657</v>
      </c>
      <c r="J7" s="309"/>
      <c r="K7" s="308"/>
    </row>
    <row r="8" spans="1:11" ht="30" customHeight="1" x14ac:dyDescent="0.3">
      <c r="A8" s="239" t="s">
        <v>71</v>
      </c>
      <c r="B8" s="12">
        <v>56589</v>
      </c>
      <c r="C8" s="19">
        <v>9.1473157673964117E-3</v>
      </c>
      <c r="D8" s="12">
        <v>95733</v>
      </c>
      <c r="E8" s="20">
        <v>1.0153062187651727E-2</v>
      </c>
      <c r="F8" s="12">
        <v>1716</v>
      </c>
      <c r="G8" s="19">
        <f t="shared" si="0"/>
        <v>6.1258585483571562E-3</v>
      </c>
      <c r="H8" s="12">
        <v>2608</v>
      </c>
      <c r="I8" s="19">
        <v>6.9848346674772858E-3</v>
      </c>
      <c r="J8" s="309"/>
      <c r="K8" s="308"/>
    </row>
    <row r="9" spans="1:11" ht="30" customHeight="1" x14ac:dyDescent="0.3">
      <c r="A9" s="239" t="s">
        <v>72</v>
      </c>
      <c r="B9" s="12">
        <v>56324</v>
      </c>
      <c r="C9" s="19">
        <v>9.1044799039183503E-3</v>
      </c>
      <c r="D9" s="12">
        <v>99600</v>
      </c>
      <c r="E9" s="20">
        <v>1.0563180866473546E-2</v>
      </c>
      <c r="F9" s="12">
        <v>1517</v>
      </c>
      <c r="G9" s="19">
        <f t="shared" si="0"/>
        <v>5.4154588682155044E-3</v>
      </c>
      <c r="H9" s="12">
        <v>2044</v>
      </c>
      <c r="I9" s="19">
        <v>5.3196879116425167E-3</v>
      </c>
      <c r="J9" s="309"/>
      <c r="K9" s="308"/>
    </row>
    <row r="10" spans="1:11" ht="30" customHeight="1" x14ac:dyDescent="0.3">
      <c r="A10" s="239" t="s">
        <v>7</v>
      </c>
      <c r="B10" s="12">
        <v>481986</v>
      </c>
      <c r="C10" s="19">
        <v>7.791051507297049E-2</v>
      </c>
      <c r="D10" s="12">
        <v>767163</v>
      </c>
      <c r="E10" s="20">
        <v>8.1362264287815705E-2</v>
      </c>
      <c r="F10" s="12">
        <v>16065</v>
      </c>
      <c r="G10" s="19">
        <f t="shared" si="0"/>
        <v>5.7349602318973028E-2</v>
      </c>
      <c r="H10" s="12">
        <v>21830</v>
      </c>
      <c r="I10" s="19">
        <v>5.9161684736717665E-2</v>
      </c>
      <c r="J10" s="309"/>
      <c r="K10" s="308"/>
    </row>
    <row r="11" spans="1:11" ht="30" customHeight="1" x14ac:dyDescent="0.3">
      <c r="A11" s="239" t="s">
        <v>63</v>
      </c>
      <c r="B11" s="12">
        <v>113067</v>
      </c>
      <c r="C11" s="19">
        <v>1.827668896556239E-2</v>
      </c>
      <c r="D11" s="12">
        <v>175799</v>
      </c>
      <c r="E11" s="20">
        <v>1.8644544509489786E-2</v>
      </c>
      <c r="F11" s="12">
        <v>3717</v>
      </c>
      <c r="G11" s="19">
        <f t="shared" si="0"/>
        <v>1.3269123673801602E-2</v>
      </c>
      <c r="H11" s="12">
        <v>4973</v>
      </c>
      <c r="I11" s="19">
        <v>1.3061100415442294E-2</v>
      </c>
      <c r="J11" s="309"/>
      <c r="K11" s="308"/>
    </row>
    <row r="12" spans="1:11" ht="30" customHeight="1" x14ac:dyDescent="0.3">
      <c r="A12" s="239" t="s">
        <v>8</v>
      </c>
      <c r="B12" s="12">
        <v>132099</v>
      </c>
      <c r="C12" s="19">
        <v>2.135311218712645E-2</v>
      </c>
      <c r="D12" s="12">
        <v>198497</v>
      </c>
      <c r="E12" s="20">
        <v>2.1051804341891561E-2</v>
      </c>
      <c r="F12" s="12">
        <v>5940</v>
      </c>
      <c r="G12" s="19">
        <f t="shared" si="0"/>
        <v>2.1204894975082465E-2</v>
      </c>
      <c r="H12" s="12">
        <v>8330</v>
      </c>
      <c r="I12" s="19">
        <v>2.2704090248927618E-2</v>
      </c>
      <c r="J12" s="309"/>
      <c r="K12" s="308"/>
    </row>
    <row r="13" spans="1:11" ht="30" customHeight="1" x14ac:dyDescent="0.3">
      <c r="A13" s="239" t="s">
        <v>9</v>
      </c>
      <c r="B13" s="12">
        <v>449604</v>
      </c>
      <c r="C13" s="19">
        <v>7.2676134200719153E-2</v>
      </c>
      <c r="D13" s="12">
        <v>701234</v>
      </c>
      <c r="E13" s="20">
        <v>7.4370096101613561E-2</v>
      </c>
      <c r="F13" s="12">
        <v>16007</v>
      </c>
      <c r="G13" s="19">
        <f t="shared" si="0"/>
        <v>5.7142551155916668E-2</v>
      </c>
      <c r="H13" s="12">
        <v>21888</v>
      </c>
      <c r="I13" s="19">
        <v>5.9536596075252475E-2</v>
      </c>
      <c r="J13" s="309"/>
      <c r="K13" s="308"/>
    </row>
    <row r="14" spans="1:11" ht="30" customHeight="1" x14ac:dyDescent="0.3">
      <c r="A14" s="239" t="s">
        <v>10</v>
      </c>
      <c r="B14" s="12">
        <v>356226</v>
      </c>
      <c r="C14" s="19">
        <v>5.7582069069192852E-2</v>
      </c>
      <c r="D14" s="12">
        <v>537163</v>
      </c>
      <c r="E14" s="20">
        <v>5.6969376744754309E-2</v>
      </c>
      <c r="F14" s="12">
        <v>13350</v>
      </c>
      <c r="G14" s="19">
        <f t="shared" si="0"/>
        <v>4.7657465979351998E-2</v>
      </c>
      <c r="H14" s="12">
        <v>18357</v>
      </c>
      <c r="I14" s="19">
        <v>4.9667308406795688E-2</v>
      </c>
      <c r="J14" s="309"/>
      <c r="K14" s="308"/>
    </row>
    <row r="15" spans="1:11" ht="30" customHeight="1" x14ac:dyDescent="0.3">
      <c r="A15" s="239" t="s">
        <v>11</v>
      </c>
      <c r="B15" s="12">
        <v>86350</v>
      </c>
      <c r="C15" s="19">
        <v>1.3958025703134534E-2</v>
      </c>
      <c r="D15" s="12">
        <v>131838</v>
      </c>
      <c r="E15" s="20">
        <v>1.3982215251748387E-2</v>
      </c>
      <c r="F15" s="12">
        <v>2938</v>
      </c>
      <c r="G15" s="19">
        <f t="shared" si="0"/>
        <v>1.0488212363096343E-2</v>
      </c>
      <c r="H15" s="12">
        <v>4021</v>
      </c>
      <c r="I15" s="19">
        <v>1.0858918499003615E-2</v>
      </c>
      <c r="J15" s="309"/>
      <c r="K15" s="308"/>
    </row>
    <row r="16" spans="1:11" ht="30" customHeight="1" x14ac:dyDescent="0.3">
      <c r="A16" s="239" t="s">
        <v>12</v>
      </c>
      <c r="B16" s="12">
        <v>150904</v>
      </c>
      <c r="C16" s="19">
        <v>2.4392842046390431E-2</v>
      </c>
      <c r="D16" s="12">
        <v>234123</v>
      </c>
      <c r="E16" s="20">
        <v>2.4830156566278974E-2</v>
      </c>
      <c r="F16" s="12">
        <v>4951</v>
      </c>
      <c r="G16" s="19">
        <f t="shared" si="0"/>
        <v>1.7674315660207621E-2</v>
      </c>
      <c r="H16" s="12">
        <v>6763</v>
      </c>
      <c r="I16" s="19">
        <v>1.8211909345762826E-2</v>
      </c>
      <c r="J16" s="309"/>
      <c r="K16" s="308"/>
    </row>
    <row r="17" spans="1:11" ht="30" customHeight="1" x14ac:dyDescent="0.3">
      <c r="A17" s="239" t="s">
        <v>13</v>
      </c>
      <c r="B17" s="12">
        <v>585839</v>
      </c>
      <c r="C17" s="19">
        <v>9.4697809147639062E-2</v>
      </c>
      <c r="D17" s="12">
        <v>889587</v>
      </c>
      <c r="E17" s="20">
        <v>9.4346068046823314E-2</v>
      </c>
      <c r="F17" s="12">
        <v>26258</v>
      </c>
      <c r="G17" s="19">
        <f t="shared" si="0"/>
        <v>9.3737059302308981E-2</v>
      </c>
      <c r="H17" s="12">
        <v>36661</v>
      </c>
      <c r="I17" s="19">
        <v>0.10033775796264396</v>
      </c>
      <c r="J17" s="309"/>
      <c r="K17" s="308"/>
    </row>
    <row r="18" spans="1:11" ht="30" customHeight="1" x14ac:dyDescent="0.3">
      <c r="A18" s="239" t="s">
        <v>14</v>
      </c>
      <c r="B18" s="12">
        <v>127517</v>
      </c>
      <c r="C18" s="19">
        <v>2.0612455860875581E-2</v>
      </c>
      <c r="D18" s="12">
        <v>199351</v>
      </c>
      <c r="E18" s="20">
        <v>2.1142376193899276E-2</v>
      </c>
      <c r="F18" s="12">
        <v>5031</v>
      </c>
      <c r="G18" s="19">
        <f t="shared" si="0"/>
        <v>1.7959903471319844E-2</v>
      </c>
      <c r="H18" s="12">
        <v>7062</v>
      </c>
      <c r="I18" s="19">
        <v>1.9299489985476408E-2</v>
      </c>
      <c r="J18" s="309"/>
      <c r="K18" s="308"/>
    </row>
    <row r="19" spans="1:11" ht="30" customHeight="1" x14ac:dyDescent="0.3">
      <c r="A19" s="239" t="s">
        <v>15</v>
      </c>
      <c r="B19" s="12">
        <v>27309</v>
      </c>
      <c r="C19" s="19">
        <v>4.414356964990168E-3</v>
      </c>
      <c r="D19" s="12">
        <v>42735</v>
      </c>
      <c r="E19" s="20">
        <v>4.5323045615336044E-3</v>
      </c>
      <c r="F19" s="12">
        <v>1093</v>
      </c>
      <c r="G19" s="19">
        <f t="shared" si="0"/>
        <v>3.9018434693207293E-3</v>
      </c>
      <c r="H19" s="12">
        <v>1494</v>
      </c>
      <c r="I19" s="19">
        <v>4.1983314756645386E-3</v>
      </c>
      <c r="J19" s="309"/>
      <c r="K19" s="308"/>
    </row>
    <row r="20" spans="1:11" ht="30" customHeight="1" x14ac:dyDescent="0.3">
      <c r="A20" s="239" t="s">
        <v>16</v>
      </c>
      <c r="B20" s="12">
        <v>616121</v>
      </c>
      <c r="C20" s="19">
        <v>9.959273600742273E-2</v>
      </c>
      <c r="D20" s="12">
        <v>981112</v>
      </c>
      <c r="E20" s="20">
        <v>0.10405284644846981</v>
      </c>
      <c r="F20" s="12">
        <v>36809</v>
      </c>
      <c r="G20" s="19">
        <f t="shared" si="0"/>
        <v>0.13140252174037212</v>
      </c>
      <c r="H20" s="12">
        <v>55802</v>
      </c>
      <c r="I20" s="19">
        <v>0.15264295605768907</v>
      </c>
      <c r="J20" s="309"/>
      <c r="K20" s="308"/>
    </row>
    <row r="21" spans="1:11" ht="30" customHeight="1" x14ac:dyDescent="0.3">
      <c r="A21" s="239" t="s">
        <v>17</v>
      </c>
      <c r="B21" s="12">
        <v>419927</v>
      </c>
      <c r="C21" s="19">
        <v>6.7879002425479742E-2</v>
      </c>
      <c r="D21" s="12">
        <v>651875</v>
      </c>
      <c r="E21" s="20">
        <v>6.9135276378839788E-2</v>
      </c>
      <c r="F21" s="12">
        <v>19180</v>
      </c>
      <c r="G21" s="19">
        <f t="shared" si="0"/>
        <v>6.8469677714155158E-2</v>
      </c>
      <c r="H21" s="12">
        <v>27413</v>
      </c>
      <c r="I21" s="19">
        <v>7.4262843246529542E-2</v>
      </c>
      <c r="J21" s="309"/>
      <c r="K21" s="308"/>
    </row>
    <row r="22" spans="1:11" ht="30" customHeight="1" x14ac:dyDescent="0.3">
      <c r="A22" s="239" t="s">
        <v>18</v>
      </c>
      <c r="B22" s="12">
        <v>53990</v>
      </c>
      <c r="C22" s="19">
        <v>8.7272010157757214E-3</v>
      </c>
      <c r="D22" s="12">
        <v>85737</v>
      </c>
      <c r="E22" s="20">
        <v>9.0929260838237182E-3</v>
      </c>
      <c r="F22" s="12">
        <v>1801</v>
      </c>
      <c r="G22" s="19">
        <f t="shared" si="0"/>
        <v>6.4292955976638921E-3</v>
      </c>
      <c r="H22" s="12">
        <v>2508</v>
      </c>
      <c r="I22" s="19">
        <v>6.7348937751207484E-3</v>
      </c>
      <c r="J22" s="309"/>
      <c r="K22" s="308"/>
    </row>
    <row r="23" spans="1:11" ht="30" customHeight="1" x14ac:dyDescent="0.3">
      <c r="A23" s="239" t="s">
        <v>19</v>
      </c>
      <c r="B23" s="12">
        <v>193243</v>
      </c>
      <c r="C23" s="19">
        <v>3.1236719872042001E-2</v>
      </c>
      <c r="D23" s="12">
        <v>310229</v>
      </c>
      <c r="E23" s="20">
        <v>3.2901656998245196E-2</v>
      </c>
      <c r="F23" s="12">
        <v>10429</v>
      </c>
      <c r="G23" s="19">
        <f t="shared" si="0"/>
        <v>3.7229941026117007E-2</v>
      </c>
      <c r="H23" s="12">
        <v>15527</v>
      </c>
      <c r="I23" s="19">
        <v>4.2280541763772078E-2</v>
      </c>
      <c r="J23" s="309"/>
      <c r="K23" s="308"/>
    </row>
    <row r="24" spans="1:11" ht="30" customHeight="1" x14ac:dyDescent="0.3">
      <c r="A24" s="239" t="s">
        <v>20</v>
      </c>
      <c r="B24" s="12">
        <v>517442</v>
      </c>
      <c r="C24" s="19">
        <v>8.3641791961567347E-2</v>
      </c>
      <c r="D24" s="12">
        <v>816378</v>
      </c>
      <c r="E24" s="20">
        <v>8.6581811941866871E-2</v>
      </c>
      <c r="F24" s="12">
        <v>29613</v>
      </c>
      <c r="G24" s="19">
        <f t="shared" si="0"/>
        <v>0.10571389813082778</v>
      </c>
      <c r="H24" s="12">
        <v>45013</v>
      </c>
      <c r="I24" s="19">
        <v>0.12093423852467322</v>
      </c>
      <c r="J24" s="309"/>
      <c r="K24" s="308"/>
    </row>
    <row r="25" spans="1:11" ht="30" customHeight="1" x14ac:dyDescent="0.3">
      <c r="A25" s="239" t="s">
        <v>21</v>
      </c>
      <c r="B25" s="12">
        <v>149793</v>
      </c>
      <c r="C25" s="19">
        <v>2.4213254709318253E-2</v>
      </c>
      <c r="D25" s="12">
        <v>218416</v>
      </c>
      <c r="E25" s="20">
        <v>2.3164334459153474E-2</v>
      </c>
      <c r="F25" s="12">
        <v>6387</v>
      </c>
      <c r="G25" s="19">
        <f t="shared" si="0"/>
        <v>2.2800616869672004E-2</v>
      </c>
      <c r="H25" s="12">
        <v>8528</v>
      </c>
      <c r="I25" s="19">
        <v>2.3518086938899584E-2</v>
      </c>
      <c r="J25" s="309"/>
      <c r="K25" s="308"/>
    </row>
    <row r="26" spans="1:11" ht="30" customHeight="1" x14ac:dyDescent="0.3">
      <c r="A26" s="240" t="s">
        <v>61</v>
      </c>
      <c r="B26" s="89">
        <v>185544</v>
      </c>
      <c r="C26" s="19">
        <v>2.9992216804428418E-2</v>
      </c>
      <c r="D26" s="12">
        <v>35193</v>
      </c>
      <c r="E26" s="20">
        <v>3.7324299621867819E-3</v>
      </c>
      <c r="F26" s="89">
        <v>22375</v>
      </c>
      <c r="G26" s="19">
        <f t="shared" si="0"/>
        <v>7.9875340920449511E-2</v>
      </c>
      <c r="H26" s="89">
        <v>240</v>
      </c>
      <c r="I26" s="19">
        <v>6.7213834566149896E-4</v>
      </c>
      <c r="J26" s="309"/>
      <c r="K26" s="308"/>
    </row>
    <row r="27" spans="1:11" ht="30" customHeight="1" x14ac:dyDescent="0.3">
      <c r="A27" s="21" t="s">
        <v>33</v>
      </c>
      <c r="B27" s="22">
        <v>6186405</v>
      </c>
      <c r="C27" s="161">
        <v>1</v>
      </c>
      <c r="D27" s="22">
        <v>9428978</v>
      </c>
      <c r="E27" s="164">
        <v>1</v>
      </c>
      <c r="F27" s="22">
        <f>SUM(F5:F26)</f>
        <v>280124</v>
      </c>
      <c r="G27" s="161">
        <v>1</v>
      </c>
      <c r="H27" s="22">
        <f>SUM(H5:H26)</f>
        <v>368157</v>
      </c>
      <c r="I27" s="161">
        <v>1</v>
      </c>
      <c r="J27" s="309"/>
      <c r="K27" s="308"/>
    </row>
    <row r="28" spans="1:11" s="57" customFormat="1" ht="30" customHeight="1" x14ac:dyDescent="0.3">
      <c r="A28" s="252" t="s">
        <v>0</v>
      </c>
      <c r="B28" s="90">
        <f>SUM(B5:B13)</f>
        <v>2716200</v>
      </c>
      <c r="C28" s="162">
        <f>+B28/B$27</f>
        <v>0.43905951841174318</v>
      </c>
      <c r="D28" s="90">
        <f>SUM(D5:D13)</f>
        <v>4295241</v>
      </c>
      <c r="E28" s="311">
        <f>+D28/D$27</f>
        <v>0.45553622036237651</v>
      </c>
      <c r="F28" s="90">
        <f>SUM(F5:F13)</f>
        <v>99909</v>
      </c>
      <c r="G28" s="162">
        <f>+F28/F$27</f>
        <v>0.35665990775513701</v>
      </c>
      <c r="H28" s="90">
        <f>SUM(H5:H13)</f>
        <v>138768</v>
      </c>
      <c r="I28" s="162">
        <f>+H28/H$27</f>
        <v>0.3769261483551854</v>
      </c>
      <c r="J28" s="309"/>
      <c r="K28" s="308"/>
    </row>
    <row r="29" spans="1:11" s="57" customFormat="1" ht="30" customHeight="1" x14ac:dyDescent="0.3">
      <c r="A29" s="252" t="s">
        <v>1</v>
      </c>
      <c r="B29" s="90">
        <f>SUM(B14:B17)</f>
        <v>1179319</v>
      </c>
      <c r="C29" s="19">
        <f>+B29/B$27</f>
        <v>0.19063074596635687</v>
      </c>
      <c r="D29" s="90">
        <f>SUM(D14:D17)</f>
        <v>1792711</v>
      </c>
      <c r="E29" s="20">
        <f>+D29/D$27</f>
        <v>0.19012781660960498</v>
      </c>
      <c r="F29" s="90">
        <f>SUM(F14:F17)</f>
        <v>47497</v>
      </c>
      <c r="G29" s="19">
        <f>+F29/F$27</f>
        <v>0.16955705330496496</v>
      </c>
      <c r="H29" s="90">
        <f>SUM(H14:H17)</f>
        <v>65802</v>
      </c>
      <c r="I29" s="19">
        <f>+H29/H$27</f>
        <v>0.17873352944531817</v>
      </c>
      <c r="J29" s="309"/>
      <c r="K29" s="308"/>
    </row>
    <row r="30" spans="1:11" s="57" customFormat="1" ht="30" customHeight="1" x14ac:dyDescent="0.3">
      <c r="A30" s="240" t="s">
        <v>2</v>
      </c>
      <c r="B30" s="249">
        <f>SUM(B18:B25)</f>
        <v>2105342</v>
      </c>
      <c r="C30" s="250">
        <f>+B30/B$27</f>
        <v>0.34031751881747152</v>
      </c>
      <c r="D30" s="249">
        <f>SUM(D18:D25)</f>
        <v>3305833</v>
      </c>
      <c r="E30" s="251">
        <f>+D30/D$27</f>
        <v>0.35060353306583175</v>
      </c>
      <c r="F30" s="249">
        <f>SUM(F18:F25)</f>
        <v>110343</v>
      </c>
      <c r="G30" s="250">
        <f>+F30/F$27</f>
        <v>0.39390769801944853</v>
      </c>
      <c r="H30" s="249">
        <f>SUM(H18:H25)</f>
        <v>163347</v>
      </c>
      <c r="I30" s="250">
        <f>+H30/H$27</f>
        <v>0.44368842640503914</v>
      </c>
      <c r="J30" s="309"/>
      <c r="K30" s="308"/>
    </row>
    <row r="31" spans="1:11" ht="18.75" customHeight="1" x14ac:dyDescent="0.3">
      <c r="A31" s="52"/>
      <c r="B31" s="11"/>
      <c r="C31" s="23"/>
      <c r="D31" s="11"/>
      <c r="E31" s="19"/>
      <c r="H31" s="163"/>
      <c r="I31" s="163"/>
    </row>
    <row r="32" spans="1:11" ht="68.5" customHeight="1" x14ac:dyDescent="0.3">
      <c r="A32" s="350" t="s">
        <v>50</v>
      </c>
      <c r="B32" s="350"/>
      <c r="C32" s="350"/>
      <c r="D32" s="350"/>
      <c r="E32" s="350"/>
      <c r="F32" s="350"/>
      <c r="G32" s="350"/>
      <c r="H32" s="350"/>
      <c r="I32" s="350"/>
    </row>
    <row r="33" spans="1:12" ht="18" customHeight="1" x14ac:dyDescent="0.3">
      <c r="A33" s="137"/>
      <c r="B33" s="48"/>
      <c r="C33" s="48"/>
      <c r="D33" s="48"/>
      <c r="E33" s="48"/>
      <c r="F33" s="48"/>
      <c r="G33" s="48"/>
      <c r="H33" s="48"/>
      <c r="I33" s="48"/>
      <c r="J33" s="48"/>
      <c r="K33" s="48"/>
      <c r="L33" s="48"/>
    </row>
    <row r="34" spans="1:12" ht="44.5" customHeight="1" x14ac:dyDescent="0.3">
      <c r="C34" s="310"/>
      <c r="H34" s="163"/>
      <c r="I34" s="163"/>
    </row>
    <row r="35" spans="1:12" ht="44.5" customHeight="1" x14ac:dyDescent="0.3">
      <c r="C35" s="310"/>
      <c r="H35" s="163"/>
      <c r="I35" s="163"/>
    </row>
    <row r="36" spans="1:12" ht="44.5" customHeight="1" x14ac:dyDescent="0.3">
      <c r="H36" s="163"/>
      <c r="I36" s="163"/>
    </row>
    <row r="37" spans="1:12" x14ac:dyDescent="0.3">
      <c r="H37" s="163"/>
      <c r="I37" s="163"/>
    </row>
    <row r="38" spans="1:12" x14ac:dyDescent="0.3">
      <c r="H38" s="163"/>
      <c r="I38" s="163"/>
    </row>
    <row r="39" spans="1:12" x14ac:dyDescent="0.3">
      <c r="H39" s="163"/>
      <c r="I39" s="163"/>
    </row>
    <row r="40" spans="1:12" x14ac:dyDescent="0.3">
      <c r="H40" s="163"/>
      <c r="I40" s="163"/>
    </row>
    <row r="41" spans="1:12" x14ac:dyDescent="0.3">
      <c r="H41" s="163"/>
      <c r="I41" s="163"/>
    </row>
    <row r="42" spans="1:12" x14ac:dyDescent="0.3">
      <c r="H42" s="163"/>
      <c r="I42" s="163"/>
    </row>
    <row r="43" spans="1:12" x14ac:dyDescent="0.3">
      <c r="H43" s="163"/>
      <c r="I43" s="163"/>
    </row>
    <row r="44" spans="1:12" x14ac:dyDescent="0.3">
      <c r="H44" s="163"/>
      <c r="I44" s="163"/>
    </row>
    <row r="45" spans="1:12" x14ac:dyDescent="0.3">
      <c r="H45" s="163"/>
      <c r="I45" s="163"/>
    </row>
    <row r="46" spans="1:12" x14ac:dyDescent="0.3">
      <c r="H46" s="163"/>
      <c r="I46" s="163"/>
    </row>
    <row r="47" spans="1:12" x14ac:dyDescent="0.3">
      <c r="H47" s="163"/>
      <c r="I47" s="163"/>
    </row>
    <row r="48" spans="1:12" x14ac:dyDescent="0.3">
      <c r="H48" s="163"/>
      <c r="I48" s="163"/>
    </row>
    <row r="49" spans="8:9" x14ac:dyDescent="0.3">
      <c r="H49" s="163"/>
      <c r="I49" s="163"/>
    </row>
    <row r="50" spans="8:9" x14ac:dyDescent="0.3">
      <c r="H50" s="163"/>
      <c r="I50" s="163"/>
    </row>
    <row r="51" spans="8:9" x14ac:dyDescent="0.3">
      <c r="H51" s="163"/>
      <c r="I51" s="163"/>
    </row>
    <row r="52" spans="8:9" x14ac:dyDescent="0.3">
      <c r="H52" s="163"/>
      <c r="I52" s="163"/>
    </row>
    <row r="53" spans="8:9" x14ac:dyDescent="0.3">
      <c r="H53" s="163"/>
      <c r="I53" s="163"/>
    </row>
    <row r="54" spans="8:9" x14ac:dyDescent="0.3">
      <c r="H54" s="163"/>
      <c r="I54" s="163"/>
    </row>
    <row r="55" spans="8:9" x14ac:dyDescent="0.3">
      <c r="H55" s="163"/>
      <c r="I55" s="163"/>
    </row>
    <row r="56" spans="8:9" x14ac:dyDescent="0.3">
      <c r="H56" s="163"/>
      <c r="I56" s="163"/>
    </row>
    <row r="57" spans="8:9" x14ac:dyDescent="0.3">
      <c r="H57" s="163"/>
      <c r="I57" s="163"/>
    </row>
    <row r="58" spans="8:9" x14ac:dyDescent="0.3">
      <c r="H58" s="163"/>
      <c r="I58" s="163"/>
    </row>
    <row r="59" spans="8:9" x14ac:dyDescent="0.3">
      <c r="H59" s="163"/>
      <c r="I59" s="163"/>
    </row>
    <row r="60" spans="8:9" x14ac:dyDescent="0.3">
      <c r="H60" s="163"/>
      <c r="I60" s="163"/>
    </row>
    <row r="61" spans="8:9" x14ac:dyDescent="0.3">
      <c r="H61" s="163"/>
      <c r="I61" s="163"/>
    </row>
    <row r="62" spans="8:9" x14ac:dyDescent="0.3">
      <c r="H62" s="163"/>
      <c r="I62" s="163"/>
    </row>
    <row r="63" spans="8:9" x14ac:dyDescent="0.3">
      <c r="H63" s="163"/>
      <c r="I63" s="163"/>
    </row>
    <row r="64" spans="8:9" x14ac:dyDescent="0.3">
      <c r="H64" s="163"/>
      <c r="I64" s="163"/>
    </row>
    <row r="65" spans="8:9" x14ac:dyDescent="0.3">
      <c r="H65" s="163"/>
      <c r="I65" s="163"/>
    </row>
    <row r="66" spans="8:9" x14ac:dyDescent="0.3">
      <c r="H66" s="163"/>
      <c r="I66" s="163"/>
    </row>
    <row r="67" spans="8:9" x14ac:dyDescent="0.3">
      <c r="H67" s="163"/>
      <c r="I67" s="163"/>
    </row>
    <row r="68" spans="8:9" x14ac:dyDescent="0.3">
      <c r="H68" s="163"/>
      <c r="I68" s="163"/>
    </row>
    <row r="69" spans="8:9" x14ac:dyDescent="0.3">
      <c r="H69" s="163"/>
      <c r="I69" s="163"/>
    </row>
    <row r="70" spans="8:9" x14ac:dyDescent="0.3">
      <c r="H70" s="163"/>
      <c r="I70" s="163"/>
    </row>
    <row r="71" spans="8:9" x14ac:dyDescent="0.3">
      <c r="H71" s="163"/>
      <c r="I71" s="163"/>
    </row>
    <row r="72" spans="8:9" x14ac:dyDescent="0.3">
      <c r="H72" s="163"/>
      <c r="I72" s="163"/>
    </row>
    <row r="73" spans="8:9" x14ac:dyDescent="0.3">
      <c r="H73" s="163"/>
      <c r="I73" s="163"/>
    </row>
    <row r="74" spans="8:9" x14ac:dyDescent="0.3">
      <c r="H74" s="163"/>
      <c r="I74" s="163"/>
    </row>
    <row r="75" spans="8:9" x14ac:dyDescent="0.3">
      <c r="H75" s="163"/>
      <c r="I75" s="163"/>
    </row>
    <row r="76" spans="8:9" x14ac:dyDescent="0.3">
      <c r="H76" s="163"/>
      <c r="I76" s="163"/>
    </row>
    <row r="77" spans="8:9" x14ac:dyDescent="0.3">
      <c r="H77" s="163"/>
      <c r="I77" s="163"/>
    </row>
    <row r="78" spans="8:9" x14ac:dyDescent="0.3">
      <c r="H78" s="163"/>
      <c r="I78" s="163"/>
    </row>
    <row r="79" spans="8:9" x14ac:dyDescent="0.3">
      <c r="H79" s="163"/>
      <c r="I79" s="163"/>
    </row>
    <row r="80" spans="8:9" x14ac:dyDescent="0.3">
      <c r="H80" s="163"/>
      <c r="I80" s="163"/>
    </row>
    <row r="81" spans="8:9" x14ac:dyDescent="0.3">
      <c r="H81" s="163"/>
      <c r="I81" s="163"/>
    </row>
    <row r="82" spans="8:9" x14ac:dyDescent="0.3">
      <c r="H82" s="163"/>
      <c r="I82" s="163"/>
    </row>
    <row r="83" spans="8:9" x14ac:dyDescent="0.3">
      <c r="H83" s="163"/>
      <c r="I83" s="163"/>
    </row>
    <row r="84" spans="8:9" x14ac:dyDescent="0.3">
      <c r="H84" s="163"/>
      <c r="I84" s="163"/>
    </row>
    <row r="85" spans="8:9" x14ac:dyDescent="0.3">
      <c r="H85" s="163"/>
      <c r="I85" s="163"/>
    </row>
    <row r="86" spans="8:9" x14ac:dyDescent="0.3">
      <c r="H86" s="163"/>
      <c r="I86" s="163"/>
    </row>
    <row r="87" spans="8:9" x14ac:dyDescent="0.3">
      <c r="H87" s="163"/>
      <c r="I87" s="163"/>
    </row>
    <row r="88" spans="8:9" x14ac:dyDescent="0.3">
      <c r="H88" s="163"/>
      <c r="I88" s="163"/>
    </row>
    <row r="89" spans="8:9" x14ac:dyDescent="0.3">
      <c r="H89" s="163"/>
      <c r="I89" s="163"/>
    </row>
    <row r="90" spans="8:9" x14ac:dyDescent="0.3">
      <c r="H90" s="163"/>
      <c r="I90" s="163"/>
    </row>
    <row r="91" spans="8:9" x14ac:dyDescent="0.3">
      <c r="H91" s="163"/>
      <c r="I91" s="163"/>
    </row>
    <row r="92" spans="8:9" x14ac:dyDescent="0.3">
      <c r="H92" s="163"/>
      <c r="I92" s="163"/>
    </row>
    <row r="93" spans="8:9" x14ac:dyDescent="0.3">
      <c r="H93" s="163"/>
      <c r="I93" s="163"/>
    </row>
    <row r="94" spans="8:9" x14ac:dyDescent="0.3">
      <c r="H94" s="163"/>
      <c r="I94" s="163"/>
    </row>
    <row r="95" spans="8:9" x14ac:dyDescent="0.3">
      <c r="H95" s="163"/>
      <c r="I95" s="163"/>
    </row>
    <row r="96" spans="8:9" x14ac:dyDescent="0.3">
      <c r="H96" s="163"/>
      <c r="I96" s="163"/>
    </row>
    <row r="97" spans="8:9" x14ac:dyDescent="0.3">
      <c r="H97" s="163"/>
      <c r="I97" s="163"/>
    </row>
    <row r="98" spans="8:9" x14ac:dyDescent="0.3">
      <c r="H98" s="163"/>
      <c r="I98" s="163"/>
    </row>
    <row r="99" spans="8:9" x14ac:dyDescent="0.3">
      <c r="H99" s="163"/>
      <c r="I99" s="163"/>
    </row>
    <row r="100" spans="8:9" x14ac:dyDescent="0.3">
      <c r="H100" s="163"/>
      <c r="I100" s="163"/>
    </row>
    <row r="101" spans="8:9" x14ac:dyDescent="0.3">
      <c r="H101" s="163"/>
      <c r="I101" s="163"/>
    </row>
    <row r="102" spans="8:9" x14ac:dyDescent="0.3">
      <c r="H102" s="163"/>
      <c r="I102" s="163"/>
    </row>
    <row r="103" spans="8:9" x14ac:dyDescent="0.3">
      <c r="H103" s="163"/>
      <c r="I103" s="163"/>
    </row>
    <row r="104" spans="8:9" x14ac:dyDescent="0.3">
      <c r="H104" s="163"/>
      <c r="I104" s="163"/>
    </row>
    <row r="105" spans="8:9" x14ac:dyDescent="0.3">
      <c r="H105" s="163"/>
      <c r="I105" s="163"/>
    </row>
    <row r="106" spans="8:9" x14ac:dyDescent="0.3">
      <c r="H106" s="163"/>
      <c r="I106" s="163"/>
    </row>
    <row r="107" spans="8:9" x14ac:dyDescent="0.3">
      <c r="H107" s="163"/>
      <c r="I107" s="163"/>
    </row>
    <row r="108" spans="8:9" x14ac:dyDescent="0.3">
      <c r="H108" s="163"/>
      <c r="I108" s="163"/>
    </row>
    <row r="109" spans="8:9" x14ac:dyDescent="0.3">
      <c r="H109" s="163"/>
      <c r="I109" s="163"/>
    </row>
    <row r="110" spans="8:9" x14ac:dyDescent="0.3">
      <c r="H110" s="163"/>
      <c r="I110" s="163"/>
    </row>
    <row r="111" spans="8:9" x14ac:dyDescent="0.3">
      <c r="H111" s="163"/>
      <c r="I111" s="163"/>
    </row>
    <row r="112" spans="8:9" x14ac:dyDescent="0.3">
      <c r="H112" s="163"/>
      <c r="I112" s="163"/>
    </row>
    <row r="113" spans="8:9" x14ac:dyDescent="0.3">
      <c r="H113" s="163"/>
      <c r="I113" s="163"/>
    </row>
    <row r="114" spans="8:9" x14ac:dyDescent="0.3">
      <c r="H114" s="163"/>
      <c r="I114" s="163"/>
    </row>
    <row r="115" spans="8:9" x14ac:dyDescent="0.3">
      <c r="H115" s="163"/>
      <c r="I115" s="163"/>
    </row>
    <row r="116" spans="8:9" x14ac:dyDescent="0.3">
      <c r="H116" s="163"/>
      <c r="I116" s="163"/>
    </row>
    <row r="117" spans="8:9" x14ac:dyDescent="0.3">
      <c r="H117" s="163"/>
      <c r="I117" s="163"/>
    </row>
    <row r="118" spans="8:9" x14ac:dyDescent="0.3">
      <c r="H118" s="163"/>
      <c r="I118" s="163"/>
    </row>
    <row r="119" spans="8:9" x14ac:dyDescent="0.3">
      <c r="H119" s="163"/>
      <c r="I119" s="163"/>
    </row>
    <row r="120" spans="8:9" x14ac:dyDescent="0.3">
      <c r="H120" s="163"/>
      <c r="I120" s="163"/>
    </row>
    <row r="121" spans="8:9" x14ac:dyDescent="0.3">
      <c r="H121" s="163"/>
      <c r="I121" s="163"/>
    </row>
    <row r="122" spans="8:9" x14ac:dyDescent="0.3">
      <c r="H122" s="163"/>
      <c r="I122" s="163"/>
    </row>
    <row r="123" spans="8:9" x14ac:dyDescent="0.3">
      <c r="H123" s="163"/>
      <c r="I123" s="163"/>
    </row>
    <row r="124" spans="8:9" x14ac:dyDescent="0.3">
      <c r="H124" s="163"/>
      <c r="I124" s="163"/>
    </row>
    <row r="125" spans="8:9" x14ac:dyDescent="0.3">
      <c r="H125" s="163"/>
      <c r="I125" s="163"/>
    </row>
    <row r="126" spans="8:9" x14ac:dyDescent="0.3">
      <c r="H126" s="163"/>
      <c r="I126" s="163"/>
    </row>
    <row r="127" spans="8:9" x14ac:dyDescent="0.3">
      <c r="H127" s="163"/>
      <c r="I127" s="163"/>
    </row>
    <row r="128" spans="8:9" x14ac:dyDescent="0.3">
      <c r="H128" s="163"/>
      <c r="I128" s="163"/>
    </row>
    <row r="129" spans="8:9" x14ac:dyDescent="0.3">
      <c r="H129" s="163"/>
      <c r="I129" s="163"/>
    </row>
    <row r="130" spans="8:9" x14ac:dyDescent="0.3">
      <c r="H130" s="163"/>
      <c r="I130" s="163"/>
    </row>
    <row r="131" spans="8:9" x14ac:dyDescent="0.3">
      <c r="H131" s="163"/>
      <c r="I131" s="163"/>
    </row>
    <row r="132" spans="8:9" x14ac:dyDescent="0.3">
      <c r="H132" s="163"/>
      <c r="I132" s="163"/>
    </row>
    <row r="133" spans="8:9" x14ac:dyDescent="0.3">
      <c r="H133" s="163"/>
      <c r="I133" s="163"/>
    </row>
    <row r="134" spans="8:9" x14ac:dyDescent="0.3">
      <c r="H134" s="163"/>
      <c r="I134" s="163"/>
    </row>
    <row r="135" spans="8:9" x14ac:dyDescent="0.3">
      <c r="H135" s="163"/>
      <c r="I135" s="163"/>
    </row>
    <row r="136" spans="8:9" x14ac:dyDescent="0.3">
      <c r="H136" s="163"/>
      <c r="I136" s="163"/>
    </row>
    <row r="137" spans="8:9" x14ac:dyDescent="0.3">
      <c r="H137" s="163"/>
      <c r="I137" s="163"/>
    </row>
    <row r="138" spans="8:9" x14ac:dyDescent="0.3">
      <c r="H138" s="163"/>
      <c r="I138" s="163"/>
    </row>
    <row r="139" spans="8:9" x14ac:dyDescent="0.3">
      <c r="H139" s="163"/>
      <c r="I139" s="163"/>
    </row>
    <row r="140" spans="8:9" x14ac:dyDescent="0.3">
      <c r="H140" s="163"/>
      <c r="I140" s="163"/>
    </row>
    <row r="141" spans="8:9" x14ac:dyDescent="0.3">
      <c r="H141" s="163"/>
      <c r="I141" s="163"/>
    </row>
    <row r="142" spans="8:9" x14ac:dyDescent="0.3">
      <c r="H142" s="163"/>
      <c r="I142" s="163"/>
    </row>
    <row r="143" spans="8:9" x14ac:dyDescent="0.3">
      <c r="H143" s="163"/>
      <c r="I143" s="163"/>
    </row>
    <row r="144" spans="8:9" x14ac:dyDescent="0.3">
      <c r="H144" s="163"/>
      <c r="I144" s="163"/>
    </row>
    <row r="145" spans="8:9" x14ac:dyDescent="0.3">
      <c r="H145" s="163"/>
      <c r="I145" s="163"/>
    </row>
    <row r="146" spans="8:9" x14ac:dyDescent="0.3">
      <c r="H146" s="163"/>
      <c r="I146" s="163"/>
    </row>
    <row r="147" spans="8:9" x14ac:dyDescent="0.3">
      <c r="H147" s="163"/>
      <c r="I147" s="163"/>
    </row>
    <row r="148" spans="8:9" x14ac:dyDescent="0.3">
      <c r="H148" s="163"/>
      <c r="I148" s="163"/>
    </row>
    <row r="149" spans="8:9" x14ac:dyDescent="0.3">
      <c r="H149" s="163"/>
      <c r="I149" s="163"/>
    </row>
    <row r="150" spans="8:9" x14ac:dyDescent="0.3">
      <c r="H150" s="163"/>
      <c r="I150" s="163"/>
    </row>
    <row r="151" spans="8:9" x14ac:dyDescent="0.3">
      <c r="H151" s="163"/>
      <c r="I151" s="163"/>
    </row>
    <row r="152" spans="8:9" x14ac:dyDescent="0.3">
      <c r="H152" s="163"/>
      <c r="I152" s="163"/>
    </row>
    <row r="153" spans="8:9" x14ac:dyDescent="0.3">
      <c r="H153" s="163"/>
      <c r="I153" s="163"/>
    </row>
    <row r="154" spans="8:9" x14ac:dyDescent="0.3">
      <c r="H154" s="163"/>
      <c r="I154" s="163"/>
    </row>
    <row r="155" spans="8:9" x14ac:dyDescent="0.3">
      <c r="H155" s="163"/>
      <c r="I155" s="163"/>
    </row>
    <row r="156" spans="8:9" x14ac:dyDescent="0.3">
      <c r="H156" s="163"/>
      <c r="I156" s="163"/>
    </row>
    <row r="157" spans="8:9" x14ac:dyDescent="0.3">
      <c r="H157" s="163"/>
      <c r="I157" s="163"/>
    </row>
    <row r="158" spans="8:9" x14ac:dyDescent="0.3">
      <c r="H158" s="163"/>
      <c r="I158" s="163"/>
    </row>
    <row r="159" spans="8:9" x14ac:dyDescent="0.3">
      <c r="H159" s="163"/>
      <c r="I159" s="163"/>
    </row>
    <row r="160" spans="8:9" x14ac:dyDescent="0.3">
      <c r="H160" s="163"/>
      <c r="I160" s="163"/>
    </row>
    <row r="161" spans="8:9" x14ac:dyDescent="0.3">
      <c r="H161" s="163"/>
      <c r="I161" s="163"/>
    </row>
    <row r="162" spans="8:9" x14ac:dyDescent="0.3">
      <c r="H162" s="163"/>
      <c r="I162" s="163"/>
    </row>
    <row r="163" spans="8:9" x14ac:dyDescent="0.3">
      <c r="H163" s="163"/>
      <c r="I163" s="163"/>
    </row>
    <row r="164" spans="8:9" x14ac:dyDescent="0.3">
      <c r="H164" s="163"/>
      <c r="I164" s="163"/>
    </row>
    <row r="165" spans="8:9" x14ac:dyDescent="0.3">
      <c r="H165" s="163"/>
      <c r="I165" s="163"/>
    </row>
    <row r="166" spans="8:9" x14ac:dyDescent="0.3">
      <c r="H166" s="163"/>
      <c r="I166" s="163"/>
    </row>
    <row r="167" spans="8:9" x14ac:dyDescent="0.3">
      <c r="H167" s="163"/>
      <c r="I167" s="163"/>
    </row>
    <row r="168" spans="8:9" x14ac:dyDescent="0.3">
      <c r="H168" s="163"/>
      <c r="I168" s="163"/>
    </row>
    <row r="169" spans="8:9" x14ac:dyDescent="0.3">
      <c r="H169" s="163"/>
      <c r="I169" s="163"/>
    </row>
    <row r="170" spans="8:9" x14ac:dyDescent="0.3">
      <c r="H170" s="163"/>
      <c r="I170" s="163"/>
    </row>
    <row r="171" spans="8:9" x14ac:dyDescent="0.3">
      <c r="H171" s="163"/>
      <c r="I171" s="163"/>
    </row>
    <row r="172" spans="8:9" x14ac:dyDescent="0.3">
      <c r="H172" s="163"/>
      <c r="I172" s="163"/>
    </row>
    <row r="173" spans="8:9" x14ac:dyDescent="0.3">
      <c r="H173" s="163"/>
      <c r="I173" s="163"/>
    </row>
    <row r="174" spans="8:9" x14ac:dyDescent="0.3">
      <c r="H174" s="163"/>
      <c r="I174" s="163"/>
    </row>
    <row r="175" spans="8:9" x14ac:dyDescent="0.3">
      <c r="H175" s="163"/>
      <c r="I175" s="163"/>
    </row>
    <row r="176" spans="8:9" x14ac:dyDescent="0.3">
      <c r="H176" s="163"/>
      <c r="I176" s="163"/>
    </row>
    <row r="177" spans="8:9" x14ac:dyDescent="0.3">
      <c r="H177" s="163"/>
      <c r="I177" s="163"/>
    </row>
    <row r="178" spans="8:9" x14ac:dyDescent="0.3">
      <c r="H178" s="163"/>
      <c r="I178" s="163"/>
    </row>
    <row r="179" spans="8:9" x14ac:dyDescent="0.3">
      <c r="H179" s="163"/>
      <c r="I179" s="163"/>
    </row>
    <row r="180" spans="8:9" x14ac:dyDescent="0.3">
      <c r="H180" s="163"/>
      <c r="I180" s="163"/>
    </row>
    <row r="181" spans="8:9" x14ac:dyDescent="0.3">
      <c r="H181" s="163"/>
      <c r="I181" s="163"/>
    </row>
    <row r="182" spans="8:9" x14ac:dyDescent="0.3">
      <c r="H182" s="163"/>
      <c r="I182" s="163"/>
    </row>
    <row r="183" spans="8:9" x14ac:dyDescent="0.3">
      <c r="H183" s="163"/>
      <c r="I183" s="163"/>
    </row>
    <row r="184" spans="8:9" x14ac:dyDescent="0.3">
      <c r="H184" s="163"/>
      <c r="I184" s="163"/>
    </row>
    <row r="185" spans="8:9" x14ac:dyDescent="0.3">
      <c r="H185" s="163"/>
      <c r="I185" s="163"/>
    </row>
    <row r="186" spans="8:9" x14ac:dyDescent="0.3">
      <c r="H186" s="163"/>
      <c r="I186" s="163"/>
    </row>
    <row r="187" spans="8:9" x14ac:dyDescent="0.3">
      <c r="H187" s="163"/>
      <c r="I187" s="163"/>
    </row>
  </sheetData>
  <mergeCells count="14">
    <mergeCell ref="H2:I2"/>
    <mergeCell ref="H3:H4"/>
    <mergeCell ref="I3:I4"/>
    <mergeCell ref="A32:I32"/>
    <mergeCell ref="F3:F4"/>
    <mergeCell ref="G3:G4"/>
    <mergeCell ref="B2:C2"/>
    <mergeCell ref="D2:E2"/>
    <mergeCell ref="A3:A4"/>
    <mergeCell ref="B3:B4"/>
    <mergeCell ref="C3:C4"/>
    <mergeCell ref="D3:D4"/>
    <mergeCell ref="E3:E4"/>
    <mergeCell ref="F2:G2"/>
  </mergeCells>
  <pageMargins left="0.70866141732283472" right="0.70866141732283472" top="0.94488188976377963" bottom="0.74803149606299213" header="0.31496062992125984" footer="0.31496062992125984"/>
  <pageSetup paperSize="9" scale="46" orientation="portrait" r:id="rId1"/>
  <headerFooter>
    <oddHeader>&amp;COSSERVATORIO ASSEGNO UNICO UNIVERSALE</oddHeader>
    <oddFooter>&amp;CINPS - COORDINAMENTO GENERALE STATISTICO ATTUARIALE</oddFooter>
  </headerFooter>
  <ignoredErrors>
    <ignoredError sqref="B31:K31 B28:B30 J28:K30" formulaRange="1"/>
    <ignoredError sqref="C28:I30" formula="1"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AAEF5-8D40-4CCC-8556-4FD40EC0D577}">
  <sheetPr>
    <pageSetUpPr fitToPage="1"/>
  </sheetPr>
  <dimension ref="A1:P44"/>
  <sheetViews>
    <sheetView showGridLines="0" tabSelected="1" topLeftCell="A16" zoomScale="65" zoomScaleNormal="65" zoomScaleSheetLayoutView="62" workbookViewId="0">
      <selection activeCell="D13" sqref="D13"/>
    </sheetView>
  </sheetViews>
  <sheetFormatPr defaultColWidth="13.26953125" defaultRowHeight="10" x14ac:dyDescent="0.35"/>
  <cols>
    <col min="1" max="1" width="38.90625" style="1" customWidth="1"/>
    <col min="2" max="2" width="18.36328125" style="1" customWidth="1"/>
    <col min="3" max="4" width="23.453125" style="1" customWidth="1"/>
    <col min="5" max="6" width="21.36328125" style="1" customWidth="1"/>
    <col min="7" max="7" width="18.6328125" style="1" customWidth="1"/>
    <col min="8" max="8" width="15.7265625" style="1" customWidth="1"/>
    <col min="9" max="10" width="11.453125" style="1" customWidth="1"/>
    <col min="11" max="16384" width="13.26953125" style="1"/>
  </cols>
  <sheetData>
    <row r="1" spans="1:16" ht="57.5" customHeight="1" thickBot="1" x14ac:dyDescent="0.4">
      <c r="A1" s="86" t="s">
        <v>164</v>
      </c>
      <c r="B1" s="86"/>
      <c r="C1" s="86"/>
      <c r="D1" s="86"/>
      <c r="E1" s="86"/>
      <c r="F1" s="86"/>
    </row>
    <row r="2" spans="1:16" ht="75" customHeight="1" thickTop="1" thickBot="1" x14ac:dyDescent="0.4">
      <c r="A2" s="55" t="s">
        <v>36</v>
      </c>
      <c r="B2" s="56" t="s">
        <v>114</v>
      </c>
      <c r="C2" s="56" t="s">
        <v>93</v>
      </c>
      <c r="D2" s="56" t="s">
        <v>39</v>
      </c>
      <c r="E2" s="56" t="s">
        <v>96</v>
      </c>
      <c r="F2" s="56" t="s">
        <v>165</v>
      </c>
      <c r="G2" s="57"/>
    </row>
    <row r="3" spans="1:16" ht="35" customHeight="1" thickTop="1" x14ac:dyDescent="0.3">
      <c r="A3" s="220"/>
      <c r="B3" s="357" t="s">
        <v>170</v>
      </c>
      <c r="C3" s="357"/>
      <c r="D3" s="357"/>
      <c r="E3" s="357"/>
      <c r="F3" s="357"/>
      <c r="G3" s="57"/>
    </row>
    <row r="4" spans="1:16" ht="32.5" customHeight="1" x14ac:dyDescent="0.35">
      <c r="A4" s="91" t="s">
        <v>172</v>
      </c>
      <c r="B4" s="58">
        <v>5252910</v>
      </c>
      <c r="C4" s="58">
        <v>8423824</v>
      </c>
      <c r="D4" s="97">
        <v>1228.4000000000001</v>
      </c>
      <c r="E4" s="58">
        <v>234</v>
      </c>
      <c r="F4" s="58">
        <v>146</v>
      </c>
      <c r="G4" s="175"/>
      <c r="H4" s="24"/>
      <c r="I4" s="24"/>
      <c r="J4" s="8"/>
      <c r="N4" s="24"/>
      <c r="O4" s="24"/>
      <c r="P4" s="24"/>
    </row>
    <row r="5" spans="1:16" ht="30.5" customHeight="1" x14ac:dyDescent="0.35">
      <c r="A5" s="91" t="s">
        <v>173</v>
      </c>
      <c r="B5" s="58">
        <v>5255404</v>
      </c>
      <c r="C5" s="58">
        <v>8422323</v>
      </c>
      <c r="D5" s="97">
        <v>1229</v>
      </c>
      <c r="E5" s="58">
        <v>234</v>
      </c>
      <c r="F5" s="58">
        <v>146</v>
      </c>
      <c r="G5" s="175"/>
      <c r="H5" s="24"/>
      <c r="I5" s="24"/>
      <c r="J5" s="8"/>
      <c r="N5" s="24"/>
      <c r="O5" s="24"/>
      <c r="P5" s="24"/>
    </row>
    <row r="6" spans="1:16" ht="25.5" customHeight="1" x14ac:dyDescent="0.35">
      <c r="A6" s="91" t="s">
        <v>174</v>
      </c>
      <c r="B6" s="58">
        <v>5301523</v>
      </c>
      <c r="C6" s="58">
        <v>8509077</v>
      </c>
      <c r="D6" s="97">
        <v>1247</v>
      </c>
      <c r="E6" s="58">
        <v>235</v>
      </c>
      <c r="F6" s="58">
        <v>147</v>
      </c>
      <c r="G6" s="175"/>
      <c r="H6" s="24"/>
      <c r="I6" s="24"/>
      <c r="J6" s="8"/>
      <c r="N6" s="24"/>
      <c r="O6" s="24"/>
      <c r="P6" s="24"/>
    </row>
    <row r="7" spans="1:16" ht="32.5" customHeight="1" x14ac:dyDescent="0.35">
      <c r="A7" s="91" t="s">
        <v>175</v>
      </c>
      <c r="B7" s="58">
        <v>5299843</v>
      </c>
      <c r="C7" s="58">
        <v>8503599</v>
      </c>
      <c r="D7" s="97">
        <v>1247.0999999999999</v>
      </c>
      <c r="E7" s="58">
        <v>235</v>
      </c>
      <c r="F7" s="58">
        <v>147</v>
      </c>
      <c r="G7" s="175"/>
      <c r="H7" s="24"/>
      <c r="I7" s="24"/>
      <c r="J7" s="8"/>
    </row>
    <row r="8" spans="1:16" ht="32.5" customHeight="1" x14ac:dyDescent="0.35">
      <c r="A8" s="91" t="s">
        <v>176</v>
      </c>
      <c r="B8" s="58">
        <v>5272814</v>
      </c>
      <c r="C8" s="58">
        <v>8448895</v>
      </c>
      <c r="D8" s="97">
        <v>1240.9000000000001</v>
      </c>
      <c r="E8" s="58">
        <v>235</v>
      </c>
      <c r="F8" s="58">
        <v>147</v>
      </c>
      <c r="G8" s="175"/>
      <c r="H8" s="24"/>
      <c r="I8" s="24"/>
      <c r="J8" s="8"/>
    </row>
    <row r="9" spans="1:16" ht="32.5" customHeight="1" x14ac:dyDescent="0.35">
      <c r="A9" s="91" t="s">
        <v>177</v>
      </c>
      <c r="B9" s="58">
        <v>5327297</v>
      </c>
      <c r="C9" s="58">
        <v>8527500</v>
      </c>
      <c r="D9" s="97">
        <v>1252.9000000000001</v>
      </c>
      <c r="E9" s="58">
        <v>235</v>
      </c>
      <c r="F9" s="58">
        <v>147</v>
      </c>
      <c r="G9" s="175"/>
      <c r="H9" s="24"/>
      <c r="I9" s="24"/>
      <c r="J9" s="8"/>
    </row>
    <row r="10" spans="1:16" ht="32.5" customHeight="1" x14ac:dyDescent="0.35">
      <c r="A10" s="91" t="s">
        <v>178</v>
      </c>
      <c r="B10" s="58">
        <v>5349618</v>
      </c>
      <c r="C10" s="58">
        <v>8556408</v>
      </c>
      <c r="D10" s="97">
        <v>1258.8</v>
      </c>
      <c r="E10" s="58">
        <v>235</v>
      </c>
      <c r="F10" s="58">
        <v>147</v>
      </c>
      <c r="G10" s="175"/>
      <c r="H10" s="24"/>
      <c r="I10" s="24"/>
      <c r="J10" s="8"/>
    </row>
    <row r="11" spans="1:16" ht="32.5" customHeight="1" x14ac:dyDescent="0.35">
      <c r="A11" s="91" t="s">
        <v>179</v>
      </c>
      <c r="B11" s="58">
        <v>5384092</v>
      </c>
      <c r="C11" s="58">
        <v>8601297</v>
      </c>
      <c r="D11" s="97">
        <v>1266</v>
      </c>
      <c r="E11" s="58">
        <v>235</v>
      </c>
      <c r="F11" s="58">
        <v>147</v>
      </c>
      <c r="G11" s="175"/>
      <c r="H11" s="24"/>
      <c r="I11" s="24"/>
      <c r="J11" s="8"/>
    </row>
    <row r="12" spans="1:16" ht="32.5" customHeight="1" x14ac:dyDescent="0.35">
      <c r="A12" s="91" t="s">
        <v>180</v>
      </c>
      <c r="B12" s="58">
        <v>5417028</v>
      </c>
      <c r="C12" s="58">
        <v>8646065</v>
      </c>
      <c r="D12" s="97">
        <v>1273.5999999999999</v>
      </c>
      <c r="E12" s="58">
        <v>235</v>
      </c>
      <c r="F12" s="58">
        <v>147</v>
      </c>
      <c r="G12" s="175"/>
      <c r="H12" s="24"/>
      <c r="I12" s="24"/>
      <c r="J12" s="8"/>
    </row>
    <row r="13" spans="1:16" ht="32.5" customHeight="1" thickBot="1" x14ac:dyDescent="0.4">
      <c r="A13" s="176" t="s">
        <v>181</v>
      </c>
      <c r="B13" s="177">
        <v>5446113</v>
      </c>
      <c r="C13" s="177">
        <v>8687057</v>
      </c>
      <c r="D13" s="178">
        <v>1280.4000000000001</v>
      </c>
      <c r="E13" s="177">
        <v>235</v>
      </c>
      <c r="F13" s="177">
        <v>147</v>
      </c>
      <c r="G13" s="175"/>
      <c r="H13" s="24"/>
      <c r="I13" s="24"/>
      <c r="J13" s="8"/>
    </row>
    <row r="14" spans="1:16" ht="26.5" customHeight="1" thickTop="1" x14ac:dyDescent="0.35">
      <c r="A14" s="223" t="s">
        <v>196</v>
      </c>
      <c r="B14" s="224"/>
      <c r="C14" s="224"/>
      <c r="D14" s="225">
        <v>12524.099999999999</v>
      </c>
      <c r="E14" s="226"/>
      <c r="F14" s="226"/>
      <c r="G14" s="175"/>
      <c r="H14" s="269"/>
      <c r="I14" s="24"/>
      <c r="J14" s="8"/>
    </row>
    <row r="15" spans="1:16" ht="26.5" customHeight="1" x14ac:dyDescent="0.35">
      <c r="A15" s="223" t="s">
        <v>162</v>
      </c>
      <c r="B15" s="224">
        <v>5330664.2</v>
      </c>
      <c r="C15" s="224">
        <v>8532604.5</v>
      </c>
      <c r="D15" s="225"/>
      <c r="E15" s="226"/>
      <c r="F15" s="226"/>
      <c r="G15" s="175"/>
      <c r="H15" s="270"/>
      <c r="I15" s="24"/>
      <c r="J15" s="8"/>
    </row>
    <row r="16" spans="1:16" ht="26.5" customHeight="1" thickBot="1" x14ac:dyDescent="0.4">
      <c r="A16" s="229" t="s">
        <v>163</v>
      </c>
      <c r="B16" s="230"/>
      <c r="C16" s="231"/>
      <c r="D16" s="232"/>
      <c r="E16" s="230">
        <v>235</v>
      </c>
      <c r="F16" s="230">
        <v>147</v>
      </c>
      <c r="G16" s="175"/>
      <c r="H16" s="270"/>
      <c r="I16" s="24"/>
      <c r="J16" s="8"/>
    </row>
    <row r="17" spans="1:12" ht="38" customHeight="1" thickTop="1" x14ac:dyDescent="0.3">
      <c r="A17" s="222"/>
      <c r="B17" s="357" t="s">
        <v>171</v>
      </c>
      <c r="C17" s="357"/>
      <c r="D17" s="357"/>
      <c r="E17" s="357"/>
      <c r="F17" s="357"/>
      <c r="G17" s="175"/>
      <c r="H17" s="270"/>
      <c r="I17" s="24"/>
      <c r="J17" s="8"/>
    </row>
    <row r="18" spans="1:12" ht="38" customHeight="1" x14ac:dyDescent="0.35">
      <c r="A18" s="91" t="s">
        <v>182</v>
      </c>
      <c r="B18" s="58">
        <v>5459129</v>
      </c>
      <c r="C18" s="58">
        <v>8702874</v>
      </c>
      <c r="D18" s="97">
        <v>1440.2</v>
      </c>
      <c r="E18" s="58">
        <v>264</v>
      </c>
      <c r="F18" s="58">
        <v>165</v>
      </c>
      <c r="G18" s="324"/>
      <c r="H18" s="270"/>
      <c r="I18" s="24"/>
      <c r="J18" s="8"/>
    </row>
    <row r="19" spans="1:12" ht="38" customHeight="1" x14ac:dyDescent="0.35">
      <c r="A19" s="91" t="s">
        <v>184</v>
      </c>
      <c r="B19" s="58">
        <v>5463308</v>
      </c>
      <c r="C19" s="58">
        <v>8703407</v>
      </c>
      <c r="D19" s="97">
        <v>1433.3</v>
      </c>
      <c r="E19" s="58">
        <v>262</v>
      </c>
      <c r="F19" s="58">
        <v>165</v>
      </c>
      <c r="G19" s="175"/>
      <c r="H19" s="270"/>
      <c r="I19" s="24"/>
      <c r="J19" s="8"/>
    </row>
    <row r="20" spans="1:12" ht="38" customHeight="1" x14ac:dyDescent="0.35">
      <c r="A20" s="91" t="s">
        <v>212</v>
      </c>
      <c r="B20" s="58">
        <v>5558853</v>
      </c>
      <c r="C20" s="58">
        <v>8843701</v>
      </c>
      <c r="D20" s="97">
        <v>1264.4000000000001</v>
      </c>
      <c r="E20" s="58">
        <v>227</v>
      </c>
      <c r="F20" s="58">
        <v>143</v>
      </c>
      <c r="G20" s="175"/>
      <c r="H20" s="270"/>
      <c r="I20" s="24"/>
      <c r="J20" s="8"/>
    </row>
    <row r="21" spans="1:12" s="153" customFormat="1" ht="32.5" customHeight="1" thickBot="1" x14ac:dyDescent="0.35">
      <c r="A21" s="176" t="s">
        <v>173</v>
      </c>
      <c r="B21" s="177">
        <v>5485677</v>
      </c>
      <c r="C21" s="177">
        <v>8723621</v>
      </c>
      <c r="D21" s="178">
        <v>1339.2</v>
      </c>
      <c r="E21" s="177">
        <v>244</v>
      </c>
      <c r="F21" s="177">
        <v>154</v>
      </c>
      <c r="G21" s="179"/>
      <c r="H21" s="271"/>
      <c r="I21" s="180"/>
      <c r="J21" s="181"/>
    </row>
    <row r="22" spans="1:12" ht="26.5" customHeight="1" thickTop="1" x14ac:dyDescent="0.2">
      <c r="A22" s="223" t="s">
        <v>198</v>
      </c>
      <c r="B22" s="224"/>
      <c r="C22" s="224"/>
      <c r="D22" s="225">
        <v>5477.0999999999995</v>
      </c>
      <c r="E22" s="226"/>
      <c r="F22" s="226"/>
      <c r="G22" s="175"/>
      <c r="H22" s="269"/>
      <c r="I22" s="24"/>
      <c r="J22" s="8"/>
      <c r="L22" s="153"/>
    </row>
    <row r="23" spans="1:12" ht="26.5" customHeight="1" x14ac:dyDescent="0.2">
      <c r="A23" s="223" t="s">
        <v>160</v>
      </c>
      <c r="B23" s="224">
        <v>5491741.75</v>
      </c>
      <c r="C23" s="224">
        <v>8743400.75</v>
      </c>
      <c r="D23" s="225"/>
      <c r="E23" s="226"/>
      <c r="F23" s="226"/>
      <c r="G23" s="175"/>
      <c r="H23" s="270"/>
      <c r="I23" s="24"/>
      <c r="J23" s="8"/>
      <c r="L23" s="153"/>
    </row>
    <row r="24" spans="1:12" ht="26.5" customHeight="1" thickBot="1" x14ac:dyDescent="0.25">
      <c r="A24" s="229" t="s">
        <v>161</v>
      </c>
      <c r="B24" s="230"/>
      <c r="C24" s="231"/>
      <c r="D24" s="232"/>
      <c r="E24" s="230">
        <v>249</v>
      </c>
      <c r="F24" s="230">
        <v>157</v>
      </c>
      <c r="G24" s="175"/>
      <c r="H24" s="270"/>
      <c r="I24" s="24"/>
      <c r="J24" s="8"/>
      <c r="L24" s="153"/>
    </row>
    <row r="25" spans="1:12" ht="13" customHeight="1" thickTop="1" x14ac:dyDescent="0.3">
      <c r="A25" s="359"/>
      <c r="B25" s="359"/>
      <c r="C25" s="359"/>
      <c r="D25" s="359"/>
      <c r="E25" s="359"/>
      <c r="F25" s="359"/>
      <c r="G25" s="175"/>
      <c r="H25" s="270"/>
      <c r="I25" s="24"/>
      <c r="J25" s="8"/>
      <c r="L25" s="153"/>
    </row>
    <row r="26" spans="1:12" ht="95.5" customHeight="1" x14ac:dyDescent="0.2">
      <c r="A26" s="350" t="s">
        <v>205</v>
      </c>
      <c r="B26" s="350"/>
      <c r="C26" s="350"/>
      <c r="D26" s="350"/>
      <c r="E26" s="350"/>
      <c r="F26" s="350"/>
      <c r="H26" s="272"/>
      <c r="L26" s="153"/>
    </row>
    <row r="27" spans="1:12" ht="127" customHeight="1" x14ac:dyDescent="0.2">
      <c r="A27" s="358" t="s">
        <v>225</v>
      </c>
      <c r="B27" s="358"/>
      <c r="C27" s="358"/>
      <c r="D27" s="358"/>
      <c r="E27" s="358"/>
      <c r="F27" s="358"/>
      <c r="H27" s="272"/>
      <c r="L27" s="153"/>
    </row>
    <row r="28" spans="1:12" ht="26" customHeight="1" x14ac:dyDescent="0.3">
      <c r="A28" s="137" t="str">
        <f>+INDICE!B10</f>
        <v xml:space="preserve"> Lettura dati 25 maggio 2023</v>
      </c>
      <c r="B28" s="6"/>
      <c r="E28" s="53"/>
      <c r="L28" s="153"/>
    </row>
    <row r="29" spans="1:12" x14ac:dyDescent="0.2">
      <c r="L29" s="153"/>
    </row>
    <row r="30" spans="1:12" x14ac:dyDescent="0.2">
      <c r="B30" s="4"/>
      <c r="L30" s="153"/>
    </row>
    <row r="31" spans="1:12" x14ac:dyDescent="0.2">
      <c r="B31" s="4"/>
      <c r="L31" s="153"/>
    </row>
    <row r="32" spans="1:12" x14ac:dyDescent="0.2">
      <c r="B32" s="4"/>
      <c r="L32" s="153"/>
    </row>
    <row r="33" spans="2:12" x14ac:dyDescent="0.2">
      <c r="B33" s="4"/>
      <c r="L33" s="153"/>
    </row>
    <row r="34" spans="2:12" x14ac:dyDescent="0.2">
      <c r="B34" s="4"/>
      <c r="L34" s="153"/>
    </row>
    <row r="35" spans="2:12" x14ac:dyDescent="0.2">
      <c r="B35" s="4"/>
      <c r="L35" s="153"/>
    </row>
    <row r="36" spans="2:12" x14ac:dyDescent="0.2">
      <c r="B36" s="4"/>
      <c r="L36" s="153"/>
    </row>
    <row r="37" spans="2:12" x14ac:dyDescent="0.2">
      <c r="B37" s="4"/>
      <c r="L37" s="153"/>
    </row>
    <row r="38" spans="2:12" x14ac:dyDescent="0.2">
      <c r="B38" s="4"/>
      <c r="L38" s="153"/>
    </row>
    <row r="39" spans="2:12" x14ac:dyDescent="0.2">
      <c r="B39" s="4"/>
      <c r="L39" s="153"/>
    </row>
    <row r="40" spans="2:12" x14ac:dyDescent="0.2">
      <c r="B40" s="4"/>
      <c r="L40" s="153"/>
    </row>
    <row r="41" spans="2:12" x14ac:dyDescent="0.2">
      <c r="B41" s="4"/>
      <c r="L41" s="153"/>
    </row>
    <row r="42" spans="2:12" x14ac:dyDescent="0.2">
      <c r="B42" s="4"/>
      <c r="L42" s="153"/>
    </row>
    <row r="43" spans="2:12" x14ac:dyDescent="0.35">
      <c r="B43" s="4"/>
    </row>
    <row r="44" spans="2:12" x14ac:dyDescent="0.35">
      <c r="B44" s="4"/>
    </row>
  </sheetData>
  <mergeCells count="5">
    <mergeCell ref="A26:F26"/>
    <mergeCell ref="B17:F17"/>
    <mergeCell ref="B3:F3"/>
    <mergeCell ref="A27:F27"/>
    <mergeCell ref="A25:F25"/>
  </mergeCells>
  <phoneticPr fontId="10" type="noConversion"/>
  <pageMargins left="0.70866141732283472" right="0.70866141732283472" top="0.94488188976377963" bottom="0.74803149606299213" header="0.31496062992125984" footer="0.31496062992125984"/>
  <pageSetup paperSize="9" scale="59" orientation="portrait" r:id="rId1"/>
  <headerFooter>
    <oddHeader>&amp;COSSERVATORIO ASSEGNO UNICO UNIVERSALE</oddHeader>
    <oddFooter>&amp;CINPS - COORDINAMENTO GENERALE STATISTICO ATTUARIALE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EE3DF-CA53-425C-AA15-7C6E68EE0ACE}">
  <sheetPr>
    <pageSetUpPr fitToPage="1"/>
  </sheetPr>
  <dimension ref="A1:S42"/>
  <sheetViews>
    <sheetView showGridLines="0" tabSelected="1" view="pageBreakPreview" topLeftCell="A10" zoomScale="62" zoomScaleNormal="58" zoomScaleSheetLayoutView="62" workbookViewId="0">
      <selection activeCell="D13" sqref="D13"/>
    </sheetView>
  </sheetViews>
  <sheetFormatPr defaultColWidth="13.26953125" defaultRowHeight="10" x14ac:dyDescent="0.35"/>
  <cols>
    <col min="1" max="1" width="23.36328125" style="1" customWidth="1"/>
    <col min="2" max="11" width="17" style="1" customWidth="1"/>
    <col min="12" max="12" width="15.54296875" style="1" bestFit="1" customWidth="1"/>
    <col min="13" max="13" width="14.7265625" style="1" customWidth="1"/>
    <col min="14" max="14" width="15.54296875" style="1" bestFit="1" customWidth="1"/>
    <col min="15" max="15" width="13.26953125" style="1"/>
    <col min="16" max="16" width="17.08984375" style="1" customWidth="1"/>
    <col min="17" max="17" width="13.26953125" style="1"/>
    <col min="18" max="18" width="16.08984375" style="1" customWidth="1"/>
    <col min="19" max="16384" width="13.26953125" style="1"/>
  </cols>
  <sheetData>
    <row r="1" spans="1:19" ht="56.5" customHeight="1" thickBot="1" x14ac:dyDescent="0.4">
      <c r="A1" s="87" t="s">
        <v>133</v>
      </c>
      <c r="B1" s="87"/>
      <c r="C1" s="87"/>
      <c r="D1" s="87"/>
      <c r="E1" s="87"/>
      <c r="F1" s="87"/>
      <c r="G1" s="87"/>
      <c r="H1" s="87"/>
      <c r="I1" s="87"/>
      <c r="J1" s="49"/>
      <c r="K1" s="49"/>
      <c r="L1" s="94"/>
      <c r="M1" s="94"/>
      <c r="N1" s="94"/>
      <c r="O1" s="94"/>
      <c r="P1" s="94"/>
      <c r="Q1" s="94"/>
      <c r="R1" s="94"/>
      <c r="S1" s="94"/>
    </row>
    <row r="2" spans="1:19" ht="43.5" customHeight="1" thickTop="1" x14ac:dyDescent="0.35">
      <c r="A2" s="183"/>
      <c r="B2" s="365" t="s">
        <v>36</v>
      </c>
      <c r="C2" s="365"/>
      <c r="D2" s="365"/>
      <c r="E2" s="365"/>
      <c r="F2" s="365"/>
      <c r="G2" s="365"/>
      <c r="H2" s="365"/>
      <c r="I2" s="365"/>
      <c r="J2" s="365"/>
      <c r="K2" s="365"/>
      <c r="L2" s="147"/>
      <c r="M2" s="147"/>
      <c r="N2" s="147"/>
      <c r="O2" s="147"/>
      <c r="P2" s="147"/>
      <c r="Q2" s="147"/>
    </row>
    <row r="3" spans="1:19" ht="19.5" customHeight="1" x14ac:dyDescent="0.35">
      <c r="A3" s="363" t="s">
        <v>31</v>
      </c>
      <c r="B3" s="361" t="s">
        <v>3</v>
      </c>
      <c r="C3" s="362"/>
      <c r="D3" s="361" t="s">
        <v>22</v>
      </c>
      <c r="E3" s="362"/>
      <c r="F3" s="361" t="s">
        <v>23</v>
      </c>
      <c r="G3" s="362"/>
      <c r="H3" s="361" t="s">
        <v>70</v>
      </c>
      <c r="I3" s="362"/>
      <c r="J3" s="361" t="s">
        <v>86</v>
      </c>
      <c r="K3" s="362"/>
    </row>
    <row r="4" spans="1:19" ht="76.5" customHeight="1" thickBot="1" x14ac:dyDescent="0.4">
      <c r="A4" s="364"/>
      <c r="B4" s="59" t="s">
        <v>114</v>
      </c>
      <c r="C4" s="59" t="s">
        <v>96</v>
      </c>
      <c r="D4" s="59" t="s">
        <v>114</v>
      </c>
      <c r="E4" s="59" t="s">
        <v>96</v>
      </c>
      <c r="F4" s="59" t="s">
        <v>114</v>
      </c>
      <c r="G4" s="59" t="s">
        <v>96</v>
      </c>
      <c r="H4" s="59" t="s">
        <v>114</v>
      </c>
      <c r="I4" s="59" t="s">
        <v>96</v>
      </c>
      <c r="J4" s="59" t="s">
        <v>114</v>
      </c>
      <c r="K4" s="59" t="s">
        <v>96</v>
      </c>
    </row>
    <row r="5" spans="1:19" ht="21.5" customHeight="1" thickTop="1" x14ac:dyDescent="0.35">
      <c r="A5" s="113" t="s">
        <v>24</v>
      </c>
      <c r="B5" s="58">
        <v>2648474</v>
      </c>
      <c r="C5" s="58">
        <v>130</v>
      </c>
      <c r="D5" s="58">
        <v>2653111</v>
      </c>
      <c r="E5" s="58">
        <v>130</v>
      </c>
      <c r="F5" s="58">
        <v>2672602</v>
      </c>
      <c r="G5" s="58">
        <v>130</v>
      </c>
      <c r="H5" s="58">
        <v>2674612</v>
      </c>
      <c r="I5" s="58">
        <v>130</v>
      </c>
      <c r="J5" s="58">
        <v>2666907</v>
      </c>
      <c r="K5" s="58">
        <v>131</v>
      </c>
    </row>
    <row r="6" spans="1:19" ht="21.75" customHeight="1" x14ac:dyDescent="0.35">
      <c r="A6" s="113" t="s">
        <v>25</v>
      </c>
      <c r="B6" s="58">
        <v>2128384</v>
      </c>
      <c r="C6" s="58">
        <v>280</v>
      </c>
      <c r="D6" s="58">
        <v>2127435</v>
      </c>
      <c r="E6" s="58">
        <v>280</v>
      </c>
      <c r="F6" s="58">
        <v>2143471</v>
      </c>
      <c r="G6" s="58">
        <v>281</v>
      </c>
      <c r="H6" s="58">
        <v>2139993</v>
      </c>
      <c r="I6" s="58">
        <v>282</v>
      </c>
      <c r="J6" s="58">
        <v>2127281</v>
      </c>
      <c r="K6" s="58">
        <v>282</v>
      </c>
    </row>
    <row r="7" spans="1:19" ht="21.75" customHeight="1" x14ac:dyDescent="0.35">
      <c r="A7" s="113" t="s">
        <v>26</v>
      </c>
      <c r="B7" s="58">
        <v>403397</v>
      </c>
      <c r="C7" s="58">
        <v>537</v>
      </c>
      <c r="D7" s="58">
        <v>402679</v>
      </c>
      <c r="E7" s="58">
        <v>537</v>
      </c>
      <c r="F7" s="58">
        <v>410570</v>
      </c>
      <c r="G7" s="58">
        <v>540</v>
      </c>
      <c r="H7" s="58">
        <v>410272</v>
      </c>
      <c r="I7" s="58">
        <v>540</v>
      </c>
      <c r="J7" s="58">
        <v>405099</v>
      </c>
      <c r="K7" s="58">
        <v>541</v>
      </c>
    </row>
    <row r="8" spans="1:19" ht="21.75" customHeight="1" x14ac:dyDescent="0.35">
      <c r="A8" s="113" t="s">
        <v>27</v>
      </c>
      <c r="B8" s="58">
        <v>59428</v>
      </c>
      <c r="C8" s="58">
        <v>912</v>
      </c>
      <c r="D8" s="58">
        <v>59145</v>
      </c>
      <c r="E8" s="58">
        <v>914</v>
      </c>
      <c r="F8" s="58">
        <v>61194</v>
      </c>
      <c r="G8" s="58">
        <v>917</v>
      </c>
      <c r="H8" s="58">
        <v>61268</v>
      </c>
      <c r="I8" s="58">
        <v>918</v>
      </c>
      <c r="J8" s="58">
        <v>60134</v>
      </c>
      <c r="K8" s="58">
        <v>919</v>
      </c>
    </row>
    <row r="9" spans="1:19" ht="21.75" customHeight="1" x14ac:dyDescent="0.35">
      <c r="A9" s="113" t="s">
        <v>28</v>
      </c>
      <c r="B9" s="58">
        <v>10029</v>
      </c>
      <c r="C9" s="58">
        <v>1180</v>
      </c>
      <c r="D9" s="58">
        <v>9896</v>
      </c>
      <c r="E9" s="58">
        <v>1183</v>
      </c>
      <c r="F9" s="58">
        <v>10408</v>
      </c>
      <c r="G9" s="58">
        <v>1189</v>
      </c>
      <c r="H9" s="58">
        <v>10396</v>
      </c>
      <c r="I9" s="58">
        <v>1191</v>
      </c>
      <c r="J9" s="58">
        <v>10146</v>
      </c>
      <c r="K9" s="58">
        <v>1192</v>
      </c>
    </row>
    <row r="10" spans="1:19" ht="21.75" customHeight="1" x14ac:dyDescent="0.35">
      <c r="A10" s="113" t="s">
        <v>29</v>
      </c>
      <c r="B10" s="58">
        <v>3198</v>
      </c>
      <c r="C10" s="58">
        <v>1569</v>
      </c>
      <c r="D10" s="58">
        <v>3138</v>
      </c>
      <c r="E10" s="58">
        <v>1573</v>
      </c>
      <c r="F10" s="58">
        <v>3278</v>
      </c>
      <c r="G10" s="58">
        <v>1579</v>
      </c>
      <c r="H10" s="58">
        <v>3302</v>
      </c>
      <c r="I10" s="58">
        <v>1579</v>
      </c>
      <c r="J10" s="58">
        <v>3247</v>
      </c>
      <c r="K10" s="58">
        <v>1585</v>
      </c>
    </row>
    <row r="11" spans="1:19" ht="35" customHeight="1" thickBot="1" x14ac:dyDescent="0.4">
      <c r="A11" s="61" t="s">
        <v>54</v>
      </c>
      <c r="B11" s="114">
        <v>5252910</v>
      </c>
      <c r="C11" s="114">
        <v>234</v>
      </c>
      <c r="D11" s="114">
        <v>5255404</v>
      </c>
      <c r="E11" s="114">
        <v>234</v>
      </c>
      <c r="F11" s="114">
        <v>5301523</v>
      </c>
      <c r="G11" s="114">
        <v>235</v>
      </c>
      <c r="H11" s="114">
        <v>5299843</v>
      </c>
      <c r="I11" s="114">
        <v>235</v>
      </c>
      <c r="J11" s="114">
        <v>5272814</v>
      </c>
      <c r="K11" s="114">
        <v>235</v>
      </c>
      <c r="L11" s="94"/>
      <c r="M11" s="94"/>
      <c r="N11" s="94"/>
      <c r="O11" s="94"/>
      <c r="P11" s="94"/>
      <c r="Q11" s="94"/>
    </row>
    <row r="12" spans="1:19" ht="8.5" customHeight="1" thickTop="1" x14ac:dyDescent="0.35">
      <c r="B12" s="149"/>
      <c r="C12" s="149"/>
      <c r="D12" s="149"/>
      <c r="E12" s="149"/>
      <c r="F12" s="149"/>
      <c r="G12" s="149"/>
      <c r="H12" s="149"/>
      <c r="I12" s="149"/>
      <c r="J12" s="149"/>
      <c r="K12" s="149"/>
      <c r="L12" s="150"/>
      <c r="M12" s="150"/>
      <c r="N12" s="150"/>
      <c r="O12" s="150"/>
      <c r="P12" s="150"/>
      <c r="Q12" s="150"/>
    </row>
    <row r="13" spans="1:19" ht="9" customHeight="1" x14ac:dyDescent="0.35">
      <c r="B13" s="6"/>
      <c r="C13" s="6"/>
      <c r="D13" s="5"/>
      <c r="E13" s="5"/>
      <c r="F13" s="5"/>
    </row>
    <row r="14" spans="1:19" s="3" customFormat="1" x14ac:dyDescent="0.35">
      <c r="A14" s="1"/>
      <c r="B14" s="94"/>
      <c r="C14" s="154"/>
      <c r="D14" s="148"/>
      <c r="E14" s="148"/>
      <c r="F14" s="148"/>
      <c r="G14" s="148"/>
      <c r="H14" s="148"/>
      <c r="I14" s="148"/>
      <c r="J14" s="148"/>
      <c r="K14" s="148"/>
    </row>
    <row r="15" spans="1:19" s="153" customFormat="1" ht="37.5" customHeight="1" x14ac:dyDescent="0.25">
      <c r="A15" s="182"/>
      <c r="B15" s="366" t="s">
        <v>36</v>
      </c>
      <c r="C15" s="366"/>
      <c r="D15" s="366"/>
      <c r="E15" s="366"/>
      <c r="F15" s="366"/>
      <c r="G15" s="366"/>
      <c r="H15" s="366"/>
      <c r="I15" s="366"/>
      <c r="J15" s="366"/>
      <c r="K15" s="366"/>
      <c r="L15" s="152"/>
      <c r="M15" s="152"/>
      <c r="N15" s="152"/>
      <c r="O15" s="152"/>
      <c r="P15" s="152"/>
      <c r="Q15" s="152"/>
    </row>
    <row r="16" spans="1:19" ht="21.5" customHeight="1" x14ac:dyDescent="0.35">
      <c r="A16" s="363" t="s">
        <v>31</v>
      </c>
      <c r="B16" s="361" t="s">
        <v>88</v>
      </c>
      <c r="C16" s="362"/>
      <c r="D16" s="361" t="s">
        <v>116</v>
      </c>
      <c r="E16" s="362"/>
      <c r="F16" s="361" t="s">
        <v>119</v>
      </c>
      <c r="G16" s="362"/>
      <c r="H16" s="361" t="s">
        <v>120</v>
      </c>
      <c r="I16" s="362"/>
      <c r="J16" s="361" t="s">
        <v>123</v>
      </c>
      <c r="K16" s="362"/>
    </row>
    <row r="17" spans="1:13" ht="63" customHeight="1" thickBot="1" x14ac:dyDescent="0.4">
      <c r="A17" s="364"/>
      <c r="B17" s="59" t="s">
        <v>114</v>
      </c>
      <c r="C17" s="59" t="s">
        <v>96</v>
      </c>
      <c r="D17" s="59" t="s">
        <v>114</v>
      </c>
      <c r="E17" s="59" t="s">
        <v>96</v>
      </c>
      <c r="F17" s="59" t="s">
        <v>114</v>
      </c>
      <c r="G17" s="59" t="s">
        <v>96</v>
      </c>
      <c r="H17" s="59" t="s">
        <v>114</v>
      </c>
      <c r="I17" s="59" t="s">
        <v>96</v>
      </c>
      <c r="J17" s="59" t="s">
        <v>114</v>
      </c>
      <c r="K17" s="59" t="s">
        <v>96</v>
      </c>
    </row>
    <row r="18" spans="1:13" ht="21.5" customHeight="1" thickTop="1" x14ac:dyDescent="0.35">
      <c r="A18" s="113" t="s">
        <v>24</v>
      </c>
      <c r="B18" s="58">
        <v>2702568</v>
      </c>
      <c r="C18" s="58">
        <v>131</v>
      </c>
      <c r="D18" s="58">
        <v>2719359</v>
      </c>
      <c r="E18" s="58">
        <v>131</v>
      </c>
      <c r="F18" s="58">
        <v>2744680</v>
      </c>
      <c r="G18" s="58">
        <v>131</v>
      </c>
      <c r="H18" s="58">
        <v>2768363</v>
      </c>
      <c r="I18" s="58">
        <v>131</v>
      </c>
      <c r="J18" s="58">
        <v>2788382</v>
      </c>
      <c r="K18" s="58">
        <v>131</v>
      </c>
    </row>
    <row r="19" spans="1:13" ht="21.5" customHeight="1" x14ac:dyDescent="0.35">
      <c r="A19" s="113" t="s">
        <v>25</v>
      </c>
      <c r="B19" s="58">
        <v>2142033</v>
      </c>
      <c r="C19" s="58">
        <v>282</v>
      </c>
      <c r="D19" s="58">
        <v>2146858</v>
      </c>
      <c r="E19" s="58">
        <v>283</v>
      </c>
      <c r="F19" s="58">
        <v>2155017</v>
      </c>
      <c r="G19" s="58">
        <v>283</v>
      </c>
      <c r="H19" s="58">
        <v>2162390</v>
      </c>
      <c r="I19" s="58">
        <v>283</v>
      </c>
      <c r="J19" s="58">
        <v>2169259</v>
      </c>
      <c r="K19" s="58">
        <v>283</v>
      </c>
    </row>
    <row r="20" spans="1:13" ht="21.5" customHeight="1" x14ac:dyDescent="0.35">
      <c r="A20" s="113" t="s">
        <v>26</v>
      </c>
      <c r="B20" s="58">
        <v>408270</v>
      </c>
      <c r="C20" s="58">
        <v>542</v>
      </c>
      <c r="D20" s="58">
        <v>408738</v>
      </c>
      <c r="E20" s="58">
        <v>542</v>
      </c>
      <c r="F20" s="58">
        <v>409496</v>
      </c>
      <c r="G20" s="58">
        <v>543</v>
      </c>
      <c r="H20" s="58">
        <v>410870</v>
      </c>
      <c r="I20" s="58">
        <v>543</v>
      </c>
      <c r="J20" s="58">
        <v>412513</v>
      </c>
      <c r="K20" s="58">
        <v>544</v>
      </c>
    </row>
    <row r="21" spans="1:13" ht="21.5" customHeight="1" x14ac:dyDescent="0.35">
      <c r="A21" s="113" t="s">
        <v>27</v>
      </c>
      <c r="B21" s="58">
        <v>60813</v>
      </c>
      <c r="C21" s="58">
        <v>920</v>
      </c>
      <c r="D21" s="58">
        <v>60920</v>
      </c>
      <c r="E21" s="58">
        <v>921</v>
      </c>
      <c r="F21" s="58">
        <v>61140</v>
      </c>
      <c r="G21" s="58">
        <v>922</v>
      </c>
      <c r="H21" s="58">
        <v>61550</v>
      </c>
      <c r="I21" s="58">
        <v>923</v>
      </c>
      <c r="J21" s="58">
        <v>62018</v>
      </c>
      <c r="K21" s="58">
        <v>924</v>
      </c>
    </row>
    <row r="22" spans="1:13" ht="21.5" customHeight="1" x14ac:dyDescent="0.35">
      <c r="A22" s="113" t="s">
        <v>28</v>
      </c>
      <c r="B22" s="58">
        <v>10330</v>
      </c>
      <c r="C22" s="58">
        <v>1195</v>
      </c>
      <c r="D22" s="58">
        <v>10408</v>
      </c>
      <c r="E22" s="58">
        <v>1196</v>
      </c>
      <c r="F22" s="58">
        <v>10408</v>
      </c>
      <c r="G22" s="58">
        <v>1195</v>
      </c>
      <c r="H22" s="58">
        <v>10465</v>
      </c>
      <c r="I22" s="58">
        <v>1196</v>
      </c>
      <c r="J22" s="58">
        <v>10516</v>
      </c>
      <c r="K22" s="58">
        <v>1197</v>
      </c>
    </row>
    <row r="23" spans="1:13" ht="21.5" customHeight="1" x14ac:dyDescent="0.35">
      <c r="A23" s="113" t="s">
        <v>29</v>
      </c>
      <c r="B23" s="58">
        <v>3283</v>
      </c>
      <c r="C23" s="58">
        <v>1584</v>
      </c>
      <c r="D23" s="58">
        <v>3335</v>
      </c>
      <c r="E23" s="58">
        <v>1594</v>
      </c>
      <c r="F23" s="58">
        <v>3351</v>
      </c>
      <c r="G23" s="58">
        <v>1592</v>
      </c>
      <c r="H23" s="58">
        <v>3390</v>
      </c>
      <c r="I23" s="58">
        <v>1599</v>
      </c>
      <c r="J23" s="58">
        <v>3425</v>
      </c>
      <c r="K23" s="58">
        <v>1597</v>
      </c>
    </row>
    <row r="24" spans="1:13" ht="42" customHeight="1" thickBot="1" x14ac:dyDescent="0.4">
      <c r="A24" s="61" t="s">
        <v>54</v>
      </c>
      <c r="B24" s="114">
        <v>5327297</v>
      </c>
      <c r="C24" s="114">
        <v>235</v>
      </c>
      <c r="D24" s="114">
        <v>5349618</v>
      </c>
      <c r="E24" s="114">
        <v>235</v>
      </c>
      <c r="F24" s="114">
        <v>5384092</v>
      </c>
      <c r="G24" s="114">
        <v>235</v>
      </c>
      <c r="H24" s="114">
        <v>5417028</v>
      </c>
      <c r="I24" s="114">
        <v>235</v>
      </c>
      <c r="J24" s="114">
        <v>5446113</v>
      </c>
      <c r="K24" s="114">
        <v>235</v>
      </c>
    </row>
    <row r="25" spans="1:13" ht="63" customHeight="1" thickTop="1" x14ac:dyDescent="0.35">
      <c r="A25" s="360" t="s">
        <v>206</v>
      </c>
      <c r="B25" s="360"/>
      <c r="C25" s="360"/>
      <c r="D25" s="360"/>
      <c r="E25" s="360"/>
      <c r="F25" s="360"/>
      <c r="G25" s="360"/>
      <c r="H25" s="360"/>
      <c r="I25" s="360"/>
      <c r="J25" s="360"/>
      <c r="K25" s="360"/>
      <c r="L25" s="150"/>
      <c r="M25" s="150"/>
    </row>
    <row r="26" spans="1:13" ht="30" customHeight="1" x14ac:dyDescent="0.3">
      <c r="A26" s="54" t="str">
        <f>+INDICE!B10</f>
        <v xml:space="preserve"> Lettura dati 25 maggio 2023</v>
      </c>
      <c r="B26" s="4"/>
    </row>
    <row r="27" spans="1:13" x14ac:dyDescent="0.35">
      <c r="B27" s="4"/>
    </row>
    <row r="28" spans="1:13" x14ac:dyDescent="0.35">
      <c r="B28" s="4"/>
    </row>
    <row r="29" spans="1:13" x14ac:dyDescent="0.35">
      <c r="B29" s="4"/>
    </row>
    <row r="30" spans="1:13" x14ac:dyDescent="0.35">
      <c r="B30" s="4"/>
    </row>
    <row r="31" spans="1:13" x14ac:dyDescent="0.35">
      <c r="B31" s="4"/>
    </row>
    <row r="32" spans="1:13" x14ac:dyDescent="0.35">
      <c r="B32" s="4"/>
    </row>
    <row r="33" spans="2:2" x14ac:dyDescent="0.35">
      <c r="B33" s="4"/>
    </row>
    <row r="34" spans="2:2" x14ac:dyDescent="0.35">
      <c r="B34" s="4"/>
    </row>
    <row r="35" spans="2:2" x14ac:dyDescent="0.35">
      <c r="B35" s="4"/>
    </row>
    <row r="36" spans="2:2" x14ac:dyDescent="0.35">
      <c r="B36" s="4"/>
    </row>
    <row r="37" spans="2:2" x14ac:dyDescent="0.35">
      <c r="B37" s="4"/>
    </row>
    <row r="38" spans="2:2" x14ac:dyDescent="0.35">
      <c r="B38" s="4"/>
    </row>
    <row r="39" spans="2:2" x14ac:dyDescent="0.35">
      <c r="B39" s="4"/>
    </row>
    <row r="40" spans="2:2" x14ac:dyDescent="0.35">
      <c r="B40" s="4"/>
    </row>
    <row r="41" spans="2:2" x14ac:dyDescent="0.35">
      <c r="B41" s="4"/>
    </row>
    <row r="42" spans="2:2" x14ac:dyDescent="0.35">
      <c r="B42" s="4"/>
    </row>
  </sheetData>
  <mergeCells count="15">
    <mergeCell ref="A25:K25"/>
    <mergeCell ref="H16:I16"/>
    <mergeCell ref="A16:A17"/>
    <mergeCell ref="B2:K2"/>
    <mergeCell ref="F16:G16"/>
    <mergeCell ref="D16:E16"/>
    <mergeCell ref="B16:C16"/>
    <mergeCell ref="J3:K3"/>
    <mergeCell ref="A3:A4"/>
    <mergeCell ref="B3:C3"/>
    <mergeCell ref="D3:E3"/>
    <mergeCell ref="F3:G3"/>
    <mergeCell ref="H3:I3"/>
    <mergeCell ref="J16:K16"/>
    <mergeCell ref="B15:K15"/>
  </mergeCells>
  <pageMargins left="0.70866141732283472" right="0.70866141732283472" top="0.94488188976377963" bottom="0.74803149606299213" header="0.31496062992125984" footer="0.31496062992125984"/>
  <pageSetup paperSize="9" scale="61" orientation="landscape" r:id="rId1"/>
  <headerFooter>
    <oddHeader>&amp;COSSERVATORIO ASSEGNO UNICO UNIVERSALE</oddHeader>
    <oddFooter>&amp;CINPS - COORDINAMENTO GENERALE STATISTICO ATTUARIALE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984B9-D82E-4A3C-8825-7BD6BFD951D0}">
  <sheetPr>
    <pageSetUpPr fitToPage="1"/>
  </sheetPr>
  <dimension ref="A1:S31"/>
  <sheetViews>
    <sheetView showGridLines="0" tabSelected="1" view="pageBreakPreview" zoomScale="57" zoomScaleNormal="58" zoomScaleSheetLayoutView="57" workbookViewId="0">
      <selection activeCell="D13" sqref="D13"/>
    </sheetView>
  </sheetViews>
  <sheetFormatPr defaultColWidth="13.26953125" defaultRowHeight="10" x14ac:dyDescent="0.35"/>
  <cols>
    <col min="1" max="1" width="30" style="1" customWidth="1"/>
    <col min="2" max="2" width="25.7265625" style="1" customWidth="1"/>
    <col min="3" max="3" width="20.1796875" style="1" customWidth="1"/>
    <col min="4" max="4" width="22.08984375" style="94" customWidth="1"/>
    <col min="5" max="11" width="17" style="94" customWidth="1"/>
    <col min="12" max="12" width="15.54296875" style="94" bestFit="1" customWidth="1"/>
    <col min="13" max="13" width="14.7265625" style="1" customWidth="1"/>
    <col min="14" max="14" width="15.54296875" style="1" bestFit="1" customWidth="1"/>
    <col min="15" max="15" width="13.26953125" style="1"/>
    <col min="16" max="16" width="17.08984375" style="1" customWidth="1"/>
    <col min="17" max="17" width="13.26953125" style="1"/>
    <col min="18" max="18" width="16.08984375" style="1" customWidth="1"/>
    <col min="19" max="16384" width="13.26953125" style="1"/>
  </cols>
  <sheetData>
    <row r="1" spans="1:19" ht="56.5" customHeight="1" thickBot="1" x14ac:dyDescent="0.4">
      <c r="A1" s="87" t="s">
        <v>185</v>
      </c>
      <c r="B1" s="87"/>
      <c r="C1" s="87"/>
      <c r="D1" s="87"/>
      <c r="E1" s="87"/>
      <c r="F1" s="87"/>
      <c r="G1" s="87"/>
      <c r="H1" s="151"/>
      <c r="I1" s="151"/>
      <c r="M1" s="94"/>
      <c r="N1" s="94"/>
      <c r="O1" s="94"/>
      <c r="P1" s="94"/>
      <c r="Q1" s="94"/>
      <c r="R1" s="94"/>
      <c r="S1" s="94"/>
    </row>
    <row r="2" spans="1:19" ht="43.5" customHeight="1" thickTop="1" x14ac:dyDescent="0.35">
      <c r="A2" s="184"/>
      <c r="B2" s="365" t="s">
        <v>36</v>
      </c>
      <c r="C2" s="365"/>
      <c r="D2" s="365"/>
      <c r="E2" s="365"/>
      <c r="F2" s="365"/>
      <c r="G2" s="365"/>
      <c r="H2" s="365"/>
      <c r="I2" s="365"/>
      <c r="J2" s="147"/>
      <c r="K2" s="147"/>
      <c r="L2" s="147"/>
      <c r="M2" s="147"/>
      <c r="N2" s="147"/>
      <c r="O2" s="147"/>
      <c r="P2" s="147"/>
      <c r="Q2" s="147"/>
    </row>
    <row r="3" spans="1:19" ht="19.5" customHeight="1" x14ac:dyDescent="0.35">
      <c r="A3" s="363" t="s">
        <v>31</v>
      </c>
      <c r="B3" s="361" t="s">
        <v>131</v>
      </c>
      <c r="C3" s="362"/>
      <c r="D3" s="361" t="s">
        <v>199</v>
      </c>
      <c r="E3" s="362"/>
      <c r="F3" s="361" t="s">
        <v>208</v>
      </c>
      <c r="G3" s="362"/>
      <c r="H3" s="361" t="s">
        <v>217</v>
      </c>
      <c r="I3" s="362"/>
      <c r="J3" s="367"/>
      <c r="K3" s="368"/>
    </row>
    <row r="4" spans="1:19" ht="76.5" customHeight="1" thickBot="1" x14ac:dyDescent="0.4">
      <c r="A4" s="364"/>
      <c r="B4" s="59" t="s">
        <v>114</v>
      </c>
      <c r="C4" s="59" t="s">
        <v>96</v>
      </c>
      <c r="D4" s="59" t="s">
        <v>114</v>
      </c>
      <c r="E4" s="59" t="s">
        <v>96</v>
      </c>
      <c r="F4" s="59" t="s">
        <v>114</v>
      </c>
      <c r="G4" s="59" t="s">
        <v>96</v>
      </c>
      <c r="H4" s="59" t="s">
        <v>114</v>
      </c>
      <c r="I4" s="59" t="s">
        <v>96</v>
      </c>
      <c r="J4" s="166"/>
      <c r="K4" s="166"/>
    </row>
    <row r="5" spans="1:19" ht="21.5" customHeight="1" thickTop="1" x14ac:dyDescent="0.35">
      <c r="A5" s="113" t="s">
        <v>24</v>
      </c>
      <c r="B5" s="58">
        <v>2799832</v>
      </c>
      <c r="C5" s="58">
        <v>148</v>
      </c>
      <c r="D5" s="58">
        <v>2807236</v>
      </c>
      <c r="E5" s="58">
        <v>147</v>
      </c>
      <c r="F5" s="58">
        <v>2868264</v>
      </c>
      <c r="G5" s="58">
        <v>122</v>
      </c>
      <c r="H5" s="58">
        <v>2831952</v>
      </c>
      <c r="I5" s="58">
        <v>132</v>
      </c>
      <c r="J5" s="166"/>
      <c r="K5" s="166"/>
    </row>
    <row r="6" spans="1:19" ht="21.75" customHeight="1" x14ac:dyDescent="0.35">
      <c r="A6" s="113" t="s">
        <v>25</v>
      </c>
      <c r="B6" s="58">
        <v>2169969</v>
      </c>
      <c r="C6" s="58">
        <v>316</v>
      </c>
      <c r="D6" s="58">
        <v>2167314</v>
      </c>
      <c r="E6" s="58">
        <v>314</v>
      </c>
      <c r="F6" s="58">
        <v>2193913</v>
      </c>
      <c r="G6" s="58">
        <v>272</v>
      </c>
      <c r="H6" s="58">
        <v>2165436</v>
      </c>
      <c r="I6" s="58">
        <v>294</v>
      </c>
      <c r="J6" s="166"/>
      <c r="K6" s="166"/>
    </row>
    <row r="7" spans="1:19" ht="21.75" customHeight="1" x14ac:dyDescent="0.35">
      <c r="A7" s="113" t="s">
        <v>26</v>
      </c>
      <c r="B7" s="58">
        <v>413053</v>
      </c>
      <c r="C7" s="58">
        <v>615</v>
      </c>
      <c r="D7" s="58">
        <v>412448</v>
      </c>
      <c r="E7" s="58">
        <v>613</v>
      </c>
      <c r="F7" s="58">
        <v>418484</v>
      </c>
      <c r="G7" s="58">
        <v>554</v>
      </c>
      <c r="H7" s="58">
        <v>411546</v>
      </c>
      <c r="I7" s="58">
        <v>589</v>
      </c>
      <c r="J7" s="166"/>
      <c r="K7" s="166"/>
    </row>
    <row r="8" spans="1:19" ht="21.75" customHeight="1" x14ac:dyDescent="0.35">
      <c r="A8" s="113" t="s">
        <v>27</v>
      </c>
      <c r="B8" s="58">
        <v>62303</v>
      </c>
      <c r="C8" s="58">
        <v>1073</v>
      </c>
      <c r="D8" s="58">
        <v>62332</v>
      </c>
      <c r="E8" s="58">
        <v>1072</v>
      </c>
      <c r="F8" s="58">
        <v>63880</v>
      </c>
      <c r="G8" s="58">
        <v>1011</v>
      </c>
      <c r="H8" s="58">
        <v>62720</v>
      </c>
      <c r="I8" s="58">
        <v>1050</v>
      </c>
      <c r="J8" s="166"/>
      <c r="K8" s="166"/>
    </row>
    <row r="9" spans="1:19" ht="21.75" customHeight="1" x14ac:dyDescent="0.35">
      <c r="A9" s="113" t="s">
        <v>28</v>
      </c>
      <c r="B9" s="58">
        <v>10512</v>
      </c>
      <c r="C9" s="58">
        <v>1379</v>
      </c>
      <c r="D9" s="58">
        <v>10512</v>
      </c>
      <c r="E9" s="58">
        <v>1381</v>
      </c>
      <c r="F9" s="58">
        <v>10784</v>
      </c>
      <c r="G9" s="58">
        <v>1301</v>
      </c>
      <c r="H9" s="58">
        <v>10578</v>
      </c>
      <c r="I9" s="58">
        <v>1354</v>
      </c>
      <c r="J9" s="166"/>
      <c r="K9" s="166"/>
    </row>
    <row r="10" spans="1:19" ht="21.75" customHeight="1" x14ac:dyDescent="0.35">
      <c r="A10" s="113" t="s">
        <v>29</v>
      </c>
      <c r="B10" s="58">
        <v>3460</v>
      </c>
      <c r="C10" s="58">
        <v>1825</v>
      </c>
      <c r="D10" s="58">
        <v>3466</v>
      </c>
      <c r="E10" s="58">
        <v>1825</v>
      </c>
      <c r="F10" s="58">
        <v>3528</v>
      </c>
      <c r="G10" s="58">
        <v>1739</v>
      </c>
      <c r="H10" s="58">
        <v>3445</v>
      </c>
      <c r="I10" s="58">
        <v>1794</v>
      </c>
      <c r="J10" s="166"/>
      <c r="K10" s="166"/>
    </row>
    <row r="11" spans="1:19" ht="27" customHeight="1" thickBot="1" x14ac:dyDescent="0.4">
      <c r="A11" s="61" t="s">
        <v>54</v>
      </c>
      <c r="B11" s="114">
        <v>5459129</v>
      </c>
      <c r="C11" s="114">
        <v>264</v>
      </c>
      <c r="D11" s="114">
        <v>5463308</v>
      </c>
      <c r="E11" s="114">
        <v>262</v>
      </c>
      <c r="F11" s="114">
        <v>5558853</v>
      </c>
      <c r="G11" s="114">
        <v>227</v>
      </c>
      <c r="H11" s="114">
        <v>5485677</v>
      </c>
      <c r="I11" s="114">
        <v>244</v>
      </c>
      <c r="J11" s="166"/>
      <c r="K11" s="166"/>
      <c r="M11" s="94"/>
      <c r="N11" s="94"/>
      <c r="O11" s="94"/>
      <c r="P11" s="94"/>
      <c r="Q11" s="94"/>
    </row>
    <row r="12" spans="1:19" ht="8.5" customHeight="1" thickTop="1" x14ac:dyDescent="0.35">
      <c r="B12" s="149"/>
      <c r="C12" s="149"/>
      <c r="D12" s="150"/>
      <c r="E12" s="150"/>
      <c r="F12" s="150"/>
      <c r="G12" s="150"/>
      <c r="H12" s="150"/>
      <c r="I12" s="150"/>
      <c r="J12" s="166"/>
      <c r="K12" s="166"/>
      <c r="M12" s="150"/>
      <c r="N12" s="150"/>
      <c r="O12" s="150"/>
      <c r="P12" s="150"/>
      <c r="Q12" s="150"/>
    </row>
    <row r="13" spans="1:19" ht="9" customHeight="1" x14ac:dyDescent="0.35">
      <c r="B13" s="6"/>
      <c r="C13" s="6"/>
      <c r="D13" s="167"/>
      <c r="E13" s="167"/>
      <c r="F13" s="167"/>
      <c r="J13" s="166"/>
      <c r="K13" s="166"/>
    </row>
    <row r="14" spans="1:19" ht="132" customHeight="1" x14ac:dyDescent="0.35">
      <c r="A14" s="360" t="s">
        <v>206</v>
      </c>
      <c r="B14" s="360"/>
      <c r="C14" s="360"/>
      <c r="D14" s="360"/>
      <c r="E14" s="360"/>
      <c r="F14" s="360"/>
      <c r="G14" s="360"/>
      <c r="H14" s="360"/>
      <c r="I14" s="360"/>
      <c r="J14" s="166"/>
      <c r="K14" s="166"/>
      <c r="M14" s="150"/>
    </row>
    <row r="15" spans="1:19" ht="30" customHeight="1" x14ac:dyDescent="0.3">
      <c r="A15" s="54" t="str">
        <f>+INDICE!B10</f>
        <v xml:space="preserve"> Lettura dati 25 maggio 2023</v>
      </c>
      <c r="B15" s="4"/>
    </row>
    <row r="16" spans="1:19" x14ac:dyDescent="0.35">
      <c r="B16" s="4"/>
    </row>
    <row r="17" spans="2:2" x14ac:dyDescent="0.35">
      <c r="B17" s="4"/>
    </row>
    <row r="18" spans="2:2" x14ac:dyDescent="0.35">
      <c r="B18" s="4"/>
    </row>
    <row r="19" spans="2:2" x14ac:dyDescent="0.35">
      <c r="B19" s="4"/>
    </row>
    <row r="20" spans="2:2" x14ac:dyDescent="0.35">
      <c r="B20" s="4"/>
    </row>
    <row r="21" spans="2:2" x14ac:dyDescent="0.35">
      <c r="B21" s="4"/>
    </row>
    <row r="22" spans="2:2" x14ac:dyDescent="0.35">
      <c r="B22" s="4"/>
    </row>
    <row r="23" spans="2:2" x14ac:dyDescent="0.35">
      <c r="B23" s="4"/>
    </row>
    <row r="24" spans="2:2" x14ac:dyDescent="0.35">
      <c r="B24" s="4"/>
    </row>
    <row r="25" spans="2:2" x14ac:dyDescent="0.35">
      <c r="B25" s="4"/>
    </row>
    <row r="26" spans="2:2" x14ac:dyDescent="0.35">
      <c r="B26" s="4"/>
    </row>
    <row r="27" spans="2:2" x14ac:dyDescent="0.35">
      <c r="B27" s="4"/>
    </row>
    <row r="28" spans="2:2" x14ac:dyDescent="0.35">
      <c r="B28" s="4"/>
    </row>
    <row r="29" spans="2:2" x14ac:dyDescent="0.35">
      <c r="B29" s="4"/>
    </row>
    <row r="30" spans="2:2" x14ac:dyDescent="0.35">
      <c r="B30" s="4"/>
    </row>
    <row r="31" spans="2:2" x14ac:dyDescent="0.35">
      <c r="B31" s="4"/>
    </row>
  </sheetData>
  <mergeCells count="8">
    <mergeCell ref="A14:I14"/>
    <mergeCell ref="B2:I2"/>
    <mergeCell ref="F3:G3"/>
    <mergeCell ref="H3:I3"/>
    <mergeCell ref="J3:K3"/>
    <mergeCell ref="A3:A4"/>
    <mergeCell ref="B3:C3"/>
    <mergeCell ref="D3:E3"/>
  </mergeCells>
  <pageMargins left="0.70866141732283472" right="0.70866141732283472" top="0.94488188976377963" bottom="0.74803149606299213" header="0.31496062992125984" footer="0.31496062992125984"/>
  <pageSetup paperSize="9" scale="60" orientation="landscape" r:id="rId1"/>
  <headerFooter>
    <oddHeader>&amp;COSSERVATORIO ASSEGNO UNICO UNIVERSALE</oddHeader>
    <oddFooter>&amp;CINPS - COORDINAMENTO GENERALE STATISTICO ATTUARIALE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3963D-01EC-478E-ADE1-84DB4956E7F8}">
  <sheetPr>
    <pageSetUpPr fitToPage="1"/>
  </sheetPr>
  <dimension ref="A1:L26"/>
  <sheetViews>
    <sheetView showGridLines="0" tabSelected="1" topLeftCell="A8" zoomScale="60" zoomScaleNormal="60" workbookViewId="0">
      <selection activeCell="D13" sqref="D13"/>
    </sheetView>
  </sheetViews>
  <sheetFormatPr defaultRowHeight="14.5" x14ac:dyDescent="0.35"/>
  <cols>
    <col min="1" max="1" width="24.81640625" customWidth="1"/>
    <col min="2" max="2" width="19.26953125" customWidth="1"/>
    <col min="3" max="3" width="15.81640625" customWidth="1"/>
    <col min="4" max="4" width="15.6328125" customWidth="1"/>
    <col min="5" max="5" width="20.08984375" customWidth="1"/>
    <col min="6" max="6" width="15.90625" bestFit="1" customWidth="1"/>
    <col min="7" max="7" width="15.54296875" customWidth="1"/>
    <col min="8" max="8" width="20.7265625" customWidth="1"/>
    <col min="9" max="9" width="15.08984375" customWidth="1"/>
    <col min="10" max="10" width="16.08984375" customWidth="1"/>
    <col min="11" max="13" width="25.81640625" bestFit="1" customWidth="1"/>
    <col min="14" max="14" width="32.453125" bestFit="1" customWidth="1"/>
    <col min="15" max="15" width="32.54296875" bestFit="1" customWidth="1"/>
    <col min="16" max="16" width="31.26953125" bestFit="1" customWidth="1"/>
    <col min="17" max="17" width="31.36328125" bestFit="1" customWidth="1"/>
  </cols>
  <sheetData>
    <row r="1" spans="1:12" ht="66" customHeight="1" thickBot="1" x14ac:dyDescent="0.4">
      <c r="A1" s="75" t="s">
        <v>186</v>
      </c>
      <c r="B1" s="32"/>
      <c r="C1" s="32"/>
      <c r="D1" s="32"/>
      <c r="E1" s="32"/>
      <c r="F1" s="32"/>
      <c r="G1" s="32"/>
      <c r="H1" s="32"/>
      <c r="I1" s="32"/>
      <c r="J1" s="32"/>
    </row>
    <row r="2" spans="1:12" s="103" customFormat="1" ht="40.5" customHeight="1" thickTop="1" x14ac:dyDescent="0.35">
      <c r="A2" s="76"/>
      <c r="B2" s="369" t="s">
        <v>81</v>
      </c>
      <c r="C2" s="369"/>
      <c r="D2" s="369"/>
      <c r="E2" s="370" t="s">
        <v>82</v>
      </c>
      <c r="F2" s="369"/>
      <c r="G2" s="371"/>
      <c r="H2" s="370" t="s">
        <v>78</v>
      </c>
      <c r="I2" s="369"/>
      <c r="J2" s="369"/>
      <c r="K2" s="102"/>
    </row>
    <row r="3" spans="1:12" s="105" customFormat="1" ht="85.5" customHeight="1" thickBot="1" x14ac:dyDescent="0.4">
      <c r="A3" s="185" t="s">
        <v>83</v>
      </c>
      <c r="B3" s="186" t="s">
        <v>115</v>
      </c>
      <c r="C3" s="186" t="s">
        <v>96</v>
      </c>
      <c r="D3" s="186" t="s">
        <v>56</v>
      </c>
      <c r="E3" s="187" t="s">
        <v>115</v>
      </c>
      <c r="F3" s="186" t="s">
        <v>96</v>
      </c>
      <c r="G3" s="188" t="s">
        <v>56</v>
      </c>
      <c r="H3" s="186" t="s">
        <v>115</v>
      </c>
      <c r="I3" s="186" t="s">
        <v>96</v>
      </c>
      <c r="J3" s="186" t="s">
        <v>56</v>
      </c>
      <c r="K3" s="104"/>
    </row>
    <row r="4" spans="1:12" s="105" customFormat="1" ht="31.5" customHeight="1" thickTop="1" x14ac:dyDescent="0.35">
      <c r="A4" s="247"/>
      <c r="B4" s="373" t="s">
        <v>170</v>
      </c>
      <c r="C4" s="373"/>
      <c r="D4" s="373"/>
      <c r="E4" s="373"/>
      <c r="F4" s="373"/>
      <c r="G4" s="373"/>
      <c r="H4" s="373"/>
      <c r="I4" s="373"/>
      <c r="J4" s="373"/>
      <c r="K4" s="104"/>
    </row>
    <row r="5" spans="1:12" s="78" customFormat="1" ht="32" customHeight="1" x14ac:dyDescent="0.35">
      <c r="A5" s="91" t="s">
        <v>172</v>
      </c>
      <c r="B5" s="189">
        <v>4953671</v>
      </c>
      <c r="C5" s="189">
        <v>227</v>
      </c>
      <c r="D5" s="190">
        <v>1.6</v>
      </c>
      <c r="E5" s="191">
        <v>299239</v>
      </c>
      <c r="F5" s="192">
        <v>342</v>
      </c>
      <c r="G5" s="193">
        <v>1.69</v>
      </c>
      <c r="H5" s="189">
        <v>5252910</v>
      </c>
      <c r="I5" s="189">
        <v>234</v>
      </c>
      <c r="J5" s="190">
        <v>1.6</v>
      </c>
      <c r="K5" s="77"/>
      <c r="L5" s="77"/>
    </row>
    <row r="6" spans="1:12" s="78" customFormat="1" ht="25.5" customHeight="1" x14ac:dyDescent="0.35">
      <c r="A6" s="91" t="s">
        <v>173</v>
      </c>
      <c r="B6" s="189">
        <v>4955500</v>
      </c>
      <c r="C6" s="189">
        <v>227</v>
      </c>
      <c r="D6" s="190">
        <v>1.6</v>
      </c>
      <c r="E6" s="191">
        <v>299904</v>
      </c>
      <c r="F6" s="192">
        <v>343</v>
      </c>
      <c r="G6" s="193">
        <v>1.69</v>
      </c>
      <c r="H6" s="189">
        <v>5255404</v>
      </c>
      <c r="I6" s="189">
        <v>234</v>
      </c>
      <c r="J6" s="190">
        <v>1.6</v>
      </c>
      <c r="K6" s="77"/>
      <c r="L6" s="77"/>
    </row>
    <row r="7" spans="1:12" s="78" customFormat="1" ht="25.5" customHeight="1" x14ac:dyDescent="0.35">
      <c r="A7" s="91" t="s">
        <v>174</v>
      </c>
      <c r="B7" s="189">
        <v>4995396</v>
      </c>
      <c r="C7" s="189">
        <v>228</v>
      </c>
      <c r="D7" s="190">
        <v>1.6</v>
      </c>
      <c r="E7" s="191">
        <v>306127</v>
      </c>
      <c r="F7" s="192">
        <v>346</v>
      </c>
      <c r="G7" s="193">
        <v>1.69</v>
      </c>
      <c r="H7" s="189">
        <v>5301523</v>
      </c>
      <c r="I7" s="189">
        <v>235</v>
      </c>
      <c r="J7" s="190">
        <v>1.61</v>
      </c>
      <c r="K7" s="77"/>
      <c r="L7" s="77"/>
    </row>
    <row r="8" spans="1:12" s="78" customFormat="1" ht="25.5" customHeight="1" x14ac:dyDescent="0.35">
      <c r="A8" s="91" t="s">
        <v>175</v>
      </c>
      <c r="B8" s="189">
        <v>4993227</v>
      </c>
      <c r="C8" s="189">
        <v>228</v>
      </c>
      <c r="D8" s="190">
        <v>1.6</v>
      </c>
      <c r="E8" s="191">
        <v>306616</v>
      </c>
      <c r="F8" s="192">
        <v>347</v>
      </c>
      <c r="G8" s="193">
        <v>1.69</v>
      </c>
      <c r="H8" s="189">
        <v>5299843</v>
      </c>
      <c r="I8" s="189">
        <v>235</v>
      </c>
      <c r="J8" s="190">
        <v>1.6</v>
      </c>
      <c r="K8" s="77"/>
      <c r="L8" s="77"/>
    </row>
    <row r="9" spans="1:12" s="78" customFormat="1" ht="25.5" customHeight="1" x14ac:dyDescent="0.35">
      <c r="A9" s="91" t="s">
        <v>176</v>
      </c>
      <c r="B9" s="189">
        <v>4969131</v>
      </c>
      <c r="C9" s="189">
        <v>229</v>
      </c>
      <c r="D9" s="190">
        <v>1.6</v>
      </c>
      <c r="E9" s="191">
        <v>303683</v>
      </c>
      <c r="F9" s="192">
        <v>346</v>
      </c>
      <c r="G9" s="193">
        <v>1.69</v>
      </c>
      <c r="H9" s="189">
        <v>5272814</v>
      </c>
      <c r="I9" s="189">
        <v>235</v>
      </c>
      <c r="J9" s="190">
        <v>1.6</v>
      </c>
      <c r="K9" s="77"/>
      <c r="L9" s="77"/>
    </row>
    <row r="10" spans="1:12" s="78" customFormat="1" ht="25.5" customHeight="1" x14ac:dyDescent="0.35">
      <c r="A10" s="91" t="s">
        <v>177</v>
      </c>
      <c r="B10" s="189">
        <v>5019704</v>
      </c>
      <c r="C10" s="189">
        <v>228</v>
      </c>
      <c r="D10" s="190">
        <v>1.6</v>
      </c>
      <c r="E10" s="191">
        <v>307593</v>
      </c>
      <c r="F10" s="192">
        <v>345</v>
      </c>
      <c r="G10" s="193">
        <v>1.69</v>
      </c>
      <c r="H10" s="189">
        <v>5327297</v>
      </c>
      <c r="I10" s="189">
        <v>235</v>
      </c>
      <c r="J10" s="190">
        <v>1.6</v>
      </c>
      <c r="K10" s="77"/>
      <c r="L10" s="77"/>
    </row>
    <row r="11" spans="1:12" s="78" customFormat="1" ht="25.5" customHeight="1" x14ac:dyDescent="0.35">
      <c r="A11" s="91" t="s">
        <v>178</v>
      </c>
      <c r="B11" s="189">
        <v>5040010</v>
      </c>
      <c r="C11" s="189">
        <v>229</v>
      </c>
      <c r="D11" s="190">
        <v>1.59</v>
      </c>
      <c r="E11" s="191">
        <v>309608</v>
      </c>
      <c r="F11" s="192">
        <v>346</v>
      </c>
      <c r="G11" s="193">
        <v>1.69</v>
      </c>
      <c r="H11" s="189">
        <v>5349618</v>
      </c>
      <c r="I11" s="189">
        <v>235</v>
      </c>
      <c r="J11" s="190">
        <v>1.6</v>
      </c>
      <c r="K11" s="77"/>
      <c r="L11" s="77"/>
    </row>
    <row r="12" spans="1:12" s="78" customFormat="1" ht="25.5" customHeight="1" x14ac:dyDescent="0.35">
      <c r="A12" s="91" t="s">
        <v>179</v>
      </c>
      <c r="B12" s="189">
        <v>5071270</v>
      </c>
      <c r="C12" s="189">
        <v>228</v>
      </c>
      <c r="D12" s="190">
        <v>1.59</v>
      </c>
      <c r="E12" s="191">
        <v>312822</v>
      </c>
      <c r="F12" s="192">
        <v>345</v>
      </c>
      <c r="G12" s="193">
        <v>1.68</v>
      </c>
      <c r="H12" s="189">
        <v>5384092</v>
      </c>
      <c r="I12" s="189">
        <v>235</v>
      </c>
      <c r="J12" s="190">
        <v>1.6</v>
      </c>
      <c r="K12" s="77"/>
      <c r="L12" s="77"/>
    </row>
    <row r="13" spans="1:12" s="78" customFormat="1" ht="25.5" customHeight="1" x14ac:dyDescent="0.35">
      <c r="A13" s="91" t="s">
        <v>180</v>
      </c>
      <c r="B13" s="189">
        <v>5100974</v>
      </c>
      <c r="C13" s="189">
        <v>228</v>
      </c>
      <c r="D13" s="190">
        <v>1.59</v>
      </c>
      <c r="E13" s="191">
        <v>316054</v>
      </c>
      <c r="F13" s="192">
        <v>344</v>
      </c>
      <c r="G13" s="193">
        <v>1.68</v>
      </c>
      <c r="H13" s="189">
        <v>5417028</v>
      </c>
      <c r="I13" s="189">
        <v>235</v>
      </c>
      <c r="J13" s="190">
        <v>1.6</v>
      </c>
      <c r="K13" s="77"/>
      <c r="L13" s="77"/>
    </row>
    <row r="14" spans="1:12" s="78" customFormat="1" ht="25.5" customHeight="1" x14ac:dyDescent="0.35">
      <c r="A14" s="248" t="s">
        <v>181</v>
      </c>
      <c r="B14" s="198">
        <v>5128002</v>
      </c>
      <c r="C14" s="198">
        <v>228</v>
      </c>
      <c r="D14" s="199">
        <v>1.59</v>
      </c>
      <c r="E14" s="198">
        <v>318111</v>
      </c>
      <c r="F14" s="198">
        <v>344</v>
      </c>
      <c r="G14" s="199">
        <v>1.68</v>
      </c>
      <c r="H14" s="198">
        <v>5446113</v>
      </c>
      <c r="I14" s="198">
        <v>235</v>
      </c>
      <c r="J14" s="200">
        <v>1.6</v>
      </c>
      <c r="K14" s="77"/>
      <c r="L14" s="77"/>
    </row>
    <row r="15" spans="1:12" s="78" customFormat="1" ht="32" customHeight="1" x14ac:dyDescent="0.35">
      <c r="A15" s="201" t="s">
        <v>62</v>
      </c>
      <c r="B15" s="202">
        <v>5022688.5</v>
      </c>
      <c r="C15" s="194"/>
      <c r="D15" s="196"/>
      <c r="E15" s="202">
        <v>307975.7</v>
      </c>
      <c r="F15" s="194"/>
      <c r="G15" s="196"/>
      <c r="H15" s="202">
        <v>5330664.2</v>
      </c>
      <c r="I15" s="194"/>
      <c r="J15" s="195"/>
      <c r="K15" s="77"/>
      <c r="L15" s="77"/>
    </row>
    <row r="16" spans="1:12" s="78" customFormat="1" ht="25.5" customHeight="1" thickBot="1" x14ac:dyDescent="0.4">
      <c r="A16" s="203" t="s">
        <v>40</v>
      </c>
      <c r="B16" s="204"/>
      <c r="C16" s="204">
        <v>228</v>
      </c>
      <c r="D16" s="205"/>
      <c r="E16" s="204"/>
      <c r="F16" s="204">
        <v>345</v>
      </c>
      <c r="G16" s="205"/>
      <c r="H16" s="204"/>
      <c r="I16" s="204">
        <v>235</v>
      </c>
      <c r="J16" s="206"/>
      <c r="K16" s="77"/>
      <c r="L16" s="77"/>
    </row>
    <row r="17" spans="1:12" s="105" customFormat="1" ht="45.5" customHeight="1" thickTop="1" x14ac:dyDescent="0.35">
      <c r="A17" s="242"/>
      <c r="B17" s="373" t="s">
        <v>171</v>
      </c>
      <c r="C17" s="373"/>
      <c r="D17" s="373"/>
      <c r="E17" s="373"/>
      <c r="F17" s="373"/>
      <c r="G17" s="373"/>
      <c r="H17" s="373"/>
      <c r="I17" s="373"/>
      <c r="J17" s="373"/>
      <c r="K17" s="104"/>
    </row>
    <row r="18" spans="1:12" s="105" customFormat="1" ht="45.5" customHeight="1" x14ac:dyDescent="0.35">
      <c r="A18" s="275" t="s">
        <v>200</v>
      </c>
      <c r="B18" s="276">
        <v>5150924</v>
      </c>
      <c r="C18" s="276">
        <v>257</v>
      </c>
      <c r="D18" s="306">
        <v>1.59</v>
      </c>
      <c r="E18" s="276">
        <v>308205</v>
      </c>
      <c r="F18" s="276">
        <v>374</v>
      </c>
      <c r="G18" s="306">
        <v>1.67</v>
      </c>
      <c r="H18" s="276">
        <v>5459129</v>
      </c>
      <c r="I18" s="276">
        <v>264</v>
      </c>
      <c r="J18" s="277">
        <v>1.59</v>
      </c>
      <c r="K18" s="104"/>
    </row>
    <row r="19" spans="1:12" s="105" customFormat="1" ht="24" customHeight="1" x14ac:dyDescent="0.35">
      <c r="A19" s="275" t="s">
        <v>184</v>
      </c>
      <c r="B19" s="276">
        <v>5152452</v>
      </c>
      <c r="C19" s="276">
        <v>256</v>
      </c>
      <c r="D19" s="307">
        <v>1.59</v>
      </c>
      <c r="E19" s="276">
        <v>310856</v>
      </c>
      <c r="F19" s="276">
        <v>373</v>
      </c>
      <c r="G19" s="307">
        <v>1.67</v>
      </c>
      <c r="H19" s="276">
        <v>5463308</v>
      </c>
      <c r="I19" s="276">
        <v>262</v>
      </c>
      <c r="J19" s="277">
        <v>1.59</v>
      </c>
      <c r="K19" s="104"/>
    </row>
    <row r="20" spans="1:12" s="105" customFormat="1" ht="24" customHeight="1" x14ac:dyDescent="0.35">
      <c r="A20" s="275" t="s">
        <v>172</v>
      </c>
      <c r="B20" s="276">
        <v>5230982</v>
      </c>
      <c r="C20" s="276">
        <v>220</v>
      </c>
      <c r="D20" s="307">
        <v>1.59</v>
      </c>
      <c r="E20" s="276">
        <v>327871</v>
      </c>
      <c r="F20" s="276">
        <v>339</v>
      </c>
      <c r="G20" s="307">
        <v>1.67</v>
      </c>
      <c r="H20" s="276">
        <v>5558853</v>
      </c>
      <c r="I20" s="276">
        <v>227</v>
      </c>
      <c r="J20" s="277">
        <v>1.59</v>
      </c>
      <c r="K20" s="104"/>
    </row>
    <row r="21" spans="1:12" s="78" customFormat="1" ht="26.5" customHeight="1" x14ac:dyDescent="0.35">
      <c r="A21" s="246" t="s">
        <v>173</v>
      </c>
      <c r="B21" s="243">
        <v>5163284</v>
      </c>
      <c r="C21" s="243">
        <v>236</v>
      </c>
      <c r="D21" s="244">
        <v>1.58</v>
      </c>
      <c r="E21" s="243">
        <v>322393</v>
      </c>
      <c r="F21" s="243">
        <v>373</v>
      </c>
      <c r="G21" s="244">
        <v>1.69</v>
      </c>
      <c r="H21" s="243">
        <v>5485677</v>
      </c>
      <c r="I21" s="243">
        <v>244</v>
      </c>
      <c r="J21" s="245">
        <v>1.59</v>
      </c>
      <c r="K21" s="77"/>
      <c r="L21" s="155"/>
    </row>
    <row r="22" spans="1:12" ht="37" customHeight="1" x14ac:dyDescent="0.35">
      <c r="A22" s="207" t="s">
        <v>62</v>
      </c>
      <c r="B22" s="202">
        <v>5174410.5</v>
      </c>
      <c r="C22" s="80"/>
      <c r="D22" s="197"/>
      <c r="E22" s="202">
        <v>317331.25</v>
      </c>
      <c r="F22" s="80"/>
      <c r="G22" s="197"/>
      <c r="H22" s="202">
        <v>5491741.75</v>
      </c>
      <c r="I22" s="80"/>
      <c r="J22" s="81"/>
      <c r="K22" s="10"/>
      <c r="L22" s="10"/>
    </row>
    <row r="23" spans="1:12" ht="25.5" customHeight="1" thickBot="1" x14ac:dyDescent="0.4">
      <c r="A23" s="207" t="s">
        <v>40</v>
      </c>
      <c r="B23" s="202"/>
      <c r="C23" s="202">
        <v>242</v>
      </c>
      <c r="D23" s="205"/>
      <c r="E23" s="202"/>
      <c r="F23" s="202">
        <v>364</v>
      </c>
      <c r="G23" s="205"/>
      <c r="H23" s="204"/>
      <c r="I23" s="202">
        <v>249</v>
      </c>
      <c r="J23" s="206"/>
      <c r="K23" s="10"/>
      <c r="L23" s="10"/>
    </row>
    <row r="24" spans="1:12" ht="85" customHeight="1" thickTop="1" x14ac:dyDescent="0.35">
      <c r="A24" s="372" t="s">
        <v>207</v>
      </c>
      <c r="B24" s="372"/>
      <c r="C24" s="372"/>
      <c r="D24" s="372"/>
      <c r="E24" s="372"/>
      <c r="F24" s="372"/>
      <c r="G24" s="372"/>
      <c r="H24" s="372"/>
      <c r="I24" s="372"/>
      <c r="J24" s="372"/>
      <c r="K24" s="10"/>
      <c r="L24" s="10"/>
    </row>
    <row r="25" spans="1:12" ht="12" customHeight="1" x14ac:dyDescent="0.35">
      <c r="A25" s="141"/>
      <c r="B25" s="141"/>
      <c r="C25" s="141"/>
      <c r="D25" s="141"/>
      <c r="E25" s="141"/>
      <c r="F25" s="141"/>
      <c r="G25" s="141"/>
      <c r="H25" s="141"/>
      <c r="I25" s="141"/>
      <c r="J25" s="141"/>
      <c r="K25" s="10"/>
      <c r="L25" s="10"/>
    </row>
    <row r="26" spans="1:12" x14ac:dyDescent="0.35">
      <c r="A26" s="62" t="str">
        <f>+INDICE!B10</f>
        <v xml:space="preserve"> Lettura dati 25 maggio 2023</v>
      </c>
    </row>
  </sheetData>
  <mergeCells count="6">
    <mergeCell ref="B2:D2"/>
    <mergeCell ref="E2:G2"/>
    <mergeCell ref="H2:J2"/>
    <mergeCell ref="A24:J24"/>
    <mergeCell ref="B4:J4"/>
    <mergeCell ref="B17:J17"/>
  </mergeCells>
  <phoneticPr fontId="10" type="noConversion"/>
  <pageMargins left="0.70866141732283472" right="0.70866141732283472" top="0.94488188976377963" bottom="0.74803149606299213" header="0.31496062992125984" footer="0.31496062992125984"/>
  <pageSetup paperSize="9" scale="48" orientation="portrait" r:id="rId1"/>
  <headerFooter>
    <oddHeader>&amp;COSSERVATORIO ASSEGNO UNICO UNIVERSALE</oddHeader>
    <oddFooter>&amp;CINPS - COORDINAMENTO GENERALE STATISTICO ATTUARIALE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D9E86A312D236D4CA0EB330A8FD1B033" ma:contentTypeVersion="0" ma:contentTypeDescription="Creare un nuovo documento." ma:contentTypeScope="" ma:versionID="4e17e8b0cb5d695d4813986cd18d8ef1">
  <xsd:schema xmlns:xsd="http://www.w3.org/2001/XMLSchema" xmlns:xs="http://www.w3.org/2001/XMLSchema" xmlns:p="http://schemas.microsoft.com/office/2006/metadata/properties" xmlns:ns1="http://schemas.microsoft.com/sharepoint/v3" targetNamespace="http://schemas.microsoft.com/office/2006/metadata/properties" ma:root="true" ma:fieldsID="c6f1ddf26d4eb271b3bb29f04aebe2a5"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a inizio pianificazione" ma:internalName="PublishingStartDate">
      <xsd:simpleType>
        <xsd:restriction base="dms:Unknown"/>
      </xsd:simpleType>
    </xsd:element>
    <xsd:element name="PublishingExpirationDate" ma:index="9" nillable="true" ma:displayName="Data fine pianificazion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5163CB5-B65E-45E3-8B74-5BD6B00985F8}">
  <ds:schemaRefs>
    <ds:schemaRef ds:uri="http://schemas.microsoft.com/office/2006/metadata/propertie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8FF6599A-505C-494E-915E-F12FB9D6F2D8}">
  <ds:schemaRefs>
    <ds:schemaRef ds:uri="http://schemas.microsoft.com/sharepoint/v3/contenttype/forms"/>
  </ds:schemaRefs>
</ds:datastoreItem>
</file>

<file path=customXml/itemProps3.xml><?xml version="1.0" encoding="utf-8"?>
<ds:datastoreItem xmlns:ds="http://schemas.openxmlformats.org/officeDocument/2006/customXml" ds:itemID="{B73AC6B0-E556-4887-BF48-0DC83579BD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29</vt:i4>
      </vt:variant>
      <vt:variant>
        <vt:lpstr>Intervalli denominati</vt:lpstr>
      </vt:variant>
      <vt:variant>
        <vt:i4>28</vt:i4>
      </vt:variant>
    </vt:vector>
  </HeadingPairs>
  <TitlesOfParts>
    <vt:vector size="57" baseType="lpstr">
      <vt:lpstr>COPERTINA</vt:lpstr>
      <vt:lpstr>INDICE</vt:lpstr>
      <vt:lpstr>SEZIONE I</vt:lpstr>
      <vt:lpstr>Tavola 1.1</vt:lpstr>
      <vt:lpstr>Tavola 1.2</vt:lpstr>
      <vt:lpstr>Tavola 1.3</vt:lpstr>
      <vt:lpstr>Tavola 1.4_1</vt:lpstr>
      <vt:lpstr>Tavola 1.4_2</vt:lpstr>
      <vt:lpstr>Tavola 1.5</vt:lpstr>
      <vt:lpstr>Tavola 1.6_1</vt:lpstr>
      <vt:lpstr>Tavola 1.6_2</vt:lpstr>
      <vt:lpstr>Tavola 1.7_1</vt:lpstr>
      <vt:lpstr>Tavola 1.7_2</vt:lpstr>
      <vt:lpstr>Tavola 1.8_1</vt:lpstr>
      <vt:lpstr>Tavola 1.8_2</vt:lpstr>
      <vt:lpstr>Tavola 1.9_1</vt:lpstr>
      <vt:lpstr>Tavola 1.9_2</vt:lpstr>
      <vt:lpstr>Tavola 1.10_1</vt:lpstr>
      <vt:lpstr>Tavola 1.10_2</vt:lpstr>
      <vt:lpstr>Tavola 1.11</vt:lpstr>
      <vt:lpstr>SEZIONE II</vt:lpstr>
      <vt:lpstr>Tavola 2.1</vt:lpstr>
      <vt:lpstr>Tavola 2.2_1 </vt:lpstr>
      <vt:lpstr>Tavola 2.2_2</vt:lpstr>
      <vt:lpstr>Tavola 2.3</vt:lpstr>
      <vt:lpstr>SEZIONE III</vt:lpstr>
      <vt:lpstr>Tavola 3.1</vt:lpstr>
      <vt:lpstr>Tavola 3.2</vt:lpstr>
      <vt:lpstr>Nota metodologica</vt:lpstr>
      <vt:lpstr>'Tavola 1.3'!_Hlk107209231</vt:lpstr>
      <vt:lpstr>'Tavola 2.1'!_Hlk107209231</vt:lpstr>
      <vt:lpstr>'Tavola 3.1'!_Hlk107209231</vt:lpstr>
      <vt:lpstr>COPERTINA!Area_stampa</vt:lpstr>
      <vt:lpstr>INDICE!Area_stampa</vt:lpstr>
      <vt:lpstr>'Tavola 1.1'!Area_stampa</vt:lpstr>
      <vt:lpstr>'Tavola 1.10_1'!Area_stampa</vt:lpstr>
      <vt:lpstr>'Tavola 1.10_2'!Area_stampa</vt:lpstr>
      <vt:lpstr>'Tavola 1.11'!Area_stampa</vt:lpstr>
      <vt:lpstr>'Tavola 1.2'!Area_stampa</vt:lpstr>
      <vt:lpstr>'Tavola 1.3'!Area_stampa</vt:lpstr>
      <vt:lpstr>'Tavola 1.4_1'!Area_stampa</vt:lpstr>
      <vt:lpstr>'Tavola 1.4_2'!Area_stampa</vt:lpstr>
      <vt:lpstr>'Tavola 1.5'!Area_stampa</vt:lpstr>
      <vt:lpstr>'Tavola 1.6_1'!Area_stampa</vt:lpstr>
      <vt:lpstr>'Tavola 1.6_2'!Area_stampa</vt:lpstr>
      <vt:lpstr>'Tavola 1.7_1'!Area_stampa</vt:lpstr>
      <vt:lpstr>'Tavola 1.7_2'!Area_stampa</vt:lpstr>
      <vt:lpstr>'Tavola 1.8_1'!Area_stampa</vt:lpstr>
      <vt:lpstr>'Tavola 1.8_2'!Area_stampa</vt:lpstr>
      <vt:lpstr>'Tavola 1.9_1'!Area_stampa</vt:lpstr>
      <vt:lpstr>'Tavola 1.9_2'!Area_stampa</vt:lpstr>
      <vt:lpstr>'Tavola 2.1'!Area_stampa</vt:lpstr>
      <vt:lpstr>'Tavola 2.2_1 '!Area_stampa</vt:lpstr>
      <vt:lpstr>'Tavola 2.2_2'!Area_stampa</vt:lpstr>
      <vt:lpstr>'Tavola 2.3'!Area_stampa</vt:lpstr>
      <vt:lpstr>'Tavola 3.1'!Area_stampa</vt:lpstr>
      <vt:lpstr>'Tavola 3.2'!Area_stampa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Di Tommaso Elisabetta</dc:creator>
  <cp:lastModifiedBy>Ditommaso Elisabetta</cp:lastModifiedBy>
  <cp:lastPrinted>2023-06-07T14:12:59Z</cp:lastPrinted>
  <dcterms:created xsi:type="dcterms:W3CDTF">2021-02-08T13:18:49Z</dcterms:created>
  <dcterms:modified xsi:type="dcterms:W3CDTF">2023-06-07T16:13:21Z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0x010100D9E86A312D236D4CA0EB330A8FD1B033</vt:lpwstr>
  </property>
</Properties>
</file>