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2023_03\"/>
    </mc:Choice>
  </mc:AlternateContent>
  <xr:revisionPtr revIDLastSave="0" documentId="8_{D19BFCC7-A0B6-44D8-8FB5-AD3BBC9A6100}" xr6:coauthVersionLast="47" xr6:coauthVersionMax="47" xr10:uidLastSave="{00000000-0000-0000-0000-000000000000}"/>
  <bookViews>
    <workbookView xWindow="-110" yWindow="-110" windowWidth="19420" windowHeight="10560"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1.1'!$A$1:$G$22</definedName>
    <definedName name="_xlnm.Print_Area" localSheetId="17">'Tavola 1.10_1'!$A$1:$P$35</definedName>
    <definedName name="_xlnm.Print_Area" localSheetId="18">'Tavola 1.10_2'!$A$1:$S$18</definedName>
    <definedName name="_xlnm.Print_Area" localSheetId="19">'Tavola 1.11'!$A$1:$K$27</definedName>
    <definedName name="_xlnm.Print_Area" localSheetId="4">'Tavola 1.2'!$A$1:$I$33</definedName>
    <definedName name="_xlnm.Print_Area" localSheetId="5">'Tavola 1.3'!$A$1:$F$24</definedName>
    <definedName name="_xlnm.Print_Area" localSheetId="6">'Tavola 1.4_1'!$A$1:$K$26</definedName>
    <definedName name="_xlnm.Print_Area" localSheetId="7">'Tavola 1.4_2'!$A$1:$K$15</definedName>
    <definedName name="_xlnm.Print_Area" localSheetId="8">'Tavola 1.5'!$A$1:$J$25</definedName>
    <definedName name="_xlnm.Print_Area" localSheetId="9">'Tavola 1.6_1'!$A$1:$V$30</definedName>
    <definedName name="_xlnm.Print_Area" localSheetId="10">'Tavola 1.6_2'!$A$1:$U$30</definedName>
    <definedName name="_xlnm.Print_Area" localSheetId="11">'Tavola 1.7_1'!$A$1:$U$18</definedName>
    <definedName name="_xlnm.Print_Area" localSheetId="12">'Tavola 1.7_2'!$A$1:$U$18</definedName>
    <definedName name="_xlnm.Print_Area" localSheetId="13">'Tavola 1.8_1'!$A$1:$U$18</definedName>
    <definedName name="_xlnm.Print_Area" localSheetId="14">'Tavola 1.8_2'!$A$1:$S$18</definedName>
    <definedName name="_xlnm.Print_Area" localSheetId="15">'Tavola 1.9_1'!$A$1:$S$69</definedName>
    <definedName name="_xlnm.Print_Area" localSheetId="16">'Tavola 1.9_2'!$A$1:$S$34</definedName>
    <definedName name="_xlnm.Print_Area" localSheetId="21">'Tavola 2.1'!$A$1:$F$24</definedName>
    <definedName name="_xlnm.Print_Area" localSheetId="22">'Tavola 2.2_1 '!$A$1:$U$31</definedName>
    <definedName name="_xlnm.Print_Area" localSheetId="23">'Tavola 2.2_2'!$A$1:$O$31</definedName>
    <definedName name="_xlnm.Print_Area" localSheetId="24">'Tavola 2.3'!$A$1:$K$28</definedName>
    <definedName name="_xlnm.Print_Area" localSheetId="26">'Tavola 3.1'!$A$1:$D$22</definedName>
    <definedName name="_xlnm.Print_Area" localSheetId="27">'Tavola 3.2'!$A$1:$E$28</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66" l="1"/>
  <c r="B21" i="101"/>
  <c r="B15" i="101"/>
  <c r="D5" i="99" l="1"/>
  <c r="D6" i="99"/>
  <c r="D7" i="99"/>
  <c r="D8" i="99"/>
  <c r="D9" i="99"/>
  <c r="D10" i="99"/>
  <c r="D11" i="99"/>
  <c r="D12" i="99"/>
  <c r="D13" i="99"/>
  <c r="D14" i="99"/>
  <c r="D15" i="99"/>
  <c r="D16" i="99"/>
  <c r="D17" i="99"/>
  <c r="D18" i="99"/>
  <c r="D19" i="99"/>
  <c r="D20" i="99"/>
  <c r="D21" i="99"/>
  <c r="D22" i="99"/>
  <c r="D23" i="99"/>
  <c r="D24" i="99"/>
  <c r="D25" i="99"/>
  <c r="D4" i="99"/>
  <c r="C25" i="99"/>
  <c r="C14" i="101"/>
  <c r="C20" i="101"/>
  <c r="C18" i="101"/>
  <c r="B18" i="101"/>
  <c r="D29" i="92"/>
  <c r="E29" i="92" s="1"/>
  <c r="D28" i="92"/>
  <c r="E28" i="92" s="1"/>
  <c r="D27" i="92"/>
  <c r="E27" i="92" s="1"/>
  <c r="D14" i="66"/>
  <c r="D21" i="63"/>
  <c r="E21" i="63"/>
  <c r="F21" i="63"/>
  <c r="C21" i="63"/>
  <c r="G21" i="63"/>
  <c r="G20" i="63"/>
  <c r="B36" i="68"/>
  <c r="C19" i="101"/>
  <c r="B19" i="101"/>
  <c r="C5" i="101"/>
  <c r="C6" i="101"/>
  <c r="C7" i="101"/>
  <c r="C8" i="101"/>
  <c r="C9" i="101"/>
  <c r="C10" i="101"/>
  <c r="C11" i="101"/>
  <c r="C12" i="101"/>
  <c r="C13" i="101"/>
  <c r="C4" i="101"/>
  <c r="B5" i="101"/>
  <c r="B6" i="101"/>
  <c r="B7" i="101"/>
  <c r="B8" i="101"/>
  <c r="B9" i="101"/>
  <c r="B10" i="101"/>
  <c r="B11" i="101"/>
  <c r="B12" i="101"/>
  <c r="B13" i="101"/>
  <c r="B4" i="101"/>
  <c r="B12" i="100"/>
  <c r="B5" i="99"/>
  <c r="B6" i="99"/>
  <c r="B7" i="99"/>
  <c r="B8" i="99"/>
  <c r="B9" i="99"/>
  <c r="B10" i="99"/>
  <c r="B11" i="99"/>
  <c r="B12" i="99"/>
  <c r="B13" i="99"/>
  <c r="B14" i="99"/>
  <c r="B15" i="99"/>
  <c r="B16" i="99"/>
  <c r="B17" i="99"/>
  <c r="B18" i="99"/>
  <c r="B19" i="99"/>
  <c r="B20" i="99"/>
  <c r="B21" i="99"/>
  <c r="B22" i="99"/>
  <c r="B23" i="99"/>
  <c r="B24" i="99"/>
  <c r="B4" i="99"/>
  <c r="B37" i="68"/>
  <c r="A26" i="69"/>
  <c r="A24" i="88"/>
  <c r="G6" i="65"/>
  <c r="G7" i="65"/>
  <c r="G13" i="65"/>
  <c r="G19" i="63"/>
  <c r="B33" i="68"/>
  <c r="A31" i="98"/>
  <c r="B26" i="68"/>
  <c r="B25" i="68"/>
  <c r="B24" i="68"/>
  <c r="B22" i="68"/>
  <c r="B20" i="68"/>
  <c r="B18" i="68"/>
  <c r="B15" i="68"/>
  <c r="A35" i="97"/>
  <c r="A34" i="96"/>
  <c r="A18" i="94"/>
  <c r="A18" i="93"/>
  <c r="A30" i="92"/>
  <c r="B29" i="92"/>
  <c r="C29" i="92" s="1"/>
  <c r="B28" i="92"/>
  <c r="C28" i="92" s="1"/>
  <c r="B27" i="92"/>
  <c r="C27" i="92" s="1"/>
  <c r="A15" i="91"/>
  <c r="H30" i="65"/>
  <c r="I30" i="65" s="1"/>
  <c r="F30" i="65"/>
  <c r="H29" i="65"/>
  <c r="F29" i="65"/>
  <c r="H28" i="65"/>
  <c r="F28" i="65"/>
  <c r="H27" i="65"/>
  <c r="I27" i="65" s="1"/>
  <c r="F27" i="65"/>
  <c r="G29" i="65" s="1"/>
  <c r="A28" i="90"/>
  <c r="B34" i="68"/>
  <c r="B32" i="68"/>
  <c r="A31" i="89"/>
  <c r="B31" i="68"/>
  <c r="T29" i="4"/>
  <c r="U29" i="4" s="1"/>
  <c r="T28" i="4"/>
  <c r="U28" i="4" s="1"/>
  <c r="T27" i="4"/>
  <c r="U27" i="4" s="1"/>
  <c r="B25" i="99" l="1"/>
  <c r="I21" i="65"/>
  <c r="I13" i="65"/>
  <c r="I5" i="65"/>
  <c r="G12" i="65"/>
  <c r="G19" i="65"/>
  <c r="G11" i="65"/>
  <c r="G28" i="65"/>
  <c r="G21" i="65"/>
  <c r="G20" i="65"/>
  <c r="G26" i="65"/>
  <c r="G18" i="65"/>
  <c r="G10" i="65"/>
  <c r="G25" i="65"/>
  <c r="G17" i="65"/>
  <c r="G9" i="65"/>
  <c r="G23" i="65"/>
  <c r="G15" i="65"/>
  <c r="G22" i="65"/>
  <c r="G14" i="65"/>
  <c r="G5" i="65"/>
  <c r="G24" i="65"/>
  <c r="G16" i="65"/>
  <c r="G8" i="65"/>
  <c r="I12" i="65"/>
  <c r="I19" i="65"/>
  <c r="I11" i="65"/>
  <c r="I29" i="65"/>
  <c r="I26" i="65"/>
  <c r="I18" i="65"/>
  <c r="I10" i="65"/>
  <c r="I20" i="65"/>
  <c r="I25" i="65"/>
  <c r="I17" i="65"/>
  <c r="I9" i="65"/>
  <c r="I24" i="65"/>
  <c r="I16" i="65"/>
  <c r="I8" i="65"/>
  <c r="I23" i="65"/>
  <c r="I15" i="65"/>
  <c r="I7" i="65"/>
  <c r="I22" i="65"/>
  <c r="I14" i="65"/>
  <c r="I6" i="65"/>
  <c r="I28" i="65"/>
  <c r="G27" i="65"/>
  <c r="G30" i="65"/>
  <c r="R29" i="4" l="1"/>
  <c r="S29" i="4" s="1"/>
  <c r="R28" i="4"/>
  <c r="S28" i="4" s="1"/>
  <c r="R27" i="4"/>
  <c r="S27" i="4" s="1"/>
  <c r="P29" i="4" l="1"/>
  <c r="Q29" i="4" s="1"/>
  <c r="P28" i="4"/>
  <c r="Q28" i="4" s="1"/>
  <c r="P27" i="4"/>
  <c r="Q27" i="4" s="1"/>
  <c r="N29" i="4"/>
  <c r="O29" i="4" s="1"/>
  <c r="N28" i="4"/>
  <c r="O28" i="4" s="1"/>
  <c r="N27" i="4"/>
  <c r="O27" i="4" s="1"/>
  <c r="A69" i="54" l="1"/>
  <c r="B38" i="68"/>
  <c r="B12" i="73"/>
  <c r="B12" i="80"/>
  <c r="A18" i="60"/>
  <c r="A18" i="53"/>
  <c r="A18" i="52"/>
  <c r="A30" i="4"/>
  <c r="A24" i="58"/>
  <c r="A26" i="64"/>
  <c r="A24" i="66"/>
  <c r="L29" i="4"/>
  <c r="M29" i="4" s="1"/>
  <c r="J29" i="4"/>
  <c r="K29" i="4" s="1"/>
  <c r="H29" i="4"/>
  <c r="I29" i="4" s="1"/>
  <c r="F29" i="4"/>
  <c r="G29" i="4" s="1"/>
  <c r="D29" i="4"/>
  <c r="E29" i="4" s="1"/>
  <c r="B29" i="4"/>
  <c r="C29" i="4" s="1"/>
  <c r="L28" i="4"/>
  <c r="M28" i="4" s="1"/>
  <c r="J28" i="4"/>
  <c r="K28" i="4" s="1"/>
  <c r="H28" i="4"/>
  <c r="I28" i="4" s="1"/>
  <c r="F28" i="4"/>
  <c r="G28" i="4" s="1"/>
  <c r="D28" i="4"/>
  <c r="E28" i="4" s="1"/>
  <c r="B28" i="4"/>
  <c r="C28" i="4" s="1"/>
  <c r="L27" i="4"/>
  <c r="M27" i="4" s="1"/>
  <c r="J27" i="4"/>
  <c r="K27" i="4" s="1"/>
  <c r="H27" i="4"/>
  <c r="I27" i="4" s="1"/>
  <c r="F27" i="4"/>
  <c r="G27" i="4" s="1"/>
  <c r="D27" i="4"/>
  <c r="E27" i="4" s="1"/>
  <c r="B27" i="4"/>
  <c r="C27" i="4" s="1"/>
  <c r="B27" i="68"/>
  <c r="B23" i="68"/>
  <c r="B21" i="68"/>
  <c r="B19" i="68"/>
  <c r="B17" i="68"/>
  <c r="B16" i="68"/>
  <c r="B14" i="68"/>
  <c r="B13" i="68"/>
  <c r="B12" i="68"/>
  <c r="B11" i="68"/>
</calcChain>
</file>

<file path=xl/sharedStrings.xml><?xml version="1.0" encoding="utf-8"?>
<sst xmlns="http://schemas.openxmlformats.org/spreadsheetml/2006/main" count="976" uniqueCount="216">
  <si>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</si>
  <si>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</si>
  <si>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</si>
  <si>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</si>
  <si>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</si>
  <si>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</si>
  <si>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</si>
  <si>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</si>
  <si>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</si>
  <si>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</si>
  <si>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</si>
  <si>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</si>
  <si>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</si>
  <si>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</si>
  <si>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</si>
  <si>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</si>
  <si>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</si>
  <si>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</si>
  <si>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</si>
  <si>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</si>
  <si>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</si>
  <si>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</si>
  <si>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</si>
  <si>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</si>
  <si>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</si>
  <si>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</si>
  <si>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</si>
  <si>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</si>
  <si>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</si>
  <si>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</si>
  <si>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</si>
  <si>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</si>
  <si>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</si>
  <si>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</si>
  <si>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</si>
  <si>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</si>
  <si>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</si>
  <si>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</si>
  <si>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</si>
  <si>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</si>
  <si>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</si>
  <si>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</si>
  <si>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</si>
  <si>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</si>
  <si>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</si>
  <si>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</si>
  <si>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</si>
  <si>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</si>
  <si>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</si>
  <si>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</si>
  <si>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</si>
  <si>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</si>
  <si>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</si>
  <si>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</si>
  <si>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</si>
  <si>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</si>
  <si>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</si>
  <si>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</si>
  <si>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</si>
  <si>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</si>
  <si>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</si>
  <si>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</si>
  <si>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</si>
  <si>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</si>
  <si>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</si>
  <si>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</si>
  <si>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</si>
  <si>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</si>
  <si>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</si>
  <si>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</si>
  <si>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</si>
  <si>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</si>
  <si>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</si>
  <si>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</si>
  <si>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</si>
  <si>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</si>
  <si>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</si>
  <si>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</si>
  <si>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</si>
  <si>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</si>
  <si>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</si>
  <si>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</si>
  <si>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</si>
  <si>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</si>
  <si>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</si>
  <si>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</si>
  <si>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</si>
  <si>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</si>
  <si>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</si>
  <si>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</si>
  <si>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</si>
  <si>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</si>
  <si>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</si>
  <si>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</si>
  <si>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</si>
  <si>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</si>
  <si>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</si>
  <si>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</si>
  <si>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</si>
  <si>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</si>
  <si>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</si>
  <si>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</si>
  <si>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</si>
  <si>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</si>
  <si>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</si>
  <si>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</si>
  <si>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</si>
  <si>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</si>
  <si>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</si>
  <si>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</si>
  <si>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</si>
  <si>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</si>
  <si>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</si>
  <si>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</si>
  <si>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</si>
  <si>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</si>
  <si>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</si>
  <si>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</si>
  <si>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</si>
  <si>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</si>
  <si>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</si>
  <si>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</si>
  <si>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</si>
  <si>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</si>
  <si>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</si>
  <si>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</si>
  <si>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</si>
  <si>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</si>
  <si>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</si>
  <si>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</si>
  <si>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</si>
  <si>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</si>
  <si>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</si>
  <si>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</si>
  <si>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</si>
  <si>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</si>
  <si>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</si>
  <si>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</si>
  <si>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</si>
  <si>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</si>
  <si>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</si>
  <si>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</si>
  <si>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</si>
  <si>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</si>
  <si>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</si>
  <si>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</si>
  <si>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</si>
  <si>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Fino a 16.215 euro</t>
  </si>
  <si>
    <t>di cui: fino a 5.405 euro</t>
  </si>
  <si>
    <t>5.406 -10.810 euro</t>
  </si>
  <si>
    <t>10.811 a 16.215 euro</t>
  </si>
  <si>
    <t>16.216-21.620 euro</t>
  </si>
  <si>
    <t>21.621-27.025 euro</t>
  </si>
  <si>
    <t>27.026-32.430 euro</t>
  </si>
  <si>
    <t>32.431-37.835 euro</t>
  </si>
  <si>
    <t>37.836-43.240 euro</t>
  </si>
  <si>
    <t xml:space="preserve">     &gt; 43.240 euro</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</si>
  <si>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</si>
  <si>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</si>
  <si>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</si>
  <si>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</si>
  <si>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</si>
  <si>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</si>
  <si>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</si>
  <si>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</si>
  <si>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</si>
  <si>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r>
      <t xml:space="preserve">Anno 2022
</t>
    </r>
    <r>
      <rPr>
        <sz val="12"/>
        <color theme="1"/>
        <rFont val="Verdana"/>
        <family val="2"/>
      </rPr>
      <t>(periodo di competenza Marzo-Dicembre)</t>
    </r>
  </si>
  <si>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</si>
  <si>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</si>
  <si>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</si>
  <si>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</si>
  <si>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</si>
  <si>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</si>
  <si>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</si>
  <si>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</si>
  <si>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</si>
  <si>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</si>
  <si>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</si>
  <si>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</si>
  <si>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</si>
  <si>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</si>
  <si>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</si>
  <si>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</si>
  <si>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</si>
  <si>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</si>
  <si>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</si>
  <si>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</si>
  <si>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</si>
  <si>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</si>
  <si>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</si>
  <si>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nuclei totali</t>
  </si>
  <si>
    <t>Numero complessivo nuclei pagati</t>
  </si>
  <si>
    <t>Numero medio 
figli per nucleo</t>
  </si>
  <si>
    <t>I dati riportati in questa sezione si riferiscono al complesso di beneficiari di AUU di cui alle prime due Sezioni</t>
  </si>
  <si>
    <t>Tavola 3.1 - Complesso dei nuclei pagati e relative somme erogate per anno e mese di competenza</t>
  </si>
  <si>
    <t>Tavola 3.2 – Complesso dei beneficiari: nuclei, figli univoci e numero medio dei figli per nucleo con almeno un AUU nel 2022 per regione</t>
  </si>
  <si>
    <t xml:space="preserve">Numero 
figli totali 
(univoci)*
</t>
  </si>
  <si>
    <t xml:space="preserve">* I figli beneficiari dell'AUU nel 2022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</si>
  <si>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Importo complessivo relativo ai mesi di competenza 2022</t>
  </si>
  <si>
    <t>Importo complessivo relativo ai mesi di competenza 2023</t>
  </si>
  <si>
    <t>Importo complessivo relativo ai mesi di competenza  2023</t>
  </si>
  <si>
    <t>APPENDICE STATISTICA MARZO 2023</t>
  </si>
  <si>
    <r>
      <t xml:space="preserve">Nella prima Sezione della presente Appendice Statistica sono esposti i dati relativa alle domande di AUU presentate da 1^ gennaio al 31 gennaio 2023 e ai pagamenti riferiti al periodo di competenza </t>
    </r>
    <r>
      <rPr>
        <b/>
        <i/>
        <sz val="12"/>
        <color theme="1"/>
        <rFont val="Calibri"/>
        <family val="2"/>
        <scheme val="minor"/>
      </rPr>
      <t>marzo 2022 - febbraio 2023.</t>
    </r>
    <r>
      <rPr>
        <i/>
        <sz val="12"/>
        <color theme="1"/>
        <rFont val="Calibri"/>
        <family val="2"/>
        <scheme val="minor"/>
      </rPr>
      <t xml:space="preserve"> 
Nella seconda Sezione sono riportati i dati relativi all'integrazione di AUU del periodo marzo 2022-febbraio 2023 a favore dei nuclei percettori di RdC</t>
    </r>
    <r>
      <rPr>
        <b/>
        <i/>
        <sz val="12"/>
        <color theme="1"/>
        <rFont val="Calibri"/>
        <family val="2"/>
        <scheme val="minor"/>
      </rPr>
      <t>.</t>
    </r>
    <r>
      <rPr>
        <i/>
        <sz val="12"/>
        <color theme="1"/>
        <rFont val="Calibri"/>
        <family val="2"/>
        <scheme val="minor"/>
      </rPr>
      <t xml:space="preserve">
Nella terza Sezione sono totalizzati i dati relativi ai beneficiari complessivi di cui alle sue Sezioni precedenti</t>
    </r>
  </si>
  <si>
    <t xml:space="preserve"> Lettura dati 23 marzo 2023</t>
  </si>
  <si>
    <t>febbraio 2023</t>
  </si>
  <si>
    <t xml:space="preserve">gennaio </t>
  </si>
  <si>
    <t>mese di competenza: FEBBRAIO 2023</t>
  </si>
  <si>
    <r>
      <t xml:space="preserve">Anno 2023
</t>
    </r>
    <r>
      <rPr>
        <sz val="12"/>
        <color theme="1"/>
        <rFont val="Verdana"/>
        <family val="2"/>
      </rPr>
      <t>(Periodo di competenza Gennaio-Febbraio)</t>
    </r>
  </si>
  <si>
    <t xml:space="preserve"> Lettura dati 29 marzo 2023</t>
  </si>
  <si>
    <t>Anno 2023
(Gennaio-Febbraio)</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</si>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</sst>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46"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s>
  <fills count="2">
    <fill>
      <patternFill patternType="none"/>
    </fill>
    <fill>
      <patternFill patternType="gray125"/>
    </fill>
  </fills>
  <borders count="2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cellStyleXfs>
  <cellXfs count="400">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3"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4" fillId="0" borderId="3" xfId="1" applyNumberFormat="1" applyFont="1" applyBorder="1" applyAlignment="1">
      <alignment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1"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2"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vertical="center"/>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9" fillId="0" borderId="0" xfId="3"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43" fontId="16" fillId="0" borderId="0" xfId="1" applyNumberFormat="1" applyFont="1" applyBorder="1" applyAlignment="1">
      <alignment vertical="center"/>
    </xf>
    <xf numFmtId="43" fontId="13" fillId="0" borderId="0" xfId="1" applyNumberFormat="1" applyFont="1" applyBorder="1" applyAlignment="1">
      <alignment vertical="center"/>
    </xf>
    <xf numFmtId="0" fontId="14" fillId="0" borderId="0" xfId="3" applyFont="1" applyBorder="1" applyAlignment="1">
      <alignment vertical="center" wrapText="1"/>
    </xf>
    <xf numFmtId="17" fontId="8" fillId="0" borderId="0" xfId="3" applyNumberFormat="1" applyFont="1" applyFill="1"/>
    <xf numFmtId="0" fontId="43"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4"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0" fontId="3" fillId="0" borderId="11" xfId="3" applyFont="1" applyBorder="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0" fillId="0" borderId="0" xfId="0" applyFill="1" applyBorder="1" applyAlignment="1">
      <alignment vertical="center"/>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0" fontId="39"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23" fillId="0" borderId="0" xfId="0" applyFont="1" applyBorder="1" applyAlignment="1">
      <alignment horizontal="left" vertical="center"/>
    </xf>
    <xf numFmtId="0" fontId="19" fillId="0" borderId="0" xfId="0" applyFont="1" applyBorder="1" applyAlignment="1">
      <alignment horizontal="left" vertical="center"/>
    </xf>
    <xf numFmtId="0" fontId="0" fillId="0" borderId="0" xfId="0" applyBorder="1" applyAlignment="1">
      <alignment horizontal="left" vertical="center" wrapText="1"/>
    </xf>
    <xf numFmtId="17" fontId="16" fillId="0" borderId="0" xfId="0" quotePrefix="1" applyNumberFormat="1" applyFont="1" applyBorder="1" applyAlignment="1">
      <alignment horizontal="center"/>
    </xf>
    <xf numFmtId="0" fontId="21" fillId="0" borderId="0" xfId="0" applyFont="1" applyAlignment="1">
      <alignment horizontal="left"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left"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left"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26" fillId="0" borderId="0" xfId="3" applyFont="1" applyBorder="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1" xfId="3" applyFont="1" applyBorder="1" applyAlignment="1">
      <alignment horizontal="left" vertical="center" wrapText="1"/>
    </xf>
    <xf numFmtId="17" fontId="31" fillId="0" borderId="0" xfId="3" quotePrefix="1" applyNumberFormat="1" applyFont="1" applyBorder="1" applyAlignment="1">
      <alignment horizontal="center" vertical="center" wrapText="1"/>
    </xf>
    <xf numFmtId="17" fontId="31" fillId="0" borderId="0" xfId="3" applyNumberFormat="1" applyFont="1" applyBorder="1" applyAlignment="1">
      <alignment horizontal="center" vertical="center"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left"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0" fontId="26" fillId="0" borderId="1" xfId="0"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11"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0" fontId="15" fillId="0" borderId="3" xfId="3"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164" fontId="5" fillId="0" borderId="15"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0" fontId="42" fillId="0" borderId="1" xfId="0" applyFont="1" applyBorder="1" applyAlignment="1">
      <alignment horizontal="left" vertical="center" wrapText="1"/>
    </xf>
    <xf numFmtId="0" fontId="14" fillId="0" borderId="0" xfId="3" applyFont="1" applyBorder="1" applyAlignment="1">
      <alignment horizontal="left" vertical="center" wrapText="1"/>
    </xf>
    <xf numFmtId="0" fontId="42"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7" fillId="0" borderId="0" xfId="3" applyFont="1" applyBorder="1" applyAlignment="1">
      <alignment horizontal="center" vertical="center" wrapText="1"/>
    </xf>
    <xf numFmtId="0" fontId="8" fillId="0" borderId="1" xfId="0" applyFont="1" applyBorder="1" applyAlignment="1">
      <alignment horizontal="left"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8" fillId="0" borderId="0" xfId="3" applyFont="1" applyAlignment="1">
      <alignment horizontal="left"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left" vertical="center" wrapText="1"/>
    </xf>
    <xf numFmtId="0" fontId="4" fillId="0" borderId="0" xfId="3" applyFont="1" applyAlignment="1">
      <alignment horizontal="left" vertical="center" wrapText="1"/>
    </xf>
    <xf numFmtId="17" fontId="5" fillId="0" borderId="0" xfId="3" quotePrefix="1" applyNumberFormat="1" applyFont="1" applyAlignment="1">
      <alignment horizontal="center" vertical="center" wrapText="1"/>
    </xf>
    <xf numFmtId="17" fontId="5" fillId="0" borderId="0" xfId="3" applyNumberFormat="1" applyFont="1" applyAlignment="1">
      <alignment horizontal="center" vertical="center" wrapText="1"/>
    </xf>
    <xf numFmtId="17" fontId="5" fillId="0" borderId="2" xfId="3" quotePrefix="1" applyNumberFormat="1" applyFont="1" applyBorder="1" applyAlignment="1">
      <alignment horizontal="center" vertical="center" wrapText="1"/>
    </xf>
    <xf numFmtId="17" fontId="5" fillId="0" borderId="2" xfId="3" applyNumberFormat="1" applyFont="1" applyBorder="1" applyAlignment="1">
      <alignment horizontal="center" vertical="center" wrapText="1"/>
    </xf>
    <xf numFmtId="17" fontId="5" fillId="0" borderId="0" xfId="3" quotePrefix="1" applyNumberFormat="1" applyFont="1" applyFill="1" applyAlignment="1">
      <alignment horizontal="center" vertical="center" wrapText="1"/>
    </xf>
    <xf numFmtId="17" fontId="5" fillId="0" borderId="0" xfId="3" applyNumberFormat="1" applyFont="1" applyFill="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18"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12" fillId="0" borderId="3" xfId="3" applyFont="1" applyBorder="1" applyAlignment="1">
      <alignment horizontal="center" wrapText="1"/>
    </xf>
    <xf numFmtId="17" fontId="8" fillId="0" borderId="2" xfId="3" applyNumberFormat="1" applyFont="1" applyBorder="1" applyAlignment="1">
      <alignment horizontal="left" vertical="center" wrapText="1"/>
    </xf>
    <xf numFmtId="17" fontId="8" fillId="0" borderId="0" xfId="3" applyNumberFormat="1" applyFont="1" applyAlignment="1">
      <alignment horizontal="left" vertical="center" wrapText="1"/>
    </xf>
    <xf numFmtId="0" fontId="19" fillId="0" borderId="11" xfId="3" applyFont="1" applyBorder="1" applyAlignment="1">
      <alignment horizontal="center" vertical="center" wrapText="1"/>
    </xf>
  </cellXfs>
  <cellStyles count="11">
    <cellStyle name="Migliaia" xfId="1" builtinId="3"/>
    <cellStyle name="Migliaia 2 2 2" xfId="5" xr:uid="{00000000-0005-0000-0000-000001000000}"/>
    <cellStyle name="Migliaia 5" xfId="6" xr:uid="{00000000-0005-0000-0000-000002000000}"/>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Percentuale" xfId="2" builtinId="5"/>
    <cellStyle name="Percentuale 4 2" xfId="8" xr:uid="{00000000-0005-0000-0000-000009000000}"/>
    <cellStyle name="Percentuale 6"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tabColor rgb="FF92D050"/>
    <pageSetUpPr fitToPage="1"/>
  </sheetPr>
  <dimension ref="B1:K27"/>
  <sheetViews>
    <sheetView showGridLines="0" tabSelected="1" zoomScale="88" zoomScaleNormal="88" workbookViewId="0">
      <selection activeCell="B1" sqref="B1"/>
    </sheetView>
  </sheetViews>
  <sheetFormatPr defaultRowHeight="14.5" x14ac:dyDescent="0.35"/>
  <cols>
    <col min="1" max="1" width="1.54296875" customWidth="1"/>
    <col min="2" max="2" width="7.08984375" customWidth="1"/>
    <col min="10" max="10" width="11.26953125" customWidth="1"/>
    <col min="12" max="12" width="5" customWidth="1"/>
  </cols>
  <sheetData>
    <row r="1" spans="2:11" x14ac:dyDescent="0.35">
      <c r="B1" t="s">
        <v>85</v>
      </c>
    </row>
    <row r="9" spans="2:11" x14ac:dyDescent="0.35">
      <c r="B9" s="38" t="s">
        <v>85</v>
      </c>
      <c r="C9" s="39"/>
      <c r="D9" s="39"/>
      <c r="E9" s="39"/>
      <c r="F9" s="39"/>
      <c r="G9" s="39"/>
      <c r="H9" s="39"/>
      <c r="I9" s="39"/>
      <c r="J9" s="39"/>
      <c r="K9" s="40"/>
    </row>
    <row r="10" spans="2:11" ht="25" x14ac:dyDescent="0.35">
      <c r="B10" s="309" t="s">
        <v>66</v>
      </c>
      <c r="C10" s="310"/>
      <c r="D10" s="310"/>
      <c r="E10" s="310"/>
      <c r="F10" s="310"/>
      <c r="G10" s="310"/>
      <c r="H10" s="310"/>
      <c r="I10" s="310"/>
      <c r="J10" s="310"/>
      <c r="K10" s="311"/>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15" t="s">
        <v>65</v>
      </c>
      <c r="C14" s="316"/>
      <c r="D14" s="316"/>
      <c r="E14" s="316"/>
      <c r="F14" s="316"/>
      <c r="G14" s="316"/>
      <c r="H14" s="316"/>
      <c r="I14" s="316"/>
      <c r="J14" s="316"/>
      <c r="K14" s="317"/>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12" t="s">
        <v>201</v>
      </c>
      <c r="C20" s="313"/>
      <c r="D20" s="313"/>
      <c r="E20" s="313"/>
      <c r="F20" s="313"/>
      <c r="G20" s="313"/>
      <c r="H20" s="313"/>
      <c r="I20" s="313"/>
      <c r="J20" s="313"/>
      <c r="K20" s="314"/>
    </row>
    <row r="21" spans="2:11" ht="23.5" x14ac:dyDescent="0.55000000000000004">
      <c r="B21" s="99"/>
      <c r="C21" s="100"/>
      <c r="D21" s="100"/>
      <c r="E21" s="100"/>
      <c r="F21" s="100"/>
      <c r="G21" s="100"/>
      <c r="H21" s="100"/>
      <c r="I21" s="100"/>
      <c r="J21" s="100"/>
      <c r="K21" s="101"/>
    </row>
    <row r="22" spans="2:11" ht="23.5" x14ac:dyDescent="0.55000000000000004">
      <c r="B22" s="99"/>
      <c r="C22" s="100"/>
      <c r="D22" s="100"/>
      <c r="E22" s="100"/>
      <c r="F22" s="100"/>
      <c r="G22" s="100"/>
      <c r="H22" s="100"/>
      <c r="I22" s="100"/>
      <c r="J22" s="100"/>
      <c r="K22" s="101"/>
    </row>
    <row r="23" spans="2:11" ht="12.5" customHeight="1" x14ac:dyDescent="0.35">
      <c r="B23" s="41"/>
      <c r="C23" s="42"/>
      <c r="D23" s="42"/>
      <c r="E23" s="42"/>
      <c r="F23" s="42"/>
      <c r="G23" s="42"/>
      <c r="H23" s="42"/>
      <c r="I23" s="42"/>
      <c r="J23" s="42"/>
      <c r="K23" s="43"/>
    </row>
    <row r="24" spans="2:11" ht="163.5" customHeight="1" x14ac:dyDescent="0.35">
      <c r="B24" s="41"/>
      <c r="C24" s="308" t="s">
        <v>202</v>
      </c>
      <c r="D24" s="308"/>
      <c r="E24" s="308"/>
      <c r="F24" s="308"/>
      <c r="G24" s="308"/>
      <c r="H24" s="308"/>
      <c r="I24" s="308"/>
      <c r="J24" s="308"/>
      <c r="K24" s="113"/>
    </row>
    <row r="25" spans="2:11" x14ac:dyDescent="0.35">
      <c r="B25" s="41"/>
      <c r="C25" s="42"/>
      <c r="D25" s="42"/>
      <c r="E25" s="42"/>
      <c r="F25" s="42"/>
      <c r="G25" s="42"/>
      <c r="H25" s="42"/>
      <c r="I25" s="42"/>
      <c r="J25" s="42"/>
      <c r="K25" s="43"/>
    </row>
    <row r="26" spans="2:11" x14ac:dyDescent="0.35">
      <c r="B26" s="41"/>
      <c r="C26" s="42"/>
      <c r="D26" s="42"/>
      <c r="E26" s="42"/>
      <c r="F26" s="42"/>
      <c r="G26" s="42"/>
      <c r="H26" s="42"/>
      <c r="I26" s="42"/>
      <c r="J26" s="42"/>
      <c r="K26" s="43"/>
    </row>
    <row r="27" spans="2:11" x14ac:dyDescent="0.35">
      <c r="B27" s="45"/>
      <c r="C27" s="46"/>
      <c r="D27" s="46"/>
      <c r="E27" s="46"/>
      <c r="F27" s="46"/>
      <c r="G27" s="46"/>
      <c r="H27" s="46"/>
      <c r="I27" s="46"/>
      <c r="J27" s="46"/>
      <c r="K27" s="47"/>
    </row>
  </sheetData>
  <mergeCells count="4">
    <mergeCell ref="C24:J24"/>
    <mergeCell ref="B10:K10"/>
    <mergeCell ref="B20:K20"/>
    <mergeCell ref="B14:K14"/>
  </mergeCells>
  <pageMargins left="0.70866141732283472" right="0.70866141732283472" top="0.94488188976377963" bottom="0.74803149606299213"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tabColor rgb="FF92D050"/>
    <pageSetUpPr fitToPage="1"/>
  </sheetPr>
  <dimension ref="A1:U60"/>
  <sheetViews>
    <sheetView showGridLines="0" tabSelected="1" view="pageBreakPreview" topLeftCell="B19" zoomScale="60" zoomScaleNormal="58" workbookViewId="0">
      <selection activeCell="B1" sqref="B1"/>
    </sheetView>
  </sheetViews>
  <sheetFormatPr defaultColWidth="13.26953125" defaultRowHeight="10" x14ac:dyDescent="0.35"/>
  <cols>
    <col min="1" max="1" width="25.90625" style="1" customWidth="1"/>
    <col min="2" max="2" width="13.26953125" style="1" bestFit="1" customWidth="1"/>
    <col min="3" max="3" width="13.08984375" style="67" customWidth="1"/>
    <col min="4" max="4" width="13.26953125" style="1" bestFit="1" customWidth="1"/>
    <col min="5" max="5" width="14.36328125" style="67" customWidth="1"/>
    <col min="6" max="6" width="13.26953125" style="1" bestFit="1" customWidth="1"/>
    <col min="7" max="7" width="13.90625" style="67" customWidth="1"/>
    <col min="8" max="8" width="13.08984375" style="1" customWidth="1"/>
    <col min="9" max="9" width="13.54296875" style="67" customWidth="1"/>
    <col min="10" max="10" width="13.26953125" style="1" bestFit="1" customWidth="1"/>
    <col min="11" max="11" width="12.08984375" style="1" bestFit="1" customWidth="1"/>
    <col min="12" max="12" width="13.26953125" style="1" bestFit="1" customWidth="1"/>
    <col min="13" max="13" width="12.08984375" style="1" bestFit="1" customWidth="1"/>
    <col min="14" max="14" width="13.26953125" style="1" bestFit="1" customWidth="1"/>
    <col min="15" max="15" width="12.08984375" style="1" bestFit="1" customWidth="1"/>
    <col min="16" max="16" width="13.26953125" style="1" bestFit="1" customWidth="1"/>
    <col min="17" max="17" width="12.08984375" style="1" bestFit="1" customWidth="1"/>
    <col min="18" max="18" width="13.26953125" style="1" bestFit="1" customWidth="1"/>
    <col min="19" max="19" width="12.08984375" style="1" bestFit="1" customWidth="1"/>
    <col min="20" max="20" width="13.26953125" style="1" customWidth="1"/>
    <col min="21" max="21" width="12.08984375" style="1" bestFit="1" customWidth="1"/>
    <col min="22" max="16384" width="13.26953125" style="1"/>
  </cols>
  <sheetData>
    <row r="1" spans="1:21" ht="61.5" customHeight="1" thickBot="1" x14ac:dyDescent="0.4">
      <c r="A1" s="48" t="s">
        <v>134</v>
      </c>
      <c r="B1" s="33"/>
      <c r="C1" s="64"/>
      <c r="D1" s="33"/>
      <c r="E1" s="64"/>
      <c r="F1" s="33"/>
      <c r="G1" s="64"/>
      <c r="H1" s="50"/>
      <c r="I1" s="70"/>
      <c r="J1" s="50"/>
      <c r="K1" s="50"/>
      <c r="L1" s="50"/>
      <c r="M1" s="50"/>
      <c r="N1" s="50"/>
      <c r="O1" s="50"/>
      <c r="P1" s="50"/>
      <c r="Q1" s="50"/>
      <c r="R1" s="50"/>
      <c r="S1" s="50"/>
      <c r="T1" s="50"/>
      <c r="U1" s="50"/>
    </row>
    <row r="2" spans="1:21" ht="40.5" customHeight="1" thickTop="1" x14ac:dyDescent="0.35">
      <c r="A2" s="37"/>
      <c r="B2" s="343" t="s">
        <v>36</v>
      </c>
      <c r="C2" s="343"/>
      <c r="D2" s="343"/>
      <c r="E2" s="343"/>
      <c r="F2" s="343"/>
      <c r="G2" s="343"/>
      <c r="H2" s="343"/>
      <c r="I2" s="343"/>
      <c r="J2" s="343"/>
      <c r="K2" s="343"/>
      <c r="L2" s="343"/>
      <c r="M2" s="343"/>
      <c r="N2" s="343"/>
      <c r="O2" s="343"/>
      <c r="P2" s="343"/>
      <c r="Q2" s="343"/>
      <c r="R2" s="343"/>
      <c r="S2" s="343"/>
      <c r="T2" s="343"/>
      <c r="U2" s="343"/>
    </row>
    <row r="3" spans="1:21" ht="33" customHeight="1" x14ac:dyDescent="0.35">
      <c r="A3" s="355" t="s">
        <v>79</v>
      </c>
      <c r="B3" s="353" t="s">
        <v>3</v>
      </c>
      <c r="C3" s="354"/>
      <c r="D3" s="353" t="s">
        <v>22</v>
      </c>
      <c r="E3" s="354"/>
      <c r="F3" s="353" t="s">
        <v>23</v>
      </c>
      <c r="G3" s="354"/>
      <c r="H3" s="353" t="s">
        <v>70</v>
      </c>
      <c r="I3" s="354"/>
      <c r="J3" s="353" t="s">
        <v>86</v>
      </c>
      <c r="K3" s="354"/>
      <c r="L3" s="353" t="s">
        <v>88</v>
      </c>
      <c r="M3" s="354"/>
      <c r="N3" s="353" t="s">
        <v>116</v>
      </c>
      <c r="O3" s="354"/>
      <c r="P3" s="353" t="s">
        <v>119</v>
      </c>
      <c r="Q3" s="354"/>
      <c r="R3" s="353" t="s">
        <v>120</v>
      </c>
      <c r="S3" s="354"/>
      <c r="T3" s="353" t="s">
        <v>123</v>
      </c>
      <c r="U3" s="354"/>
    </row>
    <row r="4" spans="1:21" ht="64" customHeight="1" thickBot="1" x14ac:dyDescent="0.4">
      <c r="A4" s="356"/>
      <c r="B4" s="30" t="s">
        <v>103</v>
      </c>
      <c r="C4" s="65" t="s">
        <v>104</v>
      </c>
      <c r="D4" s="30" t="s">
        <v>103</v>
      </c>
      <c r="E4" s="65" t="s">
        <v>104</v>
      </c>
      <c r="F4" s="30" t="s">
        <v>103</v>
      </c>
      <c r="G4" s="65" t="s">
        <v>104</v>
      </c>
      <c r="H4" s="30" t="s">
        <v>103</v>
      </c>
      <c r="I4" s="65" t="s">
        <v>104</v>
      </c>
      <c r="J4" s="30" t="s">
        <v>103</v>
      </c>
      <c r="K4" s="65" t="s">
        <v>104</v>
      </c>
      <c r="L4" s="30" t="s">
        <v>103</v>
      </c>
      <c r="M4" s="65" t="s">
        <v>104</v>
      </c>
      <c r="N4" s="30" t="s">
        <v>103</v>
      </c>
      <c r="O4" s="65" t="s">
        <v>104</v>
      </c>
      <c r="P4" s="30" t="s">
        <v>103</v>
      </c>
      <c r="Q4" s="65" t="s">
        <v>104</v>
      </c>
      <c r="R4" s="30" t="s">
        <v>103</v>
      </c>
      <c r="S4" s="65" t="s">
        <v>104</v>
      </c>
      <c r="T4" s="30" t="s">
        <v>103</v>
      </c>
      <c r="U4" s="65" t="s">
        <v>104</v>
      </c>
    </row>
    <row r="5" spans="1:21" ht="21.75" customHeight="1" thickTop="1" x14ac:dyDescent="0.35">
      <c r="A5" s="2" t="s">
        <v>4</v>
      </c>
      <c r="B5" s="2">
        <v>570148</v>
      </c>
      <c r="C5" s="2">
        <v>138</v>
      </c>
      <c r="D5" s="2">
        <v>569013</v>
      </c>
      <c r="E5" s="2">
        <v>138</v>
      </c>
      <c r="F5" s="2">
        <v>571890</v>
      </c>
      <c r="G5" s="2">
        <v>138</v>
      </c>
      <c r="H5" s="2">
        <v>571474</v>
      </c>
      <c r="I5" s="2">
        <v>138</v>
      </c>
      <c r="J5" s="2">
        <v>569695</v>
      </c>
      <c r="K5" s="2">
        <v>138</v>
      </c>
      <c r="L5" s="2">
        <v>575098</v>
      </c>
      <c r="M5" s="2">
        <v>138</v>
      </c>
      <c r="N5" s="2">
        <v>577517</v>
      </c>
      <c r="O5" s="2">
        <v>139</v>
      </c>
      <c r="P5" s="2">
        <v>581365</v>
      </c>
      <c r="Q5" s="2">
        <v>139</v>
      </c>
      <c r="R5" s="2">
        <v>584448</v>
      </c>
      <c r="S5" s="2">
        <v>139</v>
      </c>
      <c r="T5" s="2">
        <v>586381</v>
      </c>
      <c r="U5" s="2">
        <v>139</v>
      </c>
    </row>
    <row r="6" spans="1:21" ht="21.75" customHeight="1" x14ac:dyDescent="0.35">
      <c r="A6" s="2" t="s">
        <v>5</v>
      </c>
      <c r="B6" s="2">
        <v>17592</v>
      </c>
      <c r="C6" s="2">
        <v>134</v>
      </c>
      <c r="D6" s="2">
        <v>17563</v>
      </c>
      <c r="E6" s="2">
        <v>134</v>
      </c>
      <c r="F6" s="2">
        <v>17604</v>
      </c>
      <c r="G6" s="2">
        <v>134</v>
      </c>
      <c r="H6" s="2">
        <v>17617</v>
      </c>
      <c r="I6" s="2">
        <v>134</v>
      </c>
      <c r="J6" s="2">
        <v>17583</v>
      </c>
      <c r="K6" s="2">
        <v>134</v>
      </c>
      <c r="L6" s="2">
        <v>17774</v>
      </c>
      <c r="M6" s="2">
        <v>135</v>
      </c>
      <c r="N6" s="2">
        <v>17880</v>
      </c>
      <c r="O6" s="2">
        <v>135</v>
      </c>
      <c r="P6" s="2">
        <v>17952</v>
      </c>
      <c r="Q6" s="2">
        <v>135</v>
      </c>
      <c r="R6" s="2">
        <v>18034</v>
      </c>
      <c r="S6" s="2">
        <v>136</v>
      </c>
      <c r="T6" s="2">
        <v>18113</v>
      </c>
      <c r="U6" s="2">
        <v>136</v>
      </c>
    </row>
    <row r="7" spans="1:21" ht="21.75" customHeight="1" x14ac:dyDescent="0.35">
      <c r="A7" s="2" t="s">
        <v>6</v>
      </c>
      <c r="B7" s="2">
        <v>1478051</v>
      </c>
      <c r="C7" s="2">
        <v>138</v>
      </c>
      <c r="D7" s="2">
        <v>1473692</v>
      </c>
      <c r="E7" s="2">
        <v>138</v>
      </c>
      <c r="F7" s="2">
        <v>1477813</v>
      </c>
      <c r="G7" s="2">
        <v>138</v>
      </c>
      <c r="H7" s="2">
        <v>1476477</v>
      </c>
      <c r="I7" s="2">
        <v>138</v>
      </c>
      <c r="J7" s="2">
        <v>1474258</v>
      </c>
      <c r="K7" s="2">
        <v>138</v>
      </c>
      <c r="L7" s="2">
        <v>1486765</v>
      </c>
      <c r="M7" s="2">
        <v>138</v>
      </c>
      <c r="N7" s="2">
        <v>1493017</v>
      </c>
      <c r="O7" s="2">
        <v>139</v>
      </c>
      <c r="P7" s="2">
        <v>1502149</v>
      </c>
      <c r="Q7" s="2">
        <v>139</v>
      </c>
      <c r="R7" s="2">
        <v>1509038</v>
      </c>
      <c r="S7" s="2">
        <v>139</v>
      </c>
      <c r="T7" s="2">
        <v>1513671</v>
      </c>
      <c r="U7" s="2">
        <v>139</v>
      </c>
    </row>
    <row r="8" spans="1:21" ht="21.75" customHeight="1" x14ac:dyDescent="0.35">
      <c r="A8" s="2" t="s">
        <v>71</v>
      </c>
      <c r="B8" s="2">
        <v>88706</v>
      </c>
      <c r="C8" s="2">
        <v>143</v>
      </c>
      <c r="D8" s="2">
        <v>88655</v>
      </c>
      <c r="E8" s="2">
        <v>143</v>
      </c>
      <c r="F8" s="2">
        <v>88751</v>
      </c>
      <c r="G8" s="2">
        <v>143</v>
      </c>
      <c r="H8" s="2">
        <v>88742</v>
      </c>
      <c r="I8" s="2">
        <v>142</v>
      </c>
      <c r="J8" s="2">
        <v>88601</v>
      </c>
      <c r="K8" s="2">
        <v>143</v>
      </c>
      <c r="L8" s="2">
        <v>89112</v>
      </c>
      <c r="M8" s="2">
        <v>143</v>
      </c>
      <c r="N8" s="2">
        <v>89587</v>
      </c>
      <c r="O8" s="2">
        <v>143</v>
      </c>
      <c r="P8" s="2">
        <v>89844</v>
      </c>
      <c r="Q8" s="2">
        <v>143</v>
      </c>
      <c r="R8" s="2">
        <v>90180</v>
      </c>
      <c r="S8" s="2">
        <v>143</v>
      </c>
      <c r="T8" s="2">
        <v>90425</v>
      </c>
      <c r="U8" s="2">
        <v>143</v>
      </c>
    </row>
    <row r="9" spans="1:21" ht="21.75" customHeight="1" x14ac:dyDescent="0.35">
      <c r="A9" s="2" t="s">
        <v>72</v>
      </c>
      <c r="B9" s="2">
        <v>91845</v>
      </c>
      <c r="C9" s="2">
        <v>133</v>
      </c>
      <c r="D9" s="2">
        <v>91971</v>
      </c>
      <c r="E9" s="2">
        <v>133</v>
      </c>
      <c r="F9" s="2">
        <v>92225</v>
      </c>
      <c r="G9" s="2">
        <v>133</v>
      </c>
      <c r="H9" s="2">
        <v>92381</v>
      </c>
      <c r="I9" s="2">
        <v>132</v>
      </c>
      <c r="J9" s="2">
        <v>92546</v>
      </c>
      <c r="K9" s="2">
        <v>133</v>
      </c>
      <c r="L9" s="2">
        <v>93403</v>
      </c>
      <c r="M9" s="2">
        <v>133</v>
      </c>
      <c r="N9" s="2">
        <v>94158</v>
      </c>
      <c r="O9" s="2">
        <v>134</v>
      </c>
      <c r="P9" s="2">
        <v>94959</v>
      </c>
      <c r="Q9" s="2">
        <v>134</v>
      </c>
      <c r="R9" s="2">
        <v>95688</v>
      </c>
      <c r="S9" s="2">
        <v>134</v>
      </c>
      <c r="T9" s="2">
        <v>96111</v>
      </c>
      <c r="U9" s="2">
        <v>134</v>
      </c>
    </row>
    <row r="10" spans="1:21" ht="21.75" customHeight="1" x14ac:dyDescent="0.35">
      <c r="A10" s="2" t="s">
        <v>7</v>
      </c>
      <c r="B10" s="2">
        <v>711540</v>
      </c>
      <c r="C10" s="2">
        <v>139</v>
      </c>
      <c r="D10" s="2">
        <v>710908</v>
      </c>
      <c r="E10" s="2">
        <v>139</v>
      </c>
      <c r="F10" s="2">
        <v>712410</v>
      </c>
      <c r="G10" s="2">
        <v>139</v>
      </c>
      <c r="H10" s="2">
        <v>712163</v>
      </c>
      <c r="I10" s="2">
        <v>139</v>
      </c>
      <c r="J10" s="2">
        <v>711735</v>
      </c>
      <c r="K10" s="2">
        <v>140</v>
      </c>
      <c r="L10" s="2">
        <v>717901</v>
      </c>
      <c r="M10" s="2">
        <v>140</v>
      </c>
      <c r="N10" s="2">
        <v>721471</v>
      </c>
      <c r="O10" s="2">
        <v>140</v>
      </c>
      <c r="P10" s="2">
        <v>725987</v>
      </c>
      <c r="Q10" s="2">
        <v>140</v>
      </c>
      <c r="R10" s="2">
        <v>729213</v>
      </c>
      <c r="S10" s="2">
        <v>140</v>
      </c>
      <c r="T10" s="2">
        <v>731403</v>
      </c>
      <c r="U10" s="2">
        <v>140</v>
      </c>
    </row>
    <row r="11" spans="1:21" ht="21.75" customHeight="1" x14ac:dyDescent="0.35">
      <c r="A11" s="2" t="s">
        <v>63</v>
      </c>
      <c r="B11" s="2">
        <v>162639</v>
      </c>
      <c r="C11" s="2">
        <v>143</v>
      </c>
      <c r="D11" s="2">
        <v>162493</v>
      </c>
      <c r="E11" s="2">
        <v>143</v>
      </c>
      <c r="F11" s="2">
        <v>162862</v>
      </c>
      <c r="G11" s="2">
        <v>143</v>
      </c>
      <c r="H11" s="2">
        <v>162731</v>
      </c>
      <c r="I11" s="2">
        <v>143</v>
      </c>
      <c r="J11" s="2">
        <v>162609</v>
      </c>
      <c r="K11" s="2">
        <v>144</v>
      </c>
      <c r="L11" s="2">
        <v>163826</v>
      </c>
      <c r="M11" s="2">
        <v>144</v>
      </c>
      <c r="N11" s="2">
        <v>164642</v>
      </c>
      <c r="O11" s="2">
        <v>145</v>
      </c>
      <c r="P11" s="2">
        <v>165571</v>
      </c>
      <c r="Q11" s="2">
        <v>144</v>
      </c>
      <c r="R11" s="2">
        <v>166275</v>
      </c>
      <c r="S11" s="2">
        <v>145</v>
      </c>
      <c r="T11" s="2">
        <v>166804</v>
      </c>
      <c r="U11" s="2">
        <v>144</v>
      </c>
    </row>
    <row r="12" spans="1:21" ht="21.75" customHeight="1" x14ac:dyDescent="0.35">
      <c r="A12" s="2" t="s">
        <v>8</v>
      </c>
      <c r="B12" s="2">
        <v>178129</v>
      </c>
      <c r="C12" s="2">
        <v>136</v>
      </c>
      <c r="D12" s="2">
        <v>177725</v>
      </c>
      <c r="E12" s="2">
        <v>136</v>
      </c>
      <c r="F12" s="2">
        <v>178310</v>
      </c>
      <c r="G12" s="2">
        <v>136</v>
      </c>
      <c r="H12" s="2">
        <v>178143</v>
      </c>
      <c r="I12" s="2">
        <v>136</v>
      </c>
      <c r="J12" s="2">
        <v>177657</v>
      </c>
      <c r="K12" s="2">
        <v>137</v>
      </c>
      <c r="L12" s="2">
        <v>179602</v>
      </c>
      <c r="M12" s="2">
        <v>137</v>
      </c>
      <c r="N12" s="2">
        <v>180938</v>
      </c>
      <c r="O12" s="2">
        <v>138</v>
      </c>
      <c r="P12" s="2">
        <v>182543</v>
      </c>
      <c r="Q12" s="2">
        <v>138</v>
      </c>
      <c r="R12" s="2">
        <v>183814</v>
      </c>
      <c r="S12" s="2">
        <v>138</v>
      </c>
      <c r="T12" s="2">
        <v>184670</v>
      </c>
      <c r="U12" s="2">
        <v>138</v>
      </c>
    </row>
    <row r="13" spans="1:21" ht="21.75" customHeight="1" x14ac:dyDescent="0.35">
      <c r="A13" s="2" t="s">
        <v>9</v>
      </c>
      <c r="B13" s="2">
        <v>643951</v>
      </c>
      <c r="C13" s="2">
        <v>140</v>
      </c>
      <c r="D13" s="2">
        <v>643140</v>
      </c>
      <c r="E13" s="2">
        <v>140</v>
      </c>
      <c r="F13" s="2">
        <v>644577</v>
      </c>
      <c r="G13" s="2">
        <v>140</v>
      </c>
      <c r="H13" s="2">
        <v>644428</v>
      </c>
      <c r="I13" s="2">
        <v>140</v>
      </c>
      <c r="J13" s="2">
        <v>643655</v>
      </c>
      <c r="K13" s="2">
        <v>140</v>
      </c>
      <c r="L13" s="2">
        <v>649416</v>
      </c>
      <c r="M13" s="2">
        <v>140</v>
      </c>
      <c r="N13" s="2">
        <v>652891</v>
      </c>
      <c r="O13" s="2">
        <v>141</v>
      </c>
      <c r="P13" s="2">
        <v>657152</v>
      </c>
      <c r="Q13" s="2">
        <v>141</v>
      </c>
      <c r="R13" s="2">
        <v>660376</v>
      </c>
      <c r="S13" s="2">
        <v>141</v>
      </c>
      <c r="T13" s="2">
        <v>662181</v>
      </c>
      <c r="U13" s="2">
        <v>141</v>
      </c>
    </row>
    <row r="14" spans="1:21" ht="21.75" customHeight="1" x14ac:dyDescent="0.35">
      <c r="A14" s="2" t="s">
        <v>10</v>
      </c>
      <c r="B14" s="2">
        <v>491181</v>
      </c>
      <c r="C14" s="2">
        <v>139</v>
      </c>
      <c r="D14" s="2">
        <v>490191</v>
      </c>
      <c r="E14" s="2">
        <v>139</v>
      </c>
      <c r="F14" s="2">
        <v>491888</v>
      </c>
      <c r="G14" s="2">
        <v>139</v>
      </c>
      <c r="H14" s="2">
        <v>491089</v>
      </c>
      <c r="I14" s="2">
        <v>139</v>
      </c>
      <c r="J14" s="2">
        <v>489946</v>
      </c>
      <c r="K14" s="2">
        <v>139</v>
      </c>
      <c r="L14" s="2">
        <v>494223</v>
      </c>
      <c r="M14" s="2">
        <v>139</v>
      </c>
      <c r="N14" s="2">
        <v>496601</v>
      </c>
      <c r="O14" s="2">
        <v>140</v>
      </c>
      <c r="P14" s="2">
        <v>499934</v>
      </c>
      <c r="Q14" s="2">
        <v>140</v>
      </c>
      <c r="R14" s="2">
        <v>502384</v>
      </c>
      <c r="S14" s="2">
        <v>140</v>
      </c>
      <c r="T14" s="2">
        <v>503834</v>
      </c>
      <c r="U14" s="2">
        <v>140</v>
      </c>
    </row>
    <row r="15" spans="1:21" ht="21.75" customHeight="1" x14ac:dyDescent="0.35">
      <c r="A15" s="2" t="s">
        <v>11</v>
      </c>
      <c r="B15" s="2">
        <v>121116</v>
      </c>
      <c r="C15" s="2">
        <v>147</v>
      </c>
      <c r="D15" s="2">
        <v>121020</v>
      </c>
      <c r="E15" s="2">
        <v>147</v>
      </c>
      <c r="F15" s="2">
        <v>121521</v>
      </c>
      <c r="G15" s="2">
        <v>147</v>
      </c>
      <c r="H15" s="2">
        <v>121368</v>
      </c>
      <c r="I15" s="2">
        <v>147</v>
      </c>
      <c r="J15" s="2">
        <v>121018</v>
      </c>
      <c r="K15" s="2">
        <v>147</v>
      </c>
      <c r="L15" s="2">
        <v>121954</v>
      </c>
      <c r="M15" s="2">
        <v>147</v>
      </c>
      <c r="N15" s="2">
        <v>122478</v>
      </c>
      <c r="O15" s="2">
        <v>148</v>
      </c>
      <c r="P15" s="2">
        <v>123213</v>
      </c>
      <c r="Q15" s="2">
        <v>148</v>
      </c>
      <c r="R15" s="2">
        <v>123702</v>
      </c>
      <c r="S15" s="2">
        <v>148</v>
      </c>
      <c r="T15" s="2">
        <v>123918</v>
      </c>
      <c r="U15" s="2">
        <v>148</v>
      </c>
    </row>
    <row r="16" spans="1:21" ht="21.75" customHeight="1" x14ac:dyDescent="0.35">
      <c r="A16" s="2" t="s">
        <v>12</v>
      </c>
      <c r="B16" s="2">
        <v>215816</v>
      </c>
      <c r="C16" s="2">
        <v>144</v>
      </c>
      <c r="D16" s="2">
        <v>215585</v>
      </c>
      <c r="E16" s="2">
        <v>144</v>
      </c>
      <c r="F16" s="2">
        <v>216314</v>
      </c>
      <c r="G16" s="2">
        <v>144</v>
      </c>
      <c r="H16" s="2">
        <v>216155</v>
      </c>
      <c r="I16" s="2">
        <v>144</v>
      </c>
      <c r="J16" s="2">
        <v>215685</v>
      </c>
      <c r="K16" s="2">
        <v>144</v>
      </c>
      <c r="L16" s="2">
        <v>217487</v>
      </c>
      <c r="M16" s="2">
        <v>144</v>
      </c>
      <c r="N16" s="2">
        <v>218390</v>
      </c>
      <c r="O16" s="2">
        <v>145</v>
      </c>
      <c r="P16" s="2">
        <v>219752</v>
      </c>
      <c r="Q16" s="2">
        <v>145</v>
      </c>
      <c r="R16" s="2">
        <v>220592</v>
      </c>
      <c r="S16" s="2">
        <v>145</v>
      </c>
      <c r="T16" s="2">
        <v>221017</v>
      </c>
      <c r="U16" s="2">
        <v>145</v>
      </c>
    </row>
    <row r="17" spans="1:21" ht="21.75" customHeight="1" x14ac:dyDescent="0.35">
      <c r="A17" s="2" t="s">
        <v>13</v>
      </c>
      <c r="B17" s="2">
        <v>803243</v>
      </c>
      <c r="C17" s="2">
        <v>141</v>
      </c>
      <c r="D17" s="2">
        <v>800101</v>
      </c>
      <c r="E17" s="2">
        <v>141</v>
      </c>
      <c r="F17" s="2">
        <v>804023</v>
      </c>
      <c r="G17" s="2">
        <v>141</v>
      </c>
      <c r="H17" s="2">
        <v>802544</v>
      </c>
      <c r="I17" s="2">
        <v>141</v>
      </c>
      <c r="J17" s="2">
        <v>799222</v>
      </c>
      <c r="K17" s="2">
        <v>141</v>
      </c>
      <c r="L17" s="2">
        <v>806584</v>
      </c>
      <c r="M17" s="2">
        <v>141</v>
      </c>
      <c r="N17" s="2">
        <v>809893</v>
      </c>
      <c r="O17" s="2">
        <v>142</v>
      </c>
      <c r="P17" s="2">
        <v>815406</v>
      </c>
      <c r="Q17" s="2">
        <v>142</v>
      </c>
      <c r="R17" s="2">
        <v>819387</v>
      </c>
      <c r="S17" s="2">
        <v>142</v>
      </c>
      <c r="T17" s="2">
        <v>821681</v>
      </c>
      <c r="U17" s="2">
        <v>142</v>
      </c>
    </row>
    <row r="18" spans="1:21" ht="21.75" customHeight="1" x14ac:dyDescent="0.35">
      <c r="A18" s="2" t="s">
        <v>14</v>
      </c>
      <c r="B18" s="2">
        <v>181198</v>
      </c>
      <c r="C18" s="2">
        <v>148</v>
      </c>
      <c r="D18" s="2">
        <v>180875</v>
      </c>
      <c r="E18" s="2">
        <v>148</v>
      </c>
      <c r="F18" s="2">
        <v>182426</v>
      </c>
      <c r="G18" s="2">
        <v>148</v>
      </c>
      <c r="H18" s="2">
        <v>182113</v>
      </c>
      <c r="I18" s="2">
        <v>148</v>
      </c>
      <c r="J18" s="2">
        <v>181270</v>
      </c>
      <c r="K18" s="2">
        <v>148</v>
      </c>
      <c r="L18" s="2">
        <v>182728</v>
      </c>
      <c r="M18" s="2">
        <v>149</v>
      </c>
      <c r="N18" s="2">
        <v>183417</v>
      </c>
      <c r="O18" s="2">
        <v>149</v>
      </c>
      <c r="P18" s="2">
        <v>184500</v>
      </c>
      <c r="Q18" s="2">
        <v>149</v>
      </c>
      <c r="R18" s="2">
        <v>185428</v>
      </c>
      <c r="S18" s="2">
        <v>149</v>
      </c>
      <c r="T18" s="2">
        <v>185969</v>
      </c>
      <c r="U18" s="2">
        <v>149</v>
      </c>
    </row>
    <row r="19" spans="1:21" ht="21.75" customHeight="1" x14ac:dyDescent="0.35">
      <c r="A19" s="2" t="s">
        <v>15</v>
      </c>
      <c r="B19" s="2">
        <v>38634</v>
      </c>
      <c r="C19" s="2">
        <v>148</v>
      </c>
      <c r="D19" s="2">
        <v>38604</v>
      </c>
      <c r="E19" s="2">
        <v>147</v>
      </c>
      <c r="F19" s="2">
        <v>39039</v>
      </c>
      <c r="G19" s="2">
        <v>148</v>
      </c>
      <c r="H19" s="2">
        <v>38991</v>
      </c>
      <c r="I19" s="2">
        <v>148</v>
      </c>
      <c r="J19" s="2">
        <v>38706</v>
      </c>
      <c r="K19" s="2">
        <v>148</v>
      </c>
      <c r="L19" s="2">
        <v>39099</v>
      </c>
      <c r="M19" s="2">
        <v>148</v>
      </c>
      <c r="N19" s="2">
        <v>39236</v>
      </c>
      <c r="O19" s="2">
        <v>149</v>
      </c>
      <c r="P19" s="2">
        <v>39423</v>
      </c>
      <c r="Q19" s="2">
        <v>149</v>
      </c>
      <c r="R19" s="2">
        <v>39567</v>
      </c>
      <c r="S19" s="2">
        <v>149</v>
      </c>
      <c r="T19" s="2">
        <v>39678</v>
      </c>
      <c r="U19" s="2">
        <v>149</v>
      </c>
    </row>
    <row r="20" spans="1:21" ht="21.75" customHeight="1" x14ac:dyDescent="0.35">
      <c r="A20" s="2" t="s">
        <v>16</v>
      </c>
      <c r="B20" s="2">
        <v>819417</v>
      </c>
      <c r="C20" s="2">
        <v>156</v>
      </c>
      <c r="D20" s="2">
        <v>818457</v>
      </c>
      <c r="E20" s="2">
        <v>155</v>
      </c>
      <c r="F20" s="2">
        <v>842582</v>
      </c>
      <c r="G20" s="2">
        <v>157</v>
      </c>
      <c r="H20" s="2">
        <v>841317</v>
      </c>
      <c r="I20" s="2">
        <v>156</v>
      </c>
      <c r="J20" s="2">
        <v>823074</v>
      </c>
      <c r="K20" s="2">
        <v>156</v>
      </c>
      <c r="L20" s="2">
        <v>833267</v>
      </c>
      <c r="M20" s="2">
        <v>156</v>
      </c>
      <c r="N20" s="2">
        <v>834353</v>
      </c>
      <c r="O20" s="2">
        <v>157</v>
      </c>
      <c r="P20" s="2">
        <v>836736</v>
      </c>
      <c r="Q20" s="2">
        <v>157</v>
      </c>
      <c r="R20" s="2">
        <v>840578</v>
      </c>
      <c r="S20" s="2">
        <v>157</v>
      </c>
      <c r="T20" s="2">
        <v>843617</v>
      </c>
      <c r="U20" s="2">
        <v>157</v>
      </c>
    </row>
    <row r="21" spans="1:21" ht="21.75" customHeight="1" x14ac:dyDescent="0.35">
      <c r="A21" s="2" t="s">
        <v>17</v>
      </c>
      <c r="B21" s="2">
        <v>579991</v>
      </c>
      <c r="C21" s="2">
        <v>155</v>
      </c>
      <c r="D21" s="2">
        <v>578817</v>
      </c>
      <c r="E21" s="2">
        <v>154</v>
      </c>
      <c r="F21" s="2">
        <v>587263</v>
      </c>
      <c r="G21" s="2">
        <v>155</v>
      </c>
      <c r="H21" s="2">
        <v>585508</v>
      </c>
      <c r="I21" s="2">
        <v>155</v>
      </c>
      <c r="J21" s="2">
        <v>579410</v>
      </c>
      <c r="K21" s="2">
        <v>155</v>
      </c>
      <c r="L21" s="2">
        <v>583651</v>
      </c>
      <c r="M21" s="2">
        <v>155</v>
      </c>
      <c r="N21" s="2">
        <v>585013</v>
      </c>
      <c r="O21" s="2">
        <v>156</v>
      </c>
      <c r="P21" s="2">
        <v>587244</v>
      </c>
      <c r="Q21" s="2">
        <v>156</v>
      </c>
      <c r="R21" s="2">
        <v>589350</v>
      </c>
      <c r="S21" s="2">
        <v>156</v>
      </c>
      <c r="T21" s="2">
        <v>590550</v>
      </c>
      <c r="U21" s="2">
        <v>156</v>
      </c>
    </row>
    <row r="22" spans="1:21" ht="21.75" customHeight="1" x14ac:dyDescent="0.35">
      <c r="A22" s="2" t="s">
        <v>18</v>
      </c>
      <c r="B22" s="2">
        <v>78850</v>
      </c>
      <c r="C22" s="2">
        <v>155</v>
      </c>
      <c r="D22" s="2">
        <v>78724</v>
      </c>
      <c r="E22" s="2">
        <v>155</v>
      </c>
      <c r="F22" s="2">
        <v>79358</v>
      </c>
      <c r="G22" s="2">
        <v>155</v>
      </c>
      <c r="H22" s="2">
        <v>79196</v>
      </c>
      <c r="I22" s="2">
        <v>155</v>
      </c>
      <c r="J22" s="2">
        <v>78627</v>
      </c>
      <c r="K22" s="2">
        <v>155</v>
      </c>
      <c r="L22" s="2">
        <v>79019</v>
      </c>
      <c r="M22" s="2">
        <v>155</v>
      </c>
      <c r="N22" s="2">
        <v>79216</v>
      </c>
      <c r="O22" s="2">
        <v>156</v>
      </c>
      <c r="P22" s="2">
        <v>79432</v>
      </c>
      <c r="Q22" s="2">
        <v>156</v>
      </c>
      <c r="R22" s="2">
        <v>79606</v>
      </c>
      <c r="S22" s="2">
        <v>156</v>
      </c>
      <c r="T22" s="2">
        <v>79708</v>
      </c>
      <c r="U22" s="2">
        <v>156</v>
      </c>
    </row>
    <row r="23" spans="1:21" ht="21.75" customHeight="1" x14ac:dyDescent="0.35">
      <c r="A23" s="2" t="s">
        <v>19</v>
      </c>
      <c r="B23" s="2">
        <v>265757</v>
      </c>
      <c r="C23" s="2">
        <v>165</v>
      </c>
      <c r="D23" s="2">
        <v>265468</v>
      </c>
      <c r="E23" s="2">
        <v>165</v>
      </c>
      <c r="F23" s="2">
        <v>273533</v>
      </c>
      <c r="G23" s="2">
        <v>166</v>
      </c>
      <c r="H23" s="2">
        <v>272079</v>
      </c>
      <c r="I23" s="2">
        <v>166</v>
      </c>
      <c r="J23" s="2">
        <v>266122</v>
      </c>
      <c r="K23" s="2">
        <v>166</v>
      </c>
      <c r="L23" s="2">
        <v>268369</v>
      </c>
      <c r="M23" s="2">
        <v>166</v>
      </c>
      <c r="N23" s="2">
        <v>268831</v>
      </c>
      <c r="O23" s="2">
        <v>167</v>
      </c>
      <c r="P23" s="2">
        <v>269757</v>
      </c>
      <c r="Q23" s="2">
        <v>167</v>
      </c>
      <c r="R23" s="2">
        <v>271097</v>
      </c>
      <c r="S23" s="2">
        <v>167</v>
      </c>
      <c r="T23" s="2">
        <v>272061</v>
      </c>
      <c r="U23" s="2">
        <v>167</v>
      </c>
    </row>
    <row r="24" spans="1:21" ht="21.75" customHeight="1" x14ac:dyDescent="0.35">
      <c r="A24" s="2" t="s">
        <v>20</v>
      </c>
      <c r="B24" s="2">
        <v>685462</v>
      </c>
      <c r="C24" s="2">
        <v>159</v>
      </c>
      <c r="D24" s="2">
        <v>684720</v>
      </c>
      <c r="E24" s="2">
        <v>159</v>
      </c>
      <c r="F24" s="2">
        <v>706206</v>
      </c>
      <c r="G24" s="2">
        <v>160</v>
      </c>
      <c r="H24" s="2">
        <v>705707</v>
      </c>
      <c r="I24" s="2">
        <v>160</v>
      </c>
      <c r="J24" s="2">
        <v>689292</v>
      </c>
      <c r="K24" s="2">
        <v>160</v>
      </c>
      <c r="L24" s="2">
        <v>696629</v>
      </c>
      <c r="M24" s="2">
        <v>160</v>
      </c>
      <c r="N24" s="2">
        <v>698137</v>
      </c>
      <c r="O24" s="2">
        <v>161</v>
      </c>
      <c r="P24" s="2">
        <v>699276</v>
      </c>
      <c r="Q24" s="2">
        <v>161</v>
      </c>
      <c r="R24" s="2">
        <v>702115</v>
      </c>
      <c r="S24" s="2">
        <v>161</v>
      </c>
      <c r="T24" s="2">
        <v>703684</v>
      </c>
      <c r="U24" s="2">
        <v>161</v>
      </c>
    </row>
    <row r="25" spans="1:21" ht="21.75" customHeight="1" x14ac:dyDescent="0.35">
      <c r="A25" s="2" t="s">
        <v>21</v>
      </c>
      <c r="B25" s="2">
        <v>195874</v>
      </c>
      <c r="C25" s="2">
        <v>159</v>
      </c>
      <c r="D25" s="2">
        <v>195533</v>
      </c>
      <c r="E25" s="2">
        <v>159</v>
      </c>
      <c r="F25" s="2">
        <v>197594</v>
      </c>
      <c r="G25" s="2">
        <v>159</v>
      </c>
      <c r="H25" s="2">
        <v>197145</v>
      </c>
      <c r="I25" s="2">
        <v>159</v>
      </c>
      <c r="J25" s="2">
        <v>195606</v>
      </c>
      <c r="K25" s="2">
        <v>159</v>
      </c>
      <c r="L25" s="2">
        <v>197289</v>
      </c>
      <c r="M25" s="2">
        <v>159</v>
      </c>
      <c r="N25" s="2">
        <v>197934</v>
      </c>
      <c r="O25" s="2">
        <v>161</v>
      </c>
      <c r="P25" s="2">
        <v>199058</v>
      </c>
      <c r="Q25" s="2">
        <v>161</v>
      </c>
      <c r="R25" s="2">
        <v>199983</v>
      </c>
      <c r="S25" s="2">
        <v>161</v>
      </c>
      <c r="T25" s="2">
        <v>200620</v>
      </c>
      <c r="U25" s="2">
        <v>161</v>
      </c>
    </row>
    <row r="26" spans="1:21" ht="21.75" customHeight="1" thickBot="1" x14ac:dyDescent="0.4">
      <c r="A26" s="17" t="s">
        <v>33</v>
      </c>
      <c r="B26" s="17">
        <v>8419140</v>
      </c>
      <c r="C26" s="17">
        <v>145</v>
      </c>
      <c r="D26" s="17">
        <v>8403255</v>
      </c>
      <c r="E26" s="17">
        <v>145</v>
      </c>
      <c r="F26" s="17">
        <v>8488189</v>
      </c>
      <c r="G26" s="17">
        <v>146</v>
      </c>
      <c r="H26" s="17">
        <v>8477368</v>
      </c>
      <c r="I26" s="17">
        <v>145</v>
      </c>
      <c r="J26" s="17">
        <v>8416317</v>
      </c>
      <c r="K26" s="17">
        <v>146</v>
      </c>
      <c r="L26" s="17">
        <v>8493196</v>
      </c>
      <c r="M26" s="17">
        <v>146</v>
      </c>
      <c r="N26" s="17">
        <v>8525600</v>
      </c>
      <c r="O26" s="17">
        <v>146</v>
      </c>
      <c r="P26" s="17">
        <v>8571253</v>
      </c>
      <c r="Q26" s="17">
        <v>146</v>
      </c>
      <c r="R26" s="17">
        <v>8610855</v>
      </c>
      <c r="S26" s="17">
        <v>146</v>
      </c>
      <c r="T26" s="17">
        <v>8636096</v>
      </c>
      <c r="U26" s="17">
        <v>146</v>
      </c>
    </row>
    <row r="27" spans="1:21" s="5" customFormat="1" ht="31.5" customHeight="1" thickTop="1" x14ac:dyDescent="0.35">
      <c r="A27" s="13" t="s">
        <v>0</v>
      </c>
      <c r="B27" s="14">
        <f>+B5+B6+B7+B8+B9+B10+B11+B12+B13</f>
        <v>3942601</v>
      </c>
      <c r="C27" s="14">
        <f>+(B5*C5+B6*C6+B7*C7+B8*C8+B9*C9+B10*C10+B11*C11+B12*C12+B13*C13)/B27</f>
        <v>138.60120615806673</v>
      </c>
      <c r="D27" s="14">
        <f>+D5+D6+D7+D8+D9+D10+D11+D12+D13</f>
        <v>3935160</v>
      </c>
      <c r="E27" s="14">
        <f>+(D5*E5+D6*E6+D7*E7+D8*E8+D9*E9+D10*E10+D11*E11+D12*E12+D13*E13)/D27</f>
        <v>138.60159459844073</v>
      </c>
      <c r="F27" s="14">
        <f>+F5+F6+F7+F8+F9+F10+F11+F12+F13</f>
        <v>3946442</v>
      </c>
      <c r="G27" s="14">
        <f>+(F5*G5+F6*G6+F7*G7+F8*G8+F9*G9+F10*G10+F11*G11+F12*G12+F13*G13)/F27</f>
        <v>138.60091292359041</v>
      </c>
      <c r="H27" s="14">
        <f>+H5+H6+H7+H8+H9+H10+H11+H12+H13</f>
        <v>3944156</v>
      </c>
      <c r="I27" s="14">
        <f>+(H5*I5+H6*I6+H7*I7+H8*I8+H9*I9+H10*I10+H11*I11+H12*I12+H13*I13)/H27</f>
        <v>138.55489742292141</v>
      </c>
      <c r="J27" s="14">
        <f>+J5+J6+J7+J8+J9+J10+J11+J12+J13</f>
        <v>3938339</v>
      </c>
      <c r="K27" s="14">
        <f>+(J5*K5+J6*K6+J7*K7+J8*K8+J9*K9+J10*K10+J11*K11+J12*K12+J13*K13)/J27</f>
        <v>138.86806138323797</v>
      </c>
      <c r="L27" s="14">
        <f>+L5+L6+L7+L8+L9+L10+L11+L12+L13</f>
        <v>3972897</v>
      </c>
      <c r="M27" s="14">
        <f>+(L5*M5+L6*M6+L7*M7+L8*M8+L9*M9+L10*M10+L11*M11+L12*M12+L13*M13)/L27</f>
        <v>138.87170923384119</v>
      </c>
      <c r="N27" s="14">
        <f>+N5+N6+N7+N8+N9+N10+N11+N12+N13</f>
        <v>3992101</v>
      </c>
      <c r="O27" s="14">
        <f>+(N5*O5+N6*O6+N7*O7+N8*O8+N9*O9+N10*O10+N11*O11+N12*O12+N13*O13)/N27</f>
        <v>139.66386221190297</v>
      </c>
      <c r="P27" s="14">
        <f>+P5+P6+P7+P8+P9+P10+P11+P12+P13</f>
        <v>4017522</v>
      </c>
      <c r="Q27" s="14">
        <f>+(P5*Q5+P6*Q6+P7*Q7+P8*Q8+P9*Q9+P10*Q10+P11*Q11+P12*Q12+P13*Q13)/P27</f>
        <v>139.62186989890785</v>
      </c>
      <c r="R27" s="14">
        <f>+R5+R6+R7+R8+R9+R10+R11+R12+R13</f>
        <v>4037066</v>
      </c>
      <c r="S27" s="14">
        <f>+(R5*S5+R6*S6+R7*S7+R8*S8+R9*S9+R10*S10+R11*S11+R12*S12+R13*S13)/R27</f>
        <v>139.66681570229468</v>
      </c>
      <c r="T27" s="14">
        <f>+T5+T6+T7+T8+T9+T10+T11+T12+T13</f>
        <v>4049759</v>
      </c>
      <c r="U27" s="14">
        <f>+(T5*U5+T6*U6+T7*U7+T8*U8+T9*U9+T10*U10+T11*U11+T12*U12+T13*U13)/T27</f>
        <v>139.62520288244312</v>
      </c>
    </row>
    <row r="28" spans="1:21" ht="23" customHeight="1" x14ac:dyDescent="0.35">
      <c r="A28" s="13" t="s">
        <v>1</v>
      </c>
      <c r="B28" s="14">
        <f>+B14+B15+B16+B17</f>
        <v>1631356</v>
      </c>
      <c r="C28" s="14">
        <f>+(+B15*C15+B14*C14+B16*C16+B17*C17)/B28</f>
        <v>141.24015726794153</v>
      </c>
      <c r="D28" s="14">
        <f>+D14+D15+D16+D17</f>
        <v>1626897</v>
      </c>
      <c r="E28" s="14">
        <f>+(+D15*E15+D14*E14+D16*E16+D17*E17)/D28</f>
        <v>141.24125251936661</v>
      </c>
      <c r="F28" s="14">
        <f>+F14+F15+F16+F17</f>
        <v>1633746</v>
      </c>
      <c r="G28" s="14">
        <f>+(+F15*G15+F14*G14+F16*G16+F17*G17)/F28</f>
        <v>141.24134228943788</v>
      </c>
      <c r="H28" s="14">
        <f>+H14+H15+H16+H17</f>
        <v>1631156</v>
      </c>
      <c r="I28" s="14">
        <f>+(+H15*I15+H14*I14+H16*I16+H17*I17)/H28</f>
        <v>141.24184995181332</v>
      </c>
      <c r="J28" s="14">
        <f>+J14+J15+J16+J17</f>
        <v>1625871</v>
      </c>
      <c r="K28" s="14">
        <f>+(+J15*K15+J14*K14+J16*K16+J17*K17)/J28</f>
        <v>141.24188327364226</v>
      </c>
      <c r="L28" s="14">
        <f>+L14+L15+L16+L17</f>
        <v>1640248</v>
      </c>
      <c r="M28" s="14">
        <f>+(+L15*M15+L14*M14+L16*M16+L17*M17)/L28</f>
        <v>141.24126778389609</v>
      </c>
      <c r="N28" s="14">
        <f>+N14+N15+N16+N17</f>
        <v>1647362</v>
      </c>
      <c r="O28" s="14">
        <f>+(+N15*O15+N14*O14+N16*O16+N17*O17)/N28</f>
        <v>142.24089180155909</v>
      </c>
      <c r="P28" s="14">
        <f>+P14+P15+P16+P17</f>
        <v>1658305</v>
      </c>
      <c r="Q28" s="14">
        <f>+(+P15*Q15+P14*Q14+P16*Q16+P17*Q17)/P28</f>
        <v>142.24040571547454</v>
      </c>
      <c r="R28" s="14">
        <f>+R14+R15+R16+R17</f>
        <v>1666065</v>
      </c>
      <c r="S28" s="14">
        <f>+(+R15*S15+R14*S14+R16*S16+R17*S17)/R28</f>
        <v>142.23961850227931</v>
      </c>
      <c r="T28" s="14">
        <f>+T14+T15+T16+T17</f>
        <v>1670450</v>
      </c>
      <c r="U28" s="14">
        <f>+(+T15*U15+T14*U14+T16*U16+T17*U17)/T28</f>
        <v>142.23879254093208</v>
      </c>
    </row>
    <row r="29" spans="1:21" ht="23" customHeight="1" thickBot="1" x14ac:dyDescent="0.4">
      <c r="A29" s="15" t="s">
        <v>2</v>
      </c>
      <c r="B29" s="16">
        <f>+B18+B19+B20+B21+B22+B23+B24+B25</f>
        <v>2845183</v>
      </c>
      <c r="C29" s="16">
        <f>+(B18*C18+B19*C19+B20*C20+B21*C21+B22*C22+B23*C23+B24*C24+B25*C25)/B29</f>
        <v>156.92026558572857</v>
      </c>
      <c r="D29" s="16">
        <f>+D18+D19+D20+D21+D22+D23+D24+D25</f>
        <v>2841198</v>
      </c>
      <c r="E29" s="16">
        <f>+(D18*E18+D19*E19+D20*E20+D21*E21+D22*E22+D23*E23+D24*E24+D25*E25)/D29</f>
        <v>156.41557117807346</v>
      </c>
      <c r="F29" s="16">
        <f>+F18+F19+F20+F21+F22+F23+F24+F25</f>
        <v>2908001</v>
      </c>
      <c r="G29" s="16">
        <f>+(F18*G18+F19*G19+F20*G20+F21*G21+F22*G22+F23*G23+F24*G24+F25*G25)/F29</f>
        <v>157.56711672382505</v>
      </c>
      <c r="H29" s="16">
        <f>+H18+H19+H20+H21+H22+H23+H24+H25</f>
        <v>2902056</v>
      </c>
      <c r="I29" s="16">
        <f>+(H18*I18+H19*I19+H20*I20+H21*I21+H22*I22+H23*I23+H24*I24+H25*I25)/H29</f>
        <v>157.27548090043749</v>
      </c>
      <c r="J29" s="16">
        <f>+J18+J19+J20+J21+J22+J23+J24+J25</f>
        <v>2852107</v>
      </c>
      <c r="K29" s="16">
        <f>+(J18*K18+J19*K19+J20*K20+J21*K21+J22*K22+J23*K23+J24*K24+J25*K25)/J29</f>
        <v>157.25779327353428</v>
      </c>
      <c r="L29" s="16">
        <f>+L18+L19+L20+L21+L22+L23+L24+L25</f>
        <v>2880051</v>
      </c>
      <c r="M29" s="16">
        <f>+(L18*M18+L19*M19+L20*M20+L21*M21+L22*M22+L23*M23+L24*M24+L25*M25)/L29</f>
        <v>157.3220304084893</v>
      </c>
      <c r="N29" s="16">
        <f>+N18+N19+N20+N21+N22+N23+N24+N25</f>
        <v>2886137</v>
      </c>
      <c r="O29" s="16">
        <f>+(N18*O18+N19*O19+N20*O20+N21*O21+N22*O22+N23*O23+N24*O24+N25*O25)/N29</f>
        <v>158.3260427346311</v>
      </c>
      <c r="P29" s="16">
        <f>+P18+P19+P20+P21+P22+P23+P24+P25</f>
        <v>2895426</v>
      </c>
      <c r="Q29" s="16">
        <f>+(P18*Q18+P19*Q19+P20*Q20+P21*Q21+P22*Q22+P23*Q23+P24*Q24+P25*Q25)/P29</f>
        <v>158.32375892183049</v>
      </c>
      <c r="R29" s="16">
        <f>+R18+R19+R20+R21+R22+R23+R24+R25</f>
        <v>2907724</v>
      </c>
      <c r="S29" s="16">
        <f>+(R18*S18+R19*S19+R20*S20+R21*S21+R22*S22+R23*S23+R24*S24+R25*S25)/R29</f>
        <v>158.32421302709611</v>
      </c>
      <c r="T29" s="16">
        <f>+T18+T19+T20+T21+T22+T23+T24+T25</f>
        <v>2915887</v>
      </c>
      <c r="U29" s="16">
        <f>+(T18*U18+T19*U19+T20*U20+T21*U21+T22*U22+T23*U23+T24*U24+T25*U25)/T29</f>
        <v>158.32460277095785</v>
      </c>
    </row>
    <row r="30" spans="1:21" ht="25" customHeight="1" thickTop="1" x14ac:dyDescent="0.3">
      <c r="A30" s="71" t="str">
        <f>+INDICE!B10</f>
        <v xml:space="preserve"> Lettura dati 23 marzo 2023</v>
      </c>
      <c r="J30" s="24"/>
    </row>
    <row r="31" spans="1:21" x14ac:dyDescent="0.35">
      <c r="B31" s="6"/>
      <c r="C31" s="25"/>
      <c r="D31" s="5"/>
      <c r="E31" s="68"/>
      <c r="F31" s="5"/>
    </row>
    <row r="32" spans="1:21" s="3" customFormat="1" x14ac:dyDescent="0.35">
      <c r="A32" s="1"/>
      <c r="B32" s="1"/>
      <c r="C32" s="67"/>
      <c r="E32" s="69"/>
      <c r="G32" s="69"/>
      <c r="I32" s="69"/>
    </row>
    <row r="33" spans="2:6" ht="15" x14ac:dyDescent="0.35">
      <c r="B33" s="7"/>
      <c r="C33" s="66"/>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6"/>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M29 N27:O29 P27:P29 Q27:Q29 R27:R29 S27 S28:S29 T27:T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tabColor rgb="FF92D050"/>
    <pageSetUpPr fitToPage="1"/>
  </sheetPr>
  <dimension ref="A1:E60"/>
  <sheetViews>
    <sheetView showGridLines="0" tabSelected="1" view="pageBreakPreview" topLeftCell="A10" zoomScale="64" zoomScaleNormal="58" zoomScaleSheetLayoutView="64" workbookViewId="0">
      <selection activeCell="B1" sqref="B1"/>
    </sheetView>
  </sheetViews>
  <sheetFormatPr defaultColWidth="13.26953125" defaultRowHeight="10" x14ac:dyDescent="0.35"/>
  <cols>
    <col min="1" max="1" width="30.26953125" style="1" customWidth="1"/>
    <col min="2" max="2" width="22.81640625" style="1" customWidth="1"/>
    <col min="3" max="3" width="22.81640625" style="67" customWidth="1"/>
    <col min="4" max="5" width="22.81640625" style="1" customWidth="1"/>
    <col min="6" max="6" width="17.90625" style="1" customWidth="1"/>
    <col min="7" max="16384" width="13.26953125" style="1"/>
  </cols>
  <sheetData>
    <row r="1" spans="1:5" ht="61.5" customHeight="1" thickBot="1" x14ac:dyDescent="0.4">
      <c r="A1" s="357" t="s">
        <v>135</v>
      </c>
      <c r="B1" s="357"/>
      <c r="C1" s="357"/>
      <c r="D1" s="357"/>
      <c r="E1" s="357"/>
    </row>
    <row r="2" spans="1:5" ht="40.5" customHeight="1" thickTop="1" x14ac:dyDescent="0.35">
      <c r="A2" s="37"/>
      <c r="B2" s="344" t="s">
        <v>36</v>
      </c>
      <c r="C2" s="344"/>
      <c r="D2" s="344"/>
      <c r="E2" s="344"/>
    </row>
    <row r="3" spans="1:5" ht="33" customHeight="1" x14ac:dyDescent="0.35">
      <c r="A3" s="355" t="s">
        <v>79</v>
      </c>
      <c r="B3" s="353" t="s">
        <v>131</v>
      </c>
      <c r="C3" s="354"/>
      <c r="D3" s="353" t="s">
        <v>204</v>
      </c>
      <c r="E3" s="354"/>
    </row>
    <row r="4" spans="1:5" ht="64" customHeight="1" thickBot="1" x14ac:dyDescent="0.4">
      <c r="A4" s="356"/>
      <c r="B4" s="30" t="s">
        <v>103</v>
      </c>
      <c r="C4" s="65" t="s">
        <v>104</v>
      </c>
      <c r="D4" s="30" t="s">
        <v>103</v>
      </c>
      <c r="E4" s="65" t="s">
        <v>104</v>
      </c>
    </row>
    <row r="5" spans="1:5" ht="21.75" customHeight="1" thickTop="1" x14ac:dyDescent="0.35">
      <c r="A5" s="2" t="s">
        <v>4</v>
      </c>
      <c r="B5" s="2">
        <v>584941</v>
      </c>
      <c r="C5" s="2">
        <v>157</v>
      </c>
      <c r="D5" s="2">
        <v>582090</v>
      </c>
      <c r="E5" s="2">
        <v>155</v>
      </c>
    </row>
    <row r="6" spans="1:5" ht="21.75" customHeight="1" x14ac:dyDescent="0.35">
      <c r="A6" s="2" t="s">
        <v>5</v>
      </c>
      <c r="B6" s="2">
        <v>18088</v>
      </c>
      <c r="C6" s="2">
        <v>154</v>
      </c>
      <c r="D6" s="2">
        <v>18000</v>
      </c>
      <c r="E6" s="2">
        <v>152</v>
      </c>
    </row>
    <row r="7" spans="1:5" ht="21.75" customHeight="1" x14ac:dyDescent="0.35">
      <c r="A7" s="2" t="s">
        <v>6</v>
      </c>
      <c r="B7" s="2">
        <v>1510887</v>
      </c>
      <c r="C7" s="2">
        <v>158</v>
      </c>
      <c r="D7" s="2">
        <v>1503408</v>
      </c>
      <c r="E7" s="2">
        <v>156</v>
      </c>
    </row>
    <row r="8" spans="1:5" ht="21.75" customHeight="1" x14ac:dyDescent="0.35">
      <c r="A8" s="2" t="s">
        <v>71</v>
      </c>
      <c r="B8" s="2">
        <v>90240</v>
      </c>
      <c r="C8" s="2">
        <v>164</v>
      </c>
      <c r="D8" s="2">
        <v>89620</v>
      </c>
      <c r="E8" s="2">
        <v>162</v>
      </c>
    </row>
    <row r="9" spans="1:5" ht="21.75" customHeight="1" x14ac:dyDescent="0.35">
      <c r="A9" s="2" t="s">
        <v>72</v>
      </c>
      <c r="B9" s="2">
        <v>96089</v>
      </c>
      <c r="C9" s="2">
        <v>155</v>
      </c>
      <c r="D9" s="2">
        <v>95496</v>
      </c>
      <c r="E9" s="2">
        <v>154</v>
      </c>
    </row>
    <row r="10" spans="1:5" ht="21.75" customHeight="1" x14ac:dyDescent="0.35">
      <c r="A10" s="2" t="s">
        <v>7</v>
      </c>
      <c r="B10" s="2">
        <v>729760</v>
      </c>
      <c r="C10" s="2">
        <v>160</v>
      </c>
      <c r="D10" s="2">
        <v>725839</v>
      </c>
      <c r="E10" s="2">
        <v>158</v>
      </c>
    </row>
    <row r="11" spans="1:5" ht="21.75" customHeight="1" x14ac:dyDescent="0.35">
      <c r="A11" s="2" t="s">
        <v>63</v>
      </c>
      <c r="B11" s="2">
        <v>166390</v>
      </c>
      <c r="C11" s="2">
        <v>165</v>
      </c>
      <c r="D11" s="2">
        <v>165450</v>
      </c>
      <c r="E11" s="2">
        <v>163</v>
      </c>
    </row>
    <row r="12" spans="1:5" ht="21.75" customHeight="1" x14ac:dyDescent="0.35">
      <c r="A12" s="2" t="s">
        <v>8</v>
      </c>
      <c r="B12" s="2">
        <v>184268</v>
      </c>
      <c r="C12" s="2">
        <v>156</v>
      </c>
      <c r="D12" s="2">
        <v>183325</v>
      </c>
      <c r="E12" s="2">
        <v>155</v>
      </c>
    </row>
    <row r="13" spans="1:5" ht="21.75" customHeight="1" x14ac:dyDescent="0.35">
      <c r="A13" s="2" t="s">
        <v>9</v>
      </c>
      <c r="B13" s="2">
        <v>660525</v>
      </c>
      <c r="C13" s="2">
        <v>160</v>
      </c>
      <c r="D13" s="2">
        <v>656825</v>
      </c>
      <c r="E13" s="2">
        <v>158</v>
      </c>
    </row>
    <row r="14" spans="1:5" ht="21.75" customHeight="1" x14ac:dyDescent="0.35">
      <c r="A14" s="2" t="s">
        <v>10</v>
      </c>
      <c r="B14" s="2">
        <v>502663</v>
      </c>
      <c r="C14" s="2">
        <v>158</v>
      </c>
      <c r="D14" s="2">
        <v>500166</v>
      </c>
      <c r="E14" s="2">
        <v>156</v>
      </c>
    </row>
    <row r="15" spans="1:5" ht="21.75" customHeight="1" x14ac:dyDescent="0.35">
      <c r="A15" s="2" t="s">
        <v>11</v>
      </c>
      <c r="B15" s="2">
        <v>123534</v>
      </c>
      <c r="C15" s="2">
        <v>168</v>
      </c>
      <c r="D15" s="2">
        <v>122714</v>
      </c>
      <c r="E15" s="2">
        <v>166</v>
      </c>
    </row>
    <row r="16" spans="1:5" ht="21.75" customHeight="1" x14ac:dyDescent="0.35">
      <c r="A16" s="2" t="s">
        <v>12</v>
      </c>
      <c r="B16" s="2">
        <v>220401</v>
      </c>
      <c r="C16" s="2">
        <v>165</v>
      </c>
      <c r="D16" s="2">
        <v>219172</v>
      </c>
      <c r="E16" s="2">
        <v>163</v>
      </c>
    </row>
    <row r="17" spans="1:5" ht="21.75" customHeight="1" x14ac:dyDescent="0.35">
      <c r="A17" s="2" t="s">
        <v>13</v>
      </c>
      <c r="B17" s="2">
        <v>818923</v>
      </c>
      <c r="C17" s="2">
        <v>161</v>
      </c>
      <c r="D17" s="2">
        <v>815043</v>
      </c>
      <c r="E17" s="2">
        <v>159</v>
      </c>
    </row>
    <row r="18" spans="1:5" ht="21.75" customHeight="1" x14ac:dyDescent="0.35">
      <c r="A18" s="2" t="s">
        <v>14</v>
      </c>
      <c r="B18" s="2">
        <v>185352</v>
      </c>
      <c r="C18" s="2">
        <v>170</v>
      </c>
      <c r="D18" s="2">
        <v>184507</v>
      </c>
      <c r="E18" s="2">
        <v>167</v>
      </c>
    </row>
    <row r="19" spans="1:5" ht="21.75" customHeight="1" x14ac:dyDescent="0.35">
      <c r="A19" s="2" t="s">
        <v>15</v>
      </c>
      <c r="B19" s="2">
        <v>39535</v>
      </c>
      <c r="C19" s="2">
        <v>170</v>
      </c>
      <c r="D19" s="2">
        <v>39345</v>
      </c>
      <c r="E19" s="2">
        <v>167</v>
      </c>
    </row>
    <row r="20" spans="1:5" ht="21.75" customHeight="1" x14ac:dyDescent="0.35">
      <c r="A20" s="2" t="s">
        <v>16</v>
      </c>
      <c r="B20" s="2">
        <v>839615</v>
      </c>
      <c r="C20" s="2">
        <v>178</v>
      </c>
      <c r="D20" s="2">
        <v>835118</v>
      </c>
      <c r="E20" s="2">
        <v>175</v>
      </c>
    </row>
    <row r="21" spans="1:5" ht="21.75" customHeight="1" x14ac:dyDescent="0.35">
      <c r="A21" s="2" t="s">
        <v>17</v>
      </c>
      <c r="B21" s="2">
        <v>587753</v>
      </c>
      <c r="C21" s="2">
        <v>177</v>
      </c>
      <c r="D21" s="2">
        <v>584142</v>
      </c>
      <c r="E21" s="2">
        <v>174</v>
      </c>
    </row>
    <row r="22" spans="1:5" ht="21.75" customHeight="1" x14ac:dyDescent="0.35">
      <c r="A22" s="2" t="s">
        <v>18</v>
      </c>
      <c r="B22" s="2">
        <v>79346</v>
      </c>
      <c r="C22" s="2">
        <v>177</v>
      </c>
      <c r="D22" s="2">
        <v>78825</v>
      </c>
      <c r="E22" s="2">
        <v>173</v>
      </c>
    </row>
    <row r="23" spans="1:5" ht="21.75" customHeight="1" x14ac:dyDescent="0.35">
      <c r="A23" s="2" t="s">
        <v>19</v>
      </c>
      <c r="B23" s="2">
        <v>270993</v>
      </c>
      <c r="C23" s="2">
        <v>188</v>
      </c>
      <c r="D23" s="2">
        <v>269651</v>
      </c>
      <c r="E23" s="2">
        <v>186</v>
      </c>
    </row>
    <row r="24" spans="1:5" ht="21.75" customHeight="1" x14ac:dyDescent="0.35">
      <c r="A24" s="2" t="s">
        <v>20</v>
      </c>
      <c r="B24" s="2">
        <v>699502</v>
      </c>
      <c r="C24" s="2">
        <v>182</v>
      </c>
      <c r="D24" s="2">
        <v>695535</v>
      </c>
      <c r="E24" s="2">
        <v>179</v>
      </c>
    </row>
    <row r="25" spans="1:5" ht="21.75" customHeight="1" x14ac:dyDescent="0.35">
      <c r="A25" s="2" t="s">
        <v>21</v>
      </c>
      <c r="B25" s="2">
        <v>199917</v>
      </c>
      <c r="C25" s="2">
        <v>181</v>
      </c>
      <c r="D25" s="2">
        <v>198736</v>
      </c>
      <c r="E25" s="2">
        <v>178</v>
      </c>
    </row>
    <row r="26" spans="1:5" ht="21.75" customHeight="1" thickBot="1" x14ac:dyDescent="0.4">
      <c r="A26" s="17" t="s">
        <v>33</v>
      </c>
      <c r="B26" s="17">
        <v>8608722</v>
      </c>
      <c r="C26" s="17">
        <v>166</v>
      </c>
      <c r="D26" s="17">
        <v>8563007</v>
      </c>
      <c r="E26" s="17">
        <v>164</v>
      </c>
    </row>
    <row r="27" spans="1:5" s="5" customFormat="1" ht="31.5" customHeight="1" thickTop="1" x14ac:dyDescent="0.35">
      <c r="A27" s="13" t="s">
        <v>0</v>
      </c>
      <c r="B27" s="14">
        <f>+B5+B6+B7+B8+B9+B10+B11+B12+B13</f>
        <v>4041188</v>
      </c>
      <c r="C27" s="14">
        <f>+(B5*C5+B6*C6+B7*C7+B8*C8+B9*C9+B10*C10+B11*C11+B12*C12+B13*C13)/B27</f>
        <v>158.78507706149776</v>
      </c>
      <c r="D27" s="14">
        <f>+D5+D6+D7+D8+D9+D10+D11+D12+D13</f>
        <v>4020053</v>
      </c>
      <c r="E27" s="14">
        <f>+(D5*E5+D6*E6+D7*E7+D8*E8+D9*E9+D10*E10+D11*E11+D12*E12+D13*E13)/D27</f>
        <v>156.85391685134499</v>
      </c>
    </row>
    <row r="28" spans="1:5" ht="23" customHeight="1" x14ac:dyDescent="0.35">
      <c r="A28" s="13" t="s">
        <v>1</v>
      </c>
      <c r="B28" s="14">
        <f>+B14+B15+B16+B17</f>
        <v>1665521</v>
      </c>
      <c r="C28" s="14">
        <f>+(+B15*C15+B14*C14+B16*C16+B17*C17)/B28</f>
        <v>161.14311017393356</v>
      </c>
      <c r="D28" s="14">
        <f>+D14+D15+D16+D17</f>
        <v>1657095</v>
      </c>
      <c r="E28" s="14">
        <f>+(+D15*E15+D14*E14+D16*E16+D17*E17)/D28</f>
        <v>159.14192789188309</v>
      </c>
    </row>
    <row r="29" spans="1:5" ht="23" customHeight="1" thickBot="1" x14ac:dyDescent="0.4">
      <c r="A29" s="15" t="s">
        <v>2</v>
      </c>
      <c r="B29" s="16">
        <f>+B18+B19+B20+B21+B22+B23+B24+B25</f>
        <v>2902013</v>
      </c>
      <c r="C29" s="16">
        <f>+(B18*C18+B19*C19+B20*C20+B21*C21+B22*C22+B23*C23+B24*C24+B25*C25)/B29</f>
        <v>179.25481657042886</v>
      </c>
      <c r="D29" s="16">
        <f>+D18+D19+D20+D21+D22+D23+D24+D25</f>
        <v>2885859</v>
      </c>
      <c r="E29" s="16">
        <f>+(D18*E18+D19*E19+D20*E20+D21*E21+D22*E22+D23*E23+D24*E24+D25*E25)/D29</f>
        <v>176.32088955142993</v>
      </c>
    </row>
    <row r="30" spans="1:5" ht="25" customHeight="1" thickTop="1" x14ac:dyDescent="0.3">
      <c r="A30" s="71" t="str">
        <f>+INDICE!B10</f>
        <v xml:space="preserve"> Lettura dati 23 marzo 2023</v>
      </c>
    </row>
    <row r="31" spans="1:5" x14ac:dyDescent="0.35">
      <c r="B31" s="6"/>
      <c r="C31" s="25"/>
    </row>
    <row r="32" spans="1:5" s="3" customFormat="1" x14ac:dyDescent="0.35">
      <c r="A32" s="1"/>
      <c r="B32" s="1"/>
      <c r="C32" s="67"/>
    </row>
    <row r="33" spans="2:3" ht="15" x14ac:dyDescent="0.35">
      <c r="B33" s="7"/>
      <c r="C33" s="66"/>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6"/>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5">
    <mergeCell ref="A3:A4"/>
    <mergeCell ref="B3:C3"/>
    <mergeCell ref="D3:E3"/>
    <mergeCell ref="B2:E2"/>
    <mergeCell ref="A1:E1"/>
  </mergeCells>
  <pageMargins left="0.31496062992125984" right="0.31496062992125984"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rowBreaks count="1" manualBreakCount="1">
    <brk id="18" max="20" man="1"/>
  </rowBreaks>
  <ignoredErrors>
    <ignoredError sqref="C27:C29 D27:E2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tabColor rgb="FF92D050"/>
    <pageSetUpPr fitToPage="1"/>
  </sheetPr>
  <dimension ref="A1:X40"/>
  <sheetViews>
    <sheetView showGridLines="0" tabSelected="1" view="pageBreakPreview" topLeftCell="A6" zoomScale="60" zoomScaleNormal="59" workbookViewId="0">
      <selection activeCell="B1" sqref="B1"/>
    </sheetView>
  </sheetViews>
  <sheetFormatPr defaultColWidth="13.26953125" defaultRowHeight="10" x14ac:dyDescent="0.35"/>
  <cols>
    <col min="1" max="1" width="26.90625" style="1" customWidth="1"/>
    <col min="2" max="2" width="15.1796875" style="1" bestFit="1" customWidth="1"/>
    <col min="3" max="3" width="15.26953125" style="1" customWidth="1"/>
    <col min="4" max="4" width="15.1796875" style="1" bestFit="1" customWidth="1"/>
    <col min="5" max="5" width="15.81640625" style="1" customWidth="1"/>
    <col min="6" max="6" width="15.1796875" style="1" bestFit="1" customWidth="1"/>
    <col min="7" max="9" width="15.08984375" style="1" customWidth="1"/>
    <col min="10" max="10" width="15.26953125" style="1" customWidth="1"/>
    <col min="11" max="11" width="15.36328125" style="1" customWidth="1"/>
    <col min="12" max="12" width="15.1796875" style="1" customWidth="1"/>
    <col min="13" max="13" width="15" style="1" customWidth="1"/>
    <col min="14" max="14" width="14.81640625" style="1" customWidth="1"/>
    <col min="15" max="15" width="14.6328125" style="1" customWidth="1"/>
    <col min="16" max="16" width="15.1796875" style="1" bestFit="1" customWidth="1"/>
    <col min="17" max="17" width="15.26953125" style="1" customWidth="1"/>
    <col min="18" max="18" width="15.1796875" style="1" bestFit="1" customWidth="1"/>
    <col min="19" max="19" width="15.7265625" style="1" customWidth="1"/>
    <col min="20" max="20" width="15.1796875" style="1" bestFit="1" customWidth="1"/>
    <col min="21" max="16384" width="13.26953125" style="1"/>
  </cols>
  <sheetData>
    <row r="1" spans="1:24" ht="69.5" customHeight="1" thickBot="1" x14ac:dyDescent="0.4">
      <c r="A1" s="76" t="s">
        <v>136</v>
      </c>
      <c r="B1" s="33"/>
      <c r="C1" s="33"/>
      <c r="D1" s="33"/>
      <c r="E1" s="33"/>
      <c r="F1" s="33"/>
      <c r="G1" s="33"/>
      <c r="H1" s="33"/>
      <c r="I1" s="33"/>
      <c r="J1" s="33"/>
      <c r="K1" s="33"/>
      <c r="L1" s="33"/>
      <c r="M1" s="33"/>
      <c r="N1" s="50"/>
      <c r="O1" s="50"/>
      <c r="P1" s="50"/>
      <c r="Q1" s="50"/>
      <c r="R1" s="50"/>
      <c r="S1" s="50"/>
      <c r="T1" s="50"/>
      <c r="U1" s="50"/>
    </row>
    <row r="2" spans="1:24" ht="49" customHeight="1" thickTop="1" x14ac:dyDescent="0.35">
      <c r="A2" s="37"/>
      <c r="B2" s="360" t="s">
        <v>36</v>
      </c>
      <c r="C2" s="360"/>
      <c r="D2" s="360"/>
      <c r="E2" s="360"/>
      <c r="F2" s="360"/>
      <c r="G2" s="360"/>
      <c r="H2" s="360"/>
      <c r="I2" s="360"/>
      <c r="J2" s="360"/>
      <c r="K2" s="360"/>
      <c r="L2" s="360"/>
      <c r="M2" s="360"/>
      <c r="N2" s="360"/>
      <c r="O2" s="360"/>
      <c r="P2" s="360"/>
      <c r="Q2" s="360"/>
      <c r="R2" s="360"/>
      <c r="S2" s="360"/>
      <c r="T2" s="271"/>
      <c r="U2" s="271"/>
    </row>
    <row r="3" spans="1:24" ht="33" customHeight="1" x14ac:dyDescent="0.35">
      <c r="A3" s="361" t="s">
        <v>30</v>
      </c>
      <c r="B3" s="358" t="s">
        <v>3</v>
      </c>
      <c r="C3" s="359"/>
      <c r="D3" s="358" t="s">
        <v>22</v>
      </c>
      <c r="E3" s="359"/>
      <c r="F3" s="358" t="s">
        <v>23</v>
      </c>
      <c r="G3" s="359"/>
      <c r="H3" s="358" t="s">
        <v>70</v>
      </c>
      <c r="I3" s="359"/>
      <c r="J3" s="358" t="s">
        <v>86</v>
      </c>
      <c r="K3" s="359"/>
      <c r="L3" s="358" t="s">
        <v>88</v>
      </c>
      <c r="M3" s="359"/>
      <c r="N3" s="358" t="s">
        <v>116</v>
      </c>
      <c r="O3" s="359"/>
      <c r="P3" s="358" t="s">
        <v>119</v>
      </c>
      <c r="Q3" s="359"/>
      <c r="R3" s="358" t="s">
        <v>120</v>
      </c>
      <c r="S3" s="359"/>
      <c r="T3" s="358" t="s">
        <v>123</v>
      </c>
      <c r="U3" s="359"/>
    </row>
    <row r="4" spans="1:24" ht="91" customHeight="1" thickBot="1" x14ac:dyDescent="0.4">
      <c r="A4" s="362"/>
      <c r="B4" s="126" t="s">
        <v>93</v>
      </c>
      <c r="C4" s="126" t="s">
        <v>97</v>
      </c>
      <c r="D4" s="126" t="s">
        <v>93</v>
      </c>
      <c r="E4" s="126" t="s">
        <v>97</v>
      </c>
      <c r="F4" s="126" t="s">
        <v>93</v>
      </c>
      <c r="G4" s="126" t="s">
        <v>97</v>
      </c>
      <c r="H4" s="126" t="s">
        <v>93</v>
      </c>
      <c r="I4" s="126" t="s">
        <v>97</v>
      </c>
      <c r="J4" s="126" t="s">
        <v>93</v>
      </c>
      <c r="K4" s="126" t="s">
        <v>97</v>
      </c>
      <c r="L4" s="126" t="s">
        <v>93</v>
      </c>
      <c r="M4" s="126" t="s">
        <v>97</v>
      </c>
      <c r="N4" s="126" t="s">
        <v>93</v>
      </c>
      <c r="O4" s="126" t="s">
        <v>97</v>
      </c>
      <c r="P4" s="126" t="s">
        <v>93</v>
      </c>
      <c r="Q4" s="126" t="s">
        <v>97</v>
      </c>
      <c r="R4" s="126" t="s">
        <v>93</v>
      </c>
      <c r="S4" s="126" t="s">
        <v>97</v>
      </c>
      <c r="T4" s="126" t="s">
        <v>93</v>
      </c>
      <c r="U4" s="126" t="s">
        <v>97</v>
      </c>
    </row>
    <row r="5" spans="1:24" ht="27.5" customHeight="1" thickTop="1" x14ac:dyDescent="0.35">
      <c r="A5" s="59" t="s">
        <v>53</v>
      </c>
      <c r="B5" s="59">
        <v>3888256</v>
      </c>
      <c r="C5" s="59">
        <v>195</v>
      </c>
      <c r="D5" s="59">
        <v>3893125</v>
      </c>
      <c r="E5" s="59">
        <v>194</v>
      </c>
      <c r="F5" s="59">
        <v>3975320</v>
      </c>
      <c r="G5" s="59">
        <v>195</v>
      </c>
      <c r="H5" s="59">
        <v>3967089</v>
      </c>
      <c r="I5" s="59">
        <v>194</v>
      </c>
      <c r="J5" s="59">
        <v>3919605</v>
      </c>
      <c r="K5" s="59">
        <v>195</v>
      </c>
      <c r="L5" s="59">
        <v>3967478</v>
      </c>
      <c r="M5" s="59">
        <v>195</v>
      </c>
      <c r="N5" s="59">
        <v>3988940</v>
      </c>
      <c r="O5" s="59">
        <v>195</v>
      </c>
      <c r="P5" s="59">
        <v>4020521</v>
      </c>
      <c r="Q5" s="59">
        <v>195</v>
      </c>
      <c r="R5" s="59">
        <v>4052983</v>
      </c>
      <c r="S5" s="59">
        <v>195</v>
      </c>
      <c r="T5" s="59">
        <v>4072988</v>
      </c>
      <c r="U5" s="59">
        <v>194</v>
      </c>
      <c r="V5" s="24"/>
      <c r="W5" s="276"/>
      <c r="X5" s="159"/>
    </row>
    <row r="6" spans="1:24" ht="27.5" customHeight="1" x14ac:dyDescent="0.35">
      <c r="A6" s="116" t="s">
        <v>55</v>
      </c>
      <c r="B6" s="117">
        <v>910472</v>
      </c>
      <c r="C6" s="117">
        <v>194</v>
      </c>
      <c r="D6" s="117">
        <v>909093</v>
      </c>
      <c r="E6" s="117">
        <v>193</v>
      </c>
      <c r="F6" s="117">
        <v>976765</v>
      </c>
      <c r="G6" s="117">
        <v>194</v>
      </c>
      <c r="H6" s="117">
        <v>971469</v>
      </c>
      <c r="I6" s="117">
        <v>193</v>
      </c>
      <c r="J6" s="117">
        <v>923317</v>
      </c>
      <c r="K6" s="117">
        <v>194</v>
      </c>
      <c r="L6" s="117">
        <v>947410</v>
      </c>
      <c r="M6" s="117">
        <v>194</v>
      </c>
      <c r="N6" s="117">
        <v>953832</v>
      </c>
      <c r="O6" s="117">
        <v>195</v>
      </c>
      <c r="P6" s="117">
        <v>964315</v>
      </c>
      <c r="Q6" s="117">
        <v>194</v>
      </c>
      <c r="R6" s="117">
        <v>981899</v>
      </c>
      <c r="S6" s="117">
        <v>194</v>
      </c>
      <c r="T6" s="117">
        <v>994068</v>
      </c>
      <c r="U6" s="117">
        <v>193</v>
      </c>
      <c r="V6" s="24"/>
      <c r="W6" s="276"/>
      <c r="X6" s="159"/>
    </row>
    <row r="7" spans="1:24" ht="27.5" customHeight="1" x14ac:dyDescent="0.35">
      <c r="A7" s="116" t="s">
        <v>41</v>
      </c>
      <c r="B7" s="117">
        <v>1695904</v>
      </c>
      <c r="C7" s="117">
        <v>196</v>
      </c>
      <c r="D7" s="117">
        <v>1697871</v>
      </c>
      <c r="E7" s="117">
        <v>196</v>
      </c>
      <c r="F7" s="117">
        <v>1709225</v>
      </c>
      <c r="G7" s="117">
        <v>196</v>
      </c>
      <c r="H7" s="117">
        <v>1707361</v>
      </c>
      <c r="I7" s="117">
        <v>196</v>
      </c>
      <c r="J7" s="117">
        <v>1704959</v>
      </c>
      <c r="K7" s="117">
        <v>196</v>
      </c>
      <c r="L7" s="117">
        <v>1719207</v>
      </c>
      <c r="M7" s="117">
        <v>196</v>
      </c>
      <c r="N7" s="117">
        <v>1728100</v>
      </c>
      <c r="O7" s="117">
        <v>197</v>
      </c>
      <c r="P7" s="117">
        <v>1740379</v>
      </c>
      <c r="Q7" s="117">
        <v>197</v>
      </c>
      <c r="R7" s="117">
        <v>1748880</v>
      </c>
      <c r="S7" s="117">
        <v>196</v>
      </c>
      <c r="T7" s="117">
        <v>1753835</v>
      </c>
      <c r="U7" s="117">
        <v>196</v>
      </c>
      <c r="V7" s="24"/>
      <c r="W7" s="276"/>
      <c r="X7" s="159"/>
    </row>
    <row r="8" spans="1:24" ht="27.5" customHeight="1" x14ac:dyDescent="0.35">
      <c r="A8" s="116" t="s">
        <v>42</v>
      </c>
      <c r="B8" s="117">
        <v>1281880</v>
      </c>
      <c r="C8" s="117">
        <v>194</v>
      </c>
      <c r="D8" s="117">
        <v>1286161</v>
      </c>
      <c r="E8" s="117">
        <v>193</v>
      </c>
      <c r="F8" s="117">
        <v>1289330</v>
      </c>
      <c r="G8" s="117">
        <v>193</v>
      </c>
      <c r="H8" s="117">
        <v>1288259</v>
      </c>
      <c r="I8" s="117">
        <v>193</v>
      </c>
      <c r="J8" s="117">
        <v>1291329</v>
      </c>
      <c r="K8" s="117">
        <v>193</v>
      </c>
      <c r="L8" s="117">
        <v>1300861</v>
      </c>
      <c r="M8" s="117">
        <v>193</v>
      </c>
      <c r="N8" s="117">
        <v>1307008</v>
      </c>
      <c r="O8" s="117">
        <v>194</v>
      </c>
      <c r="P8" s="117">
        <v>1315827</v>
      </c>
      <c r="Q8" s="117">
        <v>193</v>
      </c>
      <c r="R8" s="117">
        <v>1322204</v>
      </c>
      <c r="S8" s="117">
        <v>193</v>
      </c>
      <c r="T8" s="117">
        <v>1325085</v>
      </c>
      <c r="U8" s="117">
        <v>193</v>
      </c>
      <c r="V8" s="24"/>
      <c r="W8" s="276"/>
      <c r="X8" s="159"/>
    </row>
    <row r="9" spans="1:24" ht="27.5" customHeight="1" x14ac:dyDescent="0.35">
      <c r="A9" s="59" t="s">
        <v>43</v>
      </c>
      <c r="B9" s="59">
        <v>961094</v>
      </c>
      <c r="C9" s="59">
        <v>180</v>
      </c>
      <c r="D9" s="59">
        <v>964865</v>
      </c>
      <c r="E9" s="59">
        <v>179</v>
      </c>
      <c r="F9" s="59">
        <v>967111</v>
      </c>
      <c r="G9" s="59">
        <v>179</v>
      </c>
      <c r="H9" s="59">
        <v>966363</v>
      </c>
      <c r="I9" s="59">
        <v>179</v>
      </c>
      <c r="J9" s="59">
        <v>968814</v>
      </c>
      <c r="K9" s="59">
        <v>179</v>
      </c>
      <c r="L9" s="59">
        <v>976260</v>
      </c>
      <c r="M9" s="59">
        <v>179</v>
      </c>
      <c r="N9" s="59">
        <v>981139</v>
      </c>
      <c r="O9" s="59">
        <v>180</v>
      </c>
      <c r="P9" s="59">
        <v>988903</v>
      </c>
      <c r="Q9" s="59">
        <v>180</v>
      </c>
      <c r="R9" s="59">
        <v>993701</v>
      </c>
      <c r="S9" s="59">
        <v>179</v>
      </c>
      <c r="T9" s="59">
        <v>996096</v>
      </c>
      <c r="U9" s="59">
        <v>179</v>
      </c>
      <c r="V9" s="24"/>
      <c r="W9" s="276"/>
      <c r="X9" s="159"/>
    </row>
    <row r="10" spans="1:24" ht="27.5" customHeight="1" x14ac:dyDescent="0.35">
      <c r="A10" s="59" t="s">
        <v>44</v>
      </c>
      <c r="B10" s="59">
        <v>669859</v>
      </c>
      <c r="C10" s="59">
        <v>153</v>
      </c>
      <c r="D10" s="59">
        <v>672640</v>
      </c>
      <c r="E10" s="59">
        <v>152</v>
      </c>
      <c r="F10" s="59">
        <v>674324</v>
      </c>
      <c r="G10" s="59">
        <v>152</v>
      </c>
      <c r="H10" s="59">
        <v>673402</v>
      </c>
      <c r="I10" s="59">
        <v>152</v>
      </c>
      <c r="J10" s="59">
        <v>675240</v>
      </c>
      <c r="K10" s="59">
        <v>152</v>
      </c>
      <c r="L10" s="59">
        <v>680962</v>
      </c>
      <c r="M10" s="59">
        <v>152</v>
      </c>
      <c r="N10" s="59">
        <v>684880</v>
      </c>
      <c r="O10" s="59">
        <v>153</v>
      </c>
      <c r="P10" s="59">
        <v>691652</v>
      </c>
      <c r="Q10" s="59">
        <v>152</v>
      </c>
      <c r="R10" s="59">
        <v>695617</v>
      </c>
      <c r="S10" s="59">
        <v>152</v>
      </c>
      <c r="T10" s="59">
        <v>697199</v>
      </c>
      <c r="U10" s="59">
        <v>152</v>
      </c>
      <c r="V10" s="24"/>
      <c r="W10" s="276"/>
      <c r="X10" s="159"/>
    </row>
    <row r="11" spans="1:24" ht="27.5" customHeight="1" x14ac:dyDescent="0.35">
      <c r="A11" s="59" t="s">
        <v>45</v>
      </c>
      <c r="B11" s="59">
        <v>439803</v>
      </c>
      <c r="C11" s="59">
        <v>120</v>
      </c>
      <c r="D11" s="59">
        <v>441256</v>
      </c>
      <c r="E11" s="59">
        <v>120</v>
      </c>
      <c r="F11" s="59">
        <v>442855</v>
      </c>
      <c r="G11" s="59">
        <v>120</v>
      </c>
      <c r="H11" s="59">
        <v>442303</v>
      </c>
      <c r="I11" s="59">
        <v>119</v>
      </c>
      <c r="J11" s="59">
        <v>443176</v>
      </c>
      <c r="K11" s="59">
        <v>119</v>
      </c>
      <c r="L11" s="59">
        <v>446796</v>
      </c>
      <c r="M11" s="59">
        <v>119</v>
      </c>
      <c r="N11" s="59">
        <v>449451</v>
      </c>
      <c r="O11" s="59">
        <v>120</v>
      </c>
      <c r="P11" s="59">
        <v>454843</v>
      </c>
      <c r="Q11" s="59">
        <v>119</v>
      </c>
      <c r="R11" s="59">
        <v>458125</v>
      </c>
      <c r="S11" s="59">
        <v>119</v>
      </c>
      <c r="T11" s="59">
        <v>459353</v>
      </c>
      <c r="U11" s="59">
        <v>119</v>
      </c>
      <c r="V11" s="24"/>
      <c r="W11" s="276"/>
      <c r="X11" s="159"/>
    </row>
    <row r="12" spans="1:24" ht="27.5" customHeight="1" x14ac:dyDescent="0.35">
      <c r="A12" s="59" t="s">
        <v>46</v>
      </c>
      <c r="B12" s="59">
        <v>276017</v>
      </c>
      <c r="C12" s="59">
        <v>92</v>
      </c>
      <c r="D12" s="59">
        <v>275659</v>
      </c>
      <c r="E12" s="59">
        <v>92</v>
      </c>
      <c r="F12" s="59">
        <v>281197</v>
      </c>
      <c r="G12" s="59">
        <v>91</v>
      </c>
      <c r="H12" s="59">
        <v>282277</v>
      </c>
      <c r="I12" s="59">
        <v>91</v>
      </c>
      <c r="J12" s="59">
        <v>284240</v>
      </c>
      <c r="K12" s="59">
        <v>91</v>
      </c>
      <c r="L12" s="59">
        <v>287036</v>
      </c>
      <c r="M12" s="59">
        <v>91</v>
      </c>
      <c r="N12" s="59">
        <v>288830</v>
      </c>
      <c r="O12" s="59">
        <v>91</v>
      </c>
      <c r="P12" s="59">
        <v>293036</v>
      </c>
      <c r="Q12" s="59">
        <v>91</v>
      </c>
      <c r="R12" s="59">
        <v>295929</v>
      </c>
      <c r="S12" s="59">
        <v>91</v>
      </c>
      <c r="T12" s="59">
        <v>296944</v>
      </c>
      <c r="U12" s="59">
        <v>91</v>
      </c>
      <c r="V12" s="24"/>
      <c r="W12" s="276"/>
      <c r="X12" s="159"/>
    </row>
    <row r="13" spans="1:24" ht="27.5" customHeight="1" x14ac:dyDescent="0.35">
      <c r="A13" s="59" t="s">
        <v>47</v>
      </c>
      <c r="B13" s="59">
        <v>172491</v>
      </c>
      <c r="C13" s="59">
        <v>64</v>
      </c>
      <c r="D13" s="59">
        <v>171911</v>
      </c>
      <c r="E13" s="59">
        <v>63</v>
      </c>
      <c r="F13" s="59">
        <v>176210</v>
      </c>
      <c r="G13" s="59">
        <v>63</v>
      </c>
      <c r="H13" s="59">
        <v>177140</v>
      </c>
      <c r="I13" s="59">
        <v>63</v>
      </c>
      <c r="J13" s="59">
        <v>178688</v>
      </c>
      <c r="K13" s="59">
        <v>63</v>
      </c>
      <c r="L13" s="59">
        <v>180604</v>
      </c>
      <c r="M13" s="59">
        <v>63</v>
      </c>
      <c r="N13" s="59">
        <v>182247</v>
      </c>
      <c r="O13" s="59">
        <v>63</v>
      </c>
      <c r="P13" s="59">
        <v>185971</v>
      </c>
      <c r="Q13" s="59">
        <v>63</v>
      </c>
      <c r="R13" s="59">
        <v>188656</v>
      </c>
      <c r="S13" s="59">
        <v>63</v>
      </c>
      <c r="T13" s="59">
        <v>189508</v>
      </c>
      <c r="U13" s="59">
        <v>63</v>
      </c>
      <c r="V13" s="24"/>
      <c r="W13" s="276"/>
      <c r="X13" s="159"/>
    </row>
    <row r="14" spans="1:24" ht="27.5" customHeight="1" x14ac:dyDescent="0.35">
      <c r="A14" s="59" t="s">
        <v>48</v>
      </c>
      <c r="B14" s="59">
        <v>272689</v>
      </c>
      <c r="C14" s="59">
        <v>48</v>
      </c>
      <c r="D14" s="59">
        <v>272249</v>
      </c>
      <c r="E14" s="59">
        <v>48</v>
      </c>
      <c r="F14" s="59">
        <v>289240</v>
      </c>
      <c r="G14" s="59">
        <v>48</v>
      </c>
      <c r="H14" s="59">
        <v>294289</v>
      </c>
      <c r="I14" s="59">
        <v>48</v>
      </c>
      <c r="J14" s="59">
        <v>300714</v>
      </c>
      <c r="K14" s="59">
        <v>48</v>
      </c>
      <c r="L14" s="59">
        <v>307014</v>
      </c>
      <c r="M14" s="59">
        <v>48</v>
      </c>
      <c r="N14" s="59">
        <v>312840</v>
      </c>
      <c r="O14" s="59">
        <v>48</v>
      </c>
      <c r="P14" s="59">
        <v>327769</v>
      </c>
      <c r="Q14" s="59">
        <v>47</v>
      </c>
      <c r="R14" s="59">
        <v>340740</v>
      </c>
      <c r="S14" s="59">
        <v>47</v>
      </c>
      <c r="T14" s="59">
        <v>345173</v>
      </c>
      <c r="U14" s="59">
        <v>47</v>
      </c>
      <c r="V14" s="24"/>
      <c r="W14" s="276"/>
      <c r="X14" s="159"/>
    </row>
    <row r="15" spans="1:24" ht="27.5" customHeight="1" x14ac:dyDescent="0.35">
      <c r="A15" s="118" t="s">
        <v>32</v>
      </c>
      <c r="B15" s="59">
        <v>1738931</v>
      </c>
      <c r="C15" s="59">
        <v>50</v>
      </c>
      <c r="D15" s="59">
        <v>1711550</v>
      </c>
      <c r="E15" s="59">
        <v>50</v>
      </c>
      <c r="F15" s="59">
        <v>1681932</v>
      </c>
      <c r="G15" s="59">
        <v>49</v>
      </c>
      <c r="H15" s="59">
        <v>1674505</v>
      </c>
      <c r="I15" s="59">
        <v>50</v>
      </c>
      <c r="J15" s="59">
        <v>1645840</v>
      </c>
      <c r="K15" s="59">
        <v>49</v>
      </c>
      <c r="L15" s="59">
        <v>1647046</v>
      </c>
      <c r="M15" s="59">
        <v>49</v>
      </c>
      <c r="N15" s="59">
        <v>1637273</v>
      </c>
      <c r="O15" s="59">
        <v>50</v>
      </c>
      <c r="P15" s="59">
        <v>1608558</v>
      </c>
      <c r="Q15" s="59">
        <v>50</v>
      </c>
      <c r="R15" s="59">
        <v>1585104</v>
      </c>
      <c r="S15" s="59">
        <v>50</v>
      </c>
      <c r="T15" s="59">
        <v>1578835</v>
      </c>
      <c r="U15" s="59">
        <v>50</v>
      </c>
      <c r="V15" s="24"/>
      <c r="W15" s="276"/>
      <c r="X15" s="159"/>
    </row>
    <row r="16" spans="1:24" ht="27.5" customHeight="1" thickBot="1" x14ac:dyDescent="0.4">
      <c r="A16" s="115" t="s">
        <v>54</v>
      </c>
      <c r="B16" s="115">
        <v>8419140</v>
      </c>
      <c r="C16" s="115">
        <v>145</v>
      </c>
      <c r="D16" s="115">
        <v>8403255</v>
      </c>
      <c r="E16" s="115">
        <v>145</v>
      </c>
      <c r="F16" s="115">
        <v>8488189</v>
      </c>
      <c r="G16" s="115">
        <v>146</v>
      </c>
      <c r="H16" s="115">
        <v>8477368</v>
      </c>
      <c r="I16" s="115">
        <v>145</v>
      </c>
      <c r="J16" s="115">
        <v>8416317</v>
      </c>
      <c r="K16" s="115">
        <v>146</v>
      </c>
      <c r="L16" s="115">
        <v>8493196</v>
      </c>
      <c r="M16" s="115">
        <v>146</v>
      </c>
      <c r="N16" s="115">
        <v>8525600</v>
      </c>
      <c r="O16" s="115">
        <v>146</v>
      </c>
      <c r="P16" s="115">
        <v>8571253</v>
      </c>
      <c r="Q16" s="115">
        <v>146</v>
      </c>
      <c r="R16" s="115">
        <v>8610855</v>
      </c>
      <c r="S16" s="115">
        <v>146</v>
      </c>
      <c r="T16" s="115">
        <v>8636096</v>
      </c>
      <c r="U16" s="115">
        <v>146</v>
      </c>
      <c r="V16" s="24"/>
      <c r="W16" s="276"/>
      <c r="X16" s="159"/>
    </row>
    <row r="17" spans="1:23" ht="21.75" customHeight="1" thickTop="1" x14ac:dyDescent="0.35">
      <c r="A17" s="2"/>
      <c r="B17" s="2"/>
      <c r="C17" s="2"/>
      <c r="D17" s="2"/>
      <c r="E17" s="51"/>
      <c r="F17" s="2"/>
      <c r="G17" s="2"/>
      <c r="H17" s="8"/>
      <c r="I17" s="8"/>
      <c r="J17" s="8"/>
      <c r="K17" s="8"/>
      <c r="L17" s="8"/>
      <c r="M17" s="8"/>
      <c r="W17" s="159"/>
    </row>
    <row r="18" spans="1:23" ht="21.75" customHeight="1" x14ac:dyDescent="0.35">
      <c r="A18" s="73" t="str">
        <f>+INDICE!B10</f>
        <v xml:space="preserve"> Lettura dati 23 marzo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2"/>
      <c r="C24" s="2"/>
      <c r="D24" s="2"/>
      <c r="E24" s="2"/>
      <c r="F24" s="2"/>
      <c r="G24" s="2"/>
    </row>
    <row r="25" spans="1:23" ht="13.5" x14ac:dyDescent="0.35">
      <c r="A25" s="2"/>
      <c r="B25" s="2"/>
      <c r="C25" s="2"/>
      <c r="D25" s="2"/>
      <c r="E25" s="2"/>
      <c r="F25" s="2"/>
      <c r="G25" s="2"/>
    </row>
    <row r="26" spans="1:23" x14ac:dyDescent="0.35">
      <c r="B26" s="4"/>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tabColor rgb="FF92D050"/>
    <pageSetUpPr fitToPage="1"/>
  </sheetPr>
  <dimension ref="A1:G40"/>
  <sheetViews>
    <sheetView showGridLines="0" tabSelected="1" view="pageBreakPreview" zoomScale="69" zoomScaleNormal="59" zoomScaleSheetLayoutView="69" workbookViewId="0">
      <selection activeCell="B1" sqref="B1"/>
    </sheetView>
  </sheetViews>
  <sheetFormatPr defaultColWidth="13.26953125" defaultRowHeight="10" x14ac:dyDescent="0.35"/>
  <cols>
    <col min="1" max="1" width="37.36328125" style="1" customWidth="1"/>
    <col min="2" max="2" width="21" style="1" customWidth="1"/>
    <col min="3" max="3" width="22.81640625" style="1" customWidth="1"/>
    <col min="4" max="4" width="21.453125" style="1" customWidth="1"/>
    <col min="5" max="5" width="22.90625" style="1" customWidth="1"/>
    <col min="6" max="16384" width="13.26953125" style="1"/>
  </cols>
  <sheetData>
    <row r="1" spans="1:7" ht="69.5" customHeight="1" thickBot="1" x14ac:dyDescent="0.4">
      <c r="A1" s="364" t="s">
        <v>137</v>
      </c>
      <c r="B1" s="364"/>
      <c r="C1" s="364"/>
      <c r="D1" s="364"/>
      <c r="E1" s="364"/>
    </row>
    <row r="2" spans="1:7" ht="49" customHeight="1" thickTop="1" x14ac:dyDescent="0.35">
      <c r="A2" s="37"/>
      <c r="B2" s="363" t="s">
        <v>36</v>
      </c>
      <c r="C2" s="363"/>
      <c r="D2" s="363"/>
      <c r="E2" s="363"/>
    </row>
    <row r="3" spans="1:7" ht="33" customHeight="1" x14ac:dyDescent="0.35">
      <c r="A3" s="361" t="s">
        <v>30</v>
      </c>
      <c r="B3" s="358" t="s">
        <v>131</v>
      </c>
      <c r="C3" s="359"/>
      <c r="D3" s="358" t="s">
        <v>204</v>
      </c>
      <c r="E3" s="359"/>
    </row>
    <row r="4" spans="1:7" ht="91" customHeight="1" thickBot="1" x14ac:dyDescent="0.4">
      <c r="A4" s="362"/>
      <c r="B4" s="126" t="s">
        <v>93</v>
      </c>
      <c r="C4" s="126" t="s">
        <v>97</v>
      </c>
      <c r="D4" s="126" t="s">
        <v>93</v>
      </c>
      <c r="E4" s="126" t="s">
        <v>97</v>
      </c>
    </row>
    <row r="5" spans="1:7" ht="27.5" customHeight="1" thickTop="1" x14ac:dyDescent="0.35">
      <c r="A5" s="59" t="s">
        <v>147</v>
      </c>
      <c r="B5" s="59">
        <v>4325670</v>
      </c>
      <c r="C5" s="59">
        <v>216</v>
      </c>
      <c r="D5" s="59">
        <v>4205502</v>
      </c>
      <c r="E5" s="59">
        <v>215</v>
      </c>
      <c r="F5" s="159"/>
    </row>
    <row r="6" spans="1:7" ht="27.5" customHeight="1" x14ac:dyDescent="0.35">
      <c r="A6" s="116" t="s">
        <v>148</v>
      </c>
      <c r="B6" s="117">
        <v>1120581</v>
      </c>
      <c r="C6" s="117">
        <v>216</v>
      </c>
      <c r="D6" s="117">
        <v>946113</v>
      </c>
      <c r="E6" s="117">
        <v>216</v>
      </c>
      <c r="F6" s="159"/>
    </row>
    <row r="7" spans="1:7" ht="27.5" customHeight="1" x14ac:dyDescent="0.35">
      <c r="A7" s="116" t="s">
        <v>149</v>
      </c>
      <c r="B7" s="117">
        <v>1851676</v>
      </c>
      <c r="C7" s="117">
        <v>217</v>
      </c>
      <c r="D7" s="117">
        <v>1865553</v>
      </c>
      <c r="E7" s="117">
        <v>216</v>
      </c>
      <c r="F7" s="159"/>
    </row>
    <row r="8" spans="1:7" ht="27.5" customHeight="1" x14ac:dyDescent="0.35">
      <c r="A8" s="116" t="s">
        <v>150</v>
      </c>
      <c r="B8" s="117">
        <v>1353413</v>
      </c>
      <c r="C8" s="117">
        <v>215</v>
      </c>
      <c r="D8" s="117">
        <v>1393836</v>
      </c>
      <c r="E8" s="117">
        <v>212</v>
      </c>
      <c r="F8" s="159"/>
    </row>
    <row r="9" spans="1:7" ht="27.5" customHeight="1" x14ac:dyDescent="0.35">
      <c r="A9" s="59" t="s">
        <v>151</v>
      </c>
      <c r="B9" s="59">
        <v>979523</v>
      </c>
      <c r="C9" s="59">
        <v>201</v>
      </c>
      <c r="D9" s="59">
        <v>1004193</v>
      </c>
      <c r="E9" s="59">
        <v>196</v>
      </c>
      <c r="F9" s="159"/>
    </row>
    <row r="10" spans="1:7" ht="27.5" customHeight="1" x14ac:dyDescent="0.35">
      <c r="A10" s="59" t="s">
        <v>152</v>
      </c>
      <c r="B10" s="59">
        <v>650392</v>
      </c>
      <c r="C10" s="59">
        <v>171</v>
      </c>
      <c r="D10" s="59">
        <v>671253</v>
      </c>
      <c r="E10" s="59">
        <v>164</v>
      </c>
      <c r="F10" s="159"/>
    </row>
    <row r="11" spans="1:7" ht="27.5" customHeight="1" x14ac:dyDescent="0.35">
      <c r="A11" s="171" t="s">
        <v>153</v>
      </c>
      <c r="B11" s="59">
        <v>410335</v>
      </c>
      <c r="C11" s="59">
        <v>130</v>
      </c>
      <c r="D11" s="59">
        <v>426360</v>
      </c>
      <c r="E11" s="59">
        <v>131</v>
      </c>
      <c r="F11" s="159"/>
    </row>
    <row r="12" spans="1:7" ht="27.5" customHeight="1" x14ac:dyDescent="0.35">
      <c r="A12" s="59" t="s">
        <v>154</v>
      </c>
      <c r="B12" s="59">
        <v>254003</v>
      </c>
      <c r="C12" s="59">
        <v>99</v>
      </c>
      <c r="D12" s="59">
        <v>266937</v>
      </c>
      <c r="E12" s="59">
        <v>99</v>
      </c>
      <c r="F12" s="159"/>
    </row>
    <row r="13" spans="1:7" ht="27.5" customHeight="1" x14ac:dyDescent="0.35">
      <c r="A13" s="59" t="s">
        <v>155</v>
      </c>
      <c r="B13" s="59">
        <v>153312</v>
      </c>
      <c r="C13" s="59">
        <v>68</v>
      </c>
      <c r="D13" s="59">
        <v>166122</v>
      </c>
      <c r="E13" s="59">
        <v>69</v>
      </c>
      <c r="F13" s="159"/>
    </row>
    <row r="14" spans="1:7" ht="27.5" customHeight="1" x14ac:dyDescent="0.35">
      <c r="A14" s="59" t="s">
        <v>156</v>
      </c>
      <c r="B14" s="59">
        <v>264617</v>
      </c>
      <c r="C14" s="59">
        <v>51</v>
      </c>
      <c r="D14" s="59">
        <v>282951</v>
      </c>
      <c r="E14" s="59">
        <v>52</v>
      </c>
      <c r="F14" s="159"/>
    </row>
    <row r="15" spans="1:7" ht="27.5" customHeight="1" x14ac:dyDescent="0.35">
      <c r="A15" s="118" t="s">
        <v>32</v>
      </c>
      <c r="B15" s="59">
        <v>1570870</v>
      </c>
      <c r="C15" s="59">
        <v>55</v>
      </c>
      <c r="D15" s="59">
        <v>1539689</v>
      </c>
      <c r="E15" s="59">
        <v>55</v>
      </c>
      <c r="F15" s="159"/>
      <c r="G15" s="24"/>
    </row>
    <row r="16" spans="1:7" ht="27.5" customHeight="1" thickBot="1" x14ac:dyDescent="0.4">
      <c r="A16" s="115" t="s">
        <v>54</v>
      </c>
      <c r="B16" s="115">
        <v>8608722</v>
      </c>
      <c r="C16" s="115">
        <v>166</v>
      </c>
      <c r="D16" s="115">
        <v>8563007</v>
      </c>
      <c r="E16" s="115">
        <v>164</v>
      </c>
      <c r="F16" s="159"/>
      <c r="G16" s="67"/>
    </row>
    <row r="17" spans="1:5" ht="21.75" customHeight="1" thickTop="1" x14ac:dyDescent="0.35">
      <c r="A17" s="2"/>
      <c r="B17" s="2"/>
      <c r="C17" s="2"/>
      <c r="E17" s="159"/>
    </row>
    <row r="18" spans="1:5" ht="21.75" customHeight="1" x14ac:dyDescent="0.35">
      <c r="A18" s="73" t="str">
        <f>+INDICE!B10</f>
        <v xml:space="preserve"> Lettura dati 23 marzo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5">
    <mergeCell ref="A3:A4"/>
    <mergeCell ref="B3:C3"/>
    <mergeCell ref="B2:E2"/>
    <mergeCell ref="D3:E3"/>
    <mergeCell ref="A1:E1"/>
  </mergeCells>
  <pageMargins left="0.31496062992125984" right="0.31496062992125984"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tabColor rgb="FF92D050"/>
    <pageSetUpPr fitToPage="1"/>
  </sheetPr>
  <dimension ref="A1:U40"/>
  <sheetViews>
    <sheetView showGridLines="0" tabSelected="1" view="pageBreakPreview" topLeftCell="A5" zoomScale="62" zoomScaleNormal="51" zoomScaleSheetLayoutView="62" workbookViewId="0">
      <selection activeCell="B1" sqref="B1"/>
    </sheetView>
  </sheetViews>
  <sheetFormatPr defaultColWidth="13.26953125" defaultRowHeight="10" x14ac:dyDescent="0.35"/>
  <cols>
    <col min="1" max="1" width="25" style="1" customWidth="1"/>
    <col min="2" max="2" width="14.26953125" style="1" bestFit="1" customWidth="1"/>
    <col min="3" max="3" width="14.7265625" style="1" customWidth="1"/>
    <col min="4" max="4" width="14.453125" style="1" customWidth="1"/>
    <col min="5" max="5" width="14.6328125" style="1" customWidth="1"/>
    <col min="6" max="6" width="14.453125" style="1" customWidth="1"/>
    <col min="7" max="7" width="14.90625" style="1" customWidth="1"/>
    <col min="8" max="8" width="13.54296875" style="1" customWidth="1"/>
    <col min="9" max="9" width="13.6328125" style="1" customWidth="1"/>
    <col min="10" max="10" width="13.26953125" style="1" customWidth="1"/>
    <col min="11" max="11" width="14.81640625" style="1" customWidth="1"/>
    <col min="12" max="12" width="15.1796875" style="1" customWidth="1"/>
    <col min="13" max="13" width="14.90625" style="1" customWidth="1"/>
    <col min="14" max="14" width="13.26953125" style="1"/>
    <col min="15" max="15" width="14.453125" style="1" customWidth="1"/>
    <col min="16" max="16" width="13.81640625" style="1" customWidth="1"/>
    <col min="17" max="17" width="14.453125" style="1" customWidth="1"/>
    <col min="18" max="18" width="13.26953125" style="1"/>
    <col min="19" max="19" width="16.54296875" style="1" customWidth="1"/>
    <col min="20" max="16384" width="13.26953125" style="1"/>
  </cols>
  <sheetData>
    <row r="1" spans="1:21" ht="69.5" customHeight="1" thickBot="1" x14ac:dyDescent="0.4">
      <c r="A1" s="76" t="s">
        <v>138</v>
      </c>
      <c r="B1" s="33"/>
      <c r="C1" s="33"/>
      <c r="D1" s="33"/>
      <c r="E1" s="33"/>
      <c r="F1" s="33"/>
      <c r="G1" s="33"/>
      <c r="H1" s="33"/>
      <c r="I1" s="33"/>
      <c r="J1" s="33"/>
      <c r="K1" s="33"/>
      <c r="L1" s="33"/>
      <c r="M1" s="33"/>
      <c r="N1" s="50"/>
      <c r="O1" s="50"/>
      <c r="P1" s="50"/>
      <c r="Q1" s="50"/>
      <c r="R1" s="50"/>
      <c r="S1" s="50"/>
      <c r="T1" s="50"/>
      <c r="U1" s="50"/>
    </row>
    <row r="2" spans="1:21" ht="60" customHeight="1" thickTop="1" x14ac:dyDescent="0.35">
      <c r="A2" s="125"/>
      <c r="B2" s="360" t="s">
        <v>36</v>
      </c>
      <c r="C2" s="360"/>
      <c r="D2" s="360"/>
      <c r="E2" s="360"/>
      <c r="F2" s="360"/>
      <c r="G2" s="360"/>
      <c r="H2" s="360"/>
      <c r="I2" s="360"/>
      <c r="J2" s="360"/>
      <c r="K2" s="360"/>
      <c r="L2" s="360"/>
      <c r="M2" s="360"/>
      <c r="N2" s="360"/>
      <c r="O2" s="360"/>
      <c r="P2" s="360"/>
      <c r="Q2" s="360"/>
      <c r="R2" s="360"/>
      <c r="S2" s="360"/>
      <c r="T2" s="271"/>
      <c r="U2" s="271"/>
    </row>
    <row r="3" spans="1:21" ht="33" customHeight="1" x14ac:dyDescent="0.35">
      <c r="A3" s="361" t="s">
        <v>30</v>
      </c>
      <c r="B3" s="358" t="s">
        <v>3</v>
      </c>
      <c r="C3" s="359"/>
      <c r="D3" s="358" t="s">
        <v>22</v>
      </c>
      <c r="E3" s="359"/>
      <c r="F3" s="358" t="s">
        <v>23</v>
      </c>
      <c r="G3" s="359"/>
      <c r="H3" s="358" t="s">
        <v>70</v>
      </c>
      <c r="I3" s="359"/>
      <c r="J3" s="358" t="s">
        <v>86</v>
      </c>
      <c r="K3" s="359"/>
      <c r="L3" s="358" t="s">
        <v>88</v>
      </c>
      <c r="M3" s="359"/>
      <c r="N3" s="358" t="s">
        <v>116</v>
      </c>
      <c r="O3" s="359"/>
      <c r="P3" s="358" t="s">
        <v>119</v>
      </c>
      <c r="Q3" s="359"/>
      <c r="R3" s="358" t="s">
        <v>120</v>
      </c>
      <c r="S3" s="359"/>
      <c r="T3" s="358" t="s">
        <v>123</v>
      </c>
      <c r="U3" s="359"/>
    </row>
    <row r="4" spans="1:21" ht="90.5" customHeight="1" thickBot="1" x14ac:dyDescent="0.4">
      <c r="A4" s="362"/>
      <c r="B4" s="126" t="s">
        <v>93</v>
      </c>
      <c r="C4" s="126" t="s">
        <v>97</v>
      </c>
      <c r="D4" s="126" t="s">
        <v>93</v>
      </c>
      <c r="E4" s="126" t="s">
        <v>97</v>
      </c>
      <c r="F4" s="126" t="s">
        <v>93</v>
      </c>
      <c r="G4" s="126" t="s">
        <v>97</v>
      </c>
      <c r="H4" s="126" t="s">
        <v>93</v>
      </c>
      <c r="I4" s="126" t="s">
        <v>97</v>
      </c>
      <c r="J4" s="126" t="s">
        <v>93</v>
      </c>
      <c r="K4" s="126" t="s">
        <v>97</v>
      </c>
      <c r="L4" s="126" t="s">
        <v>93</v>
      </c>
      <c r="M4" s="126" t="s">
        <v>97</v>
      </c>
      <c r="N4" s="126" t="s">
        <v>93</v>
      </c>
      <c r="O4" s="126" t="s">
        <v>97</v>
      </c>
      <c r="P4" s="126" t="s">
        <v>93</v>
      </c>
      <c r="Q4" s="126" t="s">
        <v>97</v>
      </c>
      <c r="R4" s="126" t="s">
        <v>93</v>
      </c>
      <c r="S4" s="126" t="s">
        <v>97</v>
      </c>
      <c r="T4" s="126" t="s">
        <v>93</v>
      </c>
      <c r="U4" s="126" t="s">
        <v>97</v>
      </c>
    </row>
    <row r="5" spans="1:21" ht="27.5" customHeight="1" thickTop="1" x14ac:dyDescent="0.35">
      <c r="A5" s="61" t="s">
        <v>53</v>
      </c>
      <c r="B5" s="59">
        <v>168404</v>
      </c>
      <c r="C5" s="59">
        <v>242</v>
      </c>
      <c r="D5" s="59">
        <v>168611</v>
      </c>
      <c r="E5" s="59">
        <v>242</v>
      </c>
      <c r="F5" s="59">
        <v>176141</v>
      </c>
      <c r="G5" s="59">
        <v>243</v>
      </c>
      <c r="H5" s="59">
        <v>177150</v>
      </c>
      <c r="I5" s="59">
        <v>243</v>
      </c>
      <c r="J5" s="59">
        <v>174823</v>
      </c>
      <c r="K5" s="59">
        <v>243</v>
      </c>
      <c r="L5" s="59">
        <v>177736</v>
      </c>
      <c r="M5" s="59">
        <v>242</v>
      </c>
      <c r="N5" s="59">
        <v>178828</v>
      </c>
      <c r="O5" s="59">
        <v>262</v>
      </c>
      <c r="P5" s="59">
        <v>181036</v>
      </c>
      <c r="Q5" s="59">
        <v>262</v>
      </c>
      <c r="R5" s="59">
        <v>183565</v>
      </c>
      <c r="S5" s="59">
        <v>261</v>
      </c>
      <c r="T5" s="59">
        <v>185319</v>
      </c>
      <c r="U5" s="59">
        <v>261</v>
      </c>
    </row>
    <row r="6" spans="1:21" ht="27.5" customHeight="1" x14ac:dyDescent="0.35">
      <c r="A6" s="123" t="s">
        <v>55</v>
      </c>
      <c r="B6" s="117">
        <v>44272</v>
      </c>
      <c r="C6" s="117">
        <v>238</v>
      </c>
      <c r="D6" s="117">
        <v>44374</v>
      </c>
      <c r="E6" s="117">
        <v>237</v>
      </c>
      <c r="F6" s="117">
        <v>49788</v>
      </c>
      <c r="G6" s="117">
        <v>239</v>
      </c>
      <c r="H6" s="117">
        <v>49849</v>
      </c>
      <c r="I6" s="117">
        <v>240</v>
      </c>
      <c r="J6" s="117">
        <v>46776</v>
      </c>
      <c r="K6" s="117">
        <v>240</v>
      </c>
      <c r="L6" s="117">
        <v>47980</v>
      </c>
      <c r="M6" s="117">
        <v>239</v>
      </c>
      <c r="N6" s="117">
        <v>48144</v>
      </c>
      <c r="O6" s="117">
        <v>258</v>
      </c>
      <c r="P6" s="117">
        <v>48639</v>
      </c>
      <c r="Q6" s="117">
        <v>258</v>
      </c>
      <c r="R6" s="117">
        <v>49594</v>
      </c>
      <c r="S6" s="117">
        <v>258</v>
      </c>
      <c r="T6" s="117">
        <v>50315</v>
      </c>
      <c r="U6" s="117">
        <v>257</v>
      </c>
    </row>
    <row r="7" spans="1:21" ht="27.5" customHeight="1" x14ac:dyDescent="0.35">
      <c r="A7" s="123" t="s">
        <v>41</v>
      </c>
      <c r="B7" s="117">
        <v>74109</v>
      </c>
      <c r="C7" s="117">
        <v>246</v>
      </c>
      <c r="D7" s="117">
        <v>74133</v>
      </c>
      <c r="E7" s="117">
        <v>246</v>
      </c>
      <c r="F7" s="117">
        <v>75507</v>
      </c>
      <c r="G7" s="117">
        <v>246</v>
      </c>
      <c r="H7" s="117">
        <v>76088</v>
      </c>
      <c r="I7" s="117">
        <v>246</v>
      </c>
      <c r="J7" s="117">
        <v>76477</v>
      </c>
      <c r="K7" s="117">
        <v>246</v>
      </c>
      <c r="L7" s="117">
        <v>77568</v>
      </c>
      <c r="M7" s="117">
        <v>246</v>
      </c>
      <c r="N7" s="117">
        <v>78143</v>
      </c>
      <c r="O7" s="117">
        <v>265</v>
      </c>
      <c r="P7" s="117">
        <v>79195</v>
      </c>
      <c r="Q7" s="117">
        <v>264</v>
      </c>
      <c r="R7" s="117">
        <v>80143</v>
      </c>
      <c r="S7" s="117">
        <v>264</v>
      </c>
      <c r="T7" s="117">
        <v>80744</v>
      </c>
      <c r="U7" s="117">
        <v>263</v>
      </c>
    </row>
    <row r="8" spans="1:21" ht="27.5" customHeight="1" x14ac:dyDescent="0.35">
      <c r="A8" s="123" t="s">
        <v>42</v>
      </c>
      <c r="B8" s="117">
        <v>50023</v>
      </c>
      <c r="C8" s="117">
        <v>240</v>
      </c>
      <c r="D8" s="117">
        <v>50104</v>
      </c>
      <c r="E8" s="117">
        <v>240</v>
      </c>
      <c r="F8" s="117">
        <v>50846</v>
      </c>
      <c r="G8" s="117">
        <v>241</v>
      </c>
      <c r="H8" s="117">
        <v>51213</v>
      </c>
      <c r="I8" s="117">
        <v>241</v>
      </c>
      <c r="J8" s="117">
        <v>51570</v>
      </c>
      <c r="K8" s="117">
        <v>241</v>
      </c>
      <c r="L8" s="117">
        <v>52188</v>
      </c>
      <c r="M8" s="117">
        <v>240</v>
      </c>
      <c r="N8" s="117">
        <v>52541</v>
      </c>
      <c r="O8" s="117">
        <v>262</v>
      </c>
      <c r="P8" s="117">
        <v>53202</v>
      </c>
      <c r="Q8" s="117">
        <v>262</v>
      </c>
      <c r="R8" s="117">
        <v>53828</v>
      </c>
      <c r="S8" s="117">
        <v>261</v>
      </c>
      <c r="T8" s="117">
        <v>54260</v>
      </c>
      <c r="U8" s="117">
        <v>261</v>
      </c>
    </row>
    <row r="9" spans="1:21" ht="27.5" customHeight="1" x14ac:dyDescent="0.35">
      <c r="A9" s="61" t="s">
        <v>43</v>
      </c>
      <c r="B9" s="59">
        <v>32491</v>
      </c>
      <c r="C9" s="59">
        <v>224</v>
      </c>
      <c r="D9" s="59">
        <v>32435</v>
      </c>
      <c r="E9" s="59">
        <v>224</v>
      </c>
      <c r="F9" s="59">
        <v>32957</v>
      </c>
      <c r="G9" s="59">
        <v>224</v>
      </c>
      <c r="H9" s="59">
        <v>33154</v>
      </c>
      <c r="I9" s="59">
        <v>224</v>
      </c>
      <c r="J9" s="59">
        <v>33415</v>
      </c>
      <c r="K9" s="59">
        <v>224</v>
      </c>
      <c r="L9" s="59">
        <v>33779</v>
      </c>
      <c r="M9" s="59">
        <v>223</v>
      </c>
      <c r="N9" s="59">
        <v>34035</v>
      </c>
      <c r="O9" s="59">
        <v>248</v>
      </c>
      <c r="P9" s="59">
        <v>34372</v>
      </c>
      <c r="Q9" s="59">
        <v>247</v>
      </c>
      <c r="R9" s="59">
        <v>34685</v>
      </c>
      <c r="S9" s="59">
        <v>247</v>
      </c>
      <c r="T9" s="59">
        <v>34904</v>
      </c>
      <c r="U9" s="59">
        <v>247</v>
      </c>
    </row>
    <row r="10" spans="1:21" ht="27.5" customHeight="1" x14ac:dyDescent="0.35">
      <c r="A10" s="61" t="s">
        <v>44</v>
      </c>
      <c r="B10" s="59">
        <v>20539</v>
      </c>
      <c r="C10" s="59">
        <v>199</v>
      </c>
      <c r="D10" s="59">
        <v>20519</v>
      </c>
      <c r="E10" s="59">
        <v>198</v>
      </c>
      <c r="F10" s="59">
        <v>20799</v>
      </c>
      <c r="G10" s="59">
        <v>199</v>
      </c>
      <c r="H10" s="59">
        <v>20904</v>
      </c>
      <c r="I10" s="59">
        <v>199</v>
      </c>
      <c r="J10" s="59">
        <v>21080</v>
      </c>
      <c r="K10" s="59">
        <v>199</v>
      </c>
      <c r="L10" s="59">
        <v>21321</v>
      </c>
      <c r="M10" s="59">
        <v>198</v>
      </c>
      <c r="N10" s="59">
        <v>21530</v>
      </c>
      <c r="O10" s="59">
        <v>222</v>
      </c>
      <c r="P10" s="59">
        <v>21761</v>
      </c>
      <c r="Q10" s="59">
        <v>221</v>
      </c>
      <c r="R10" s="59">
        <v>22023</v>
      </c>
      <c r="S10" s="59">
        <v>221</v>
      </c>
      <c r="T10" s="59">
        <v>22212</v>
      </c>
      <c r="U10" s="59">
        <v>221</v>
      </c>
    </row>
    <row r="11" spans="1:21" ht="27.5" customHeight="1" x14ac:dyDescent="0.35">
      <c r="A11" s="61" t="s">
        <v>45</v>
      </c>
      <c r="B11" s="59">
        <v>12632</v>
      </c>
      <c r="C11" s="59">
        <v>162</v>
      </c>
      <c r="D11" s="59">
        <v>12574</v>
      </c>
      <c r="E11" s="59">
        <v>161</v>
      </c>
      <c r="F11" s="59">
        <v>12825</v>
      </c>
      <c r="G11" s="59">
        <v>162</v>
      </c>
      <c r="H11" s="59">
        <v>12910</v>
      </c>
      <c r="I11" s="59">
        <v>162</v>
      </c>
      <c r="J11" s="59">
        <v>13018</v>
      </c>
      <c r="K11" s="59">
        <v>161</v>
      </c>
      <c r="L11" s="59">
        <v>13175</v>
      </c>
      <c r="M11" s="59">
        <v>161</v>
      </c>
      <c r="N11" s="59">
        <v>13285</v>
      </c>
      <c r="O11" s="59">
        <v>184</v>
      </c>
      <c r="P11" s="59">
        <v>13463</v>
      </c>
      <c r="Q11" s="59">
        <v>184</v>
      </c>
      <c r="R11" s="59">
        <v>13634</v>
      </c>
      <c r="S11" s="59">
        <v>183</v>
      </c>
      <c r="T11" s="59">
        <v>13709</v>
      </c>
      <c r="U11" s="59">
        <v>183</v>
      </c>
    </row>
    <row r="12" spans="1:21" ht="27.5" customHeight="1" x14ac:dyDescent="0.35">
      <c r="A12" s="61" t="s">
        <v>46</v>
      </c>
      <c r="B12" s="59">
        <v>7563</v>
      </c>
      <c r="C12" s="59">
        <v>138</v>
      </c>
      <c r="D12" s="59">
        <v>7424</v>
      </c>
      <c r="E12" s="59">
        <v>139</v>
      </c>
      <c r="F12" s="59">
        <v>7707</v>
      </c>
      <c r="G12" s="59">
        <v>137</v>
      </c>
      <c r="H12" s="59">
        <v>7784</v>
      </c>
      <c r="I12" s="59">
        <v>137</v>
      </c>
      <c r="J12" s="59">
        <v>7870</v>
      </c>
      <c r="K12" s="59">
        <v>137</v>
      </c>
      <c r="L12" s="59">
        <v>7997</v>
      </c>
      <c r="M12" s="59">
        <v>136</v>
      </c>
      <c r="N12" s="59">
        <v>8072</v>
      </c>
      <c r="O12" s="59">
        <v>156</v>
      </c>
      <c r="P12" s="59">
        <v>8240</v>
      </c>
      <c r="Q12" s="59">
        <v>155</v>
      </c>
      <c r="R12" s="59">
        <v>8344</v>
      </c>
      <c r="S12" s="59">
        <v>155</v>
      </c>
      <c r="T12" s="59">
        <v>8407</v>
      </c>
      <c r="U12" s="59">
        <v>155</v>
      </c>
    </row>
    <row r="13" spans="1:21" ht="27.5" customHeight="1" x14ac:dyDescent="0.35">
      <c r="A13" s="61" t="s">
        <v>47</v>
      </c>
      <c r="B13" s="59">
        <v>4887</v>
      </c>
      <c r="C13" s="59">
        <v>113</v>
      </c>
      <c r="D13" s="59">
        <v>4798</v>
      </c>
      <c r="E13" s="59">
        <v>113</v>
      </c>
      <c r="F13" s="59">
        <v>5023</v>
      </c>
      <c r="G13" s="59">
        <v>112</v>
      </c>
      <c r="H13" s="59">
        <v>5081</v>
      </c>
      <c r="I13" s="59">
        <v>111</v>
      </c>
      <c r="J13" s="59">
        <v>5164</v>
      </c>
      <c r="K13" s="59">
        <v>111</v>
      </c>
      <c r="L13" s="59">
        <v>5231</v>
      </c>
      <c r="M13" s="59">
        <v>110</v>
      </c>
      <c r="N13" s="59">
        <v>5285</v>
      </c>
      <c r="O13" s="59">
        <v>125</v>
      </c>
      <c r="P13" s="59">
        <v>5397</v>
      </c>
      <c r="Q13" s="59">
        <v>125</v>
      </c>
      <c r="R13" s="59">
        <v>5474</v>
      </c>
      <c r="S13" s="59">
        <v>125</v>
      </c>
      <c r="T13" s="59">
        <v>5519</v>
      </c>
      <c r="U13" s="59">
        <v>124</v>
      </c>
    </row>
    <row r="14" spans="1:21" ht="27.5" customHeight="1" x14ac:dyDescent="0.35">
      <c r="A14" s="61" t="s">
        <v>48</v>
      </c>
      <c r="B14" s="59">
        <v>8291</v>
      </c>
      <c r="C14" s="59">
        <v>95</v>
      </c>
      <c r="D14" s="59">
        <v>8203</v>
      </c>
      <c r="E14" s="59">
        <v>95</v>
      </c>
      <c r="F14" s="59">
        <v>8764</v>
      </c>
      <c r="G14" s="59">
        <v>94</v>
      </c>
      <c r="H14" s="59">
        <v>8961</v>
      </c>
      <c r="I14" s="59">
        <v>95</v>
      </c>
      <c r="J14" s="59">
        <v>9188</v>
      </c>
      <c r="K14" s="59">
        <v>95</v>
      </c>
      <c r="L14" s="59">
        <v>9446</v>
      </c>
      <c r="M14" s="59">
        <v>94</v>
      </c>
      <c r="N14" s="59">
        <v>9598</v>
      </c>
      <c r="O14" s="59">
        <v>108</v>
      </c>
      <c r="P14" s="59">
        <v>9890</v>
      </c>
      <c r="Q14" s="59">
        <v>107</v>
      </c>
      <c r="R14" s="59">
        <v>10150</v>
      </c>
      <c r="S14" s="59">
        <v>107</v>
      </c>
      <c r="T14" s="59">
        <v>10279</v>
      </c>
      <c r="U14" s="59">
        <v>107</v>
      </c>
    </row>
    <row r="15" spans="1:21" ht="27.5" customHeight="1" x14ac:dyDescent="0.35">
      <c r="A15" s="124" t="s">
        <v>32</v>
      </c>
      <c r="B15" s="59">
        <v>48630</v>
      </c>
      <c r="C15" s="59">
        <v>104</v>
      </c>
      <c r="D15" s="59">
        <v>48907</v>
      </c>
      <c r="E15" s="59">
        <v>107</v>
      </c>
      <c r="F15" s="59">
        <v>45541</v>
      </c>
      <c r="G15" s="59">
        <v>100</v>
      </c>
      <c r="H15" s="59">
        <v>44738</v>
      </c>
      <c r="I15" s="59">
        <v>99</v>
      </c>
      <c r="J15" s="59">
        <v>43449</v>
      </c>
      <c r="K15" s="59">
        <v>99</v>
      </c>
      <c r="L15" s="59">
        <v>43596</v>
      </c>
      <c r="M15" s="59">
        <v>98</v>
      </c>
      <c r="N15" s="59">
        <v>43464</v>
      </c>
      <c r="O15" s="59">
        <v>109</v>
      </c>
      <c r="P15" s="59">
        <v>43269</v>
      </c>
      <c r="Q15" s="59">
        <v>109</v>
      </c>
      <c r="R15" s="59">
        <v>43259</v>
      </c>
      <c r="S15" s="59">
        <v>108</v>
      </c>
      <c r="T15" s="59">
        <v>43320</v>
      </c>
      <c r="U15" s="59">
        <v>108</v>
      </c>
    </row>
    <row r="16" spans="1:21" s="58" customFormat="1" ht="27.5" customHeight="1" thickBot="1" x14ac:dyDescent="0.4">
      <c r="A16" s="115" t="s">
        <v>54</v>
      </c>
      <c r="B16" s="115">
        <v>303437</v>
      </c>
      <c r="C16" s="115">
        <v>203</v>
      </c>
      <c r="D16" s="115">
        <v>303471</v>
      </c>
      <c r="E16" s="115">
        <v>203</v>
      </c>
      <c r="F16" s="115">
        <v>309757</v>
      </c>
      <c r="G16" s="115">
        <v>204</v>
      </c>
      <c r="H16" s="115">
        <v>310682</v>
      </c>
      <c r="I16" s="115">
        <v>205</v>
      </c>
      <c r="J16" s="115">
        <v>308007</v>
      </c>
      <c r="K16" s="115">
        <v>205</v>
      </c>
      <c r="L16" s="115">
        <v>312281</v>
      </c>
      <c r="M16" s="115">
        <v>204</v>
      </c>
      <c r="N16" s="115">
        <v>314097</v>
      </c>
      <c r="O16" s="115">
        <v>224</v>
      </c>
      <c r="P16" s="115">
        <v>317428</v>
      </c>
      <c r="Q16" s="115">
        <v>223</v>
      </c>
      <c r="R16" s="115">
        <v>321134</v>
      </c>
      <c r="S16" s="115">
        <v>223</v>
      </c>
      <c r="T16" s="115">
        <v>323669</v>
      </c>
      <c r="U16" s="115">
        <v>223</v>
      </c>
    </row>
    <row r="17" spans="1:13" ht="21.75" customHeight="1" thickTop="1" x14ac:dyDescent="0.35">
      <c r="A17" s="2"/>
      <c r="B17" s="2"/>
      <c r="C17" s="2"/>
      <c r="D17" s="2"/>
      <c r="E17" s="51"/>
      <c r="F17" s="2"/>
      <c r="G17" s="2"/>
      <c r="H17" s="8"/>
      <c r="I17" s="8"/>
      <c r="J17" s="8"/>
      <c r="K17" s="8"/>
      <c r="L17" s="8"/>
      <c r="M17" s="8"/>
    </row>
    <row r="18" spans="1:13" ht="21.75" customHeight="1" x14ac:dyDescent="0.35">
      <c r="A18" s="73" t="str">
        <f>+INDICE!B10</f>
        <v xml:space="preserve"> Lettura dati 23 marzo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5"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tabColor rgb="FF92D050"/>
    <pageSetUpPr fitToPage="1"/>
  </sheetPr>
  <dimension ref="A1:E40"/>
  <sheetViews>
    <sheetView showGridLines="0" tabSelected="1" view="pageBreakPreview" topLeftCell="A10" zoomScale="62" zoomScaleNormal="51" zoomScaleSheetLayoutView="62" workbookViewId="0">
      <selection activeCell="B1" sqref="B1"/>
    </sheetView>
  </sheetViews>
  <sheetFormatPr defaultColWidth="13.26953125" defaultRowHeight="10" x14ac:dyDescent="0.35"/>
  <cols>
    <col min="1" max="1" width="40.6328125" style="1" customWidth="1"/>
    <col min="2" max="2" width="16.7265625" style="1" customWidth="1"/>
    <col min="3" max="3" width="16.6328125" style="1" customWidth="1"/>
    <col min="4" max="4" width="19.1796875" style="1" customWidth="1"/>
    <col min="5" max="5" width="16.6328125" style="1" customWidth="1"/>
    <col min="6" max="16384" width="13.26953125" style="1"/>
  </cols>
  <sheetData>
    <row r="1" spans="1:5" ht="69.5" customHeight="1" thickBot="1" x14ac:dyDescent="0.4">
      <c r="A1" s="365" t="s">
        <v>139</v>
      </c>
      <c r="B1" s="365"/>
      <c r="C1" s="365"/>
      <c r="D1" s="365"/>
      <c r="E1" s="365"/>
    </row>
    <row r="2" spans="1:5" ht="60" customHeight="1" thickTop="1" x14ac:dyDescent="0.35">
      <c r="A2" s="125"/>
      <c r="B2" s="360" t="s">
        <v>36</v>
      </c>
      <c r="C2" s="360"/>
      <c r="D2" s="360"/>
      <c r="E2" s="360"/>
    </row>
    <row r="3" spans="1:5" ht="33" customHeight="1" x14ac:dyDescent="0.35">
      <c r="A3" s="361" t="s">
        <v>30</v>
      </c>
      <c r="B3" s="358" t="s">
        <v>131</v>
      </c>
      <c r="C3" s="359"/>
      <c r="D3" s="358" t="s">
        <v>204</v>
      </c>
      <c r="E3" s="359"/>
    </row>
    <row r="4" spans="1:5" ht="90.5" customHeight="1" thickBot="1" x14ac:dyDescent="0.4">
      <c r="A4" s="362"/>
      <c r="B4" s="126" t="s">
        <v>93</v>
      </c>
      <c r="C4" s="126" t="s">
        <v>97</v>
      </c>
      <c r="D4" s="126" t="s">
        <v>93</v>
      </c>
      <c r="E4" s="126" t="s">
        <v>97</v>
      </c>
    </row>
    <row r="5" spans="1:5" ht="27.5" customHeight="1" thickTop="1" x14ac:dyDescent="0.35">
      <c r="A5" s="59" t="s">
        <v>147</v>
      </c>
      <c r="B5" s="59">
        <v>195552</v>
      </c>
      <c r="C5" s="59">
        <v>286</v>
      </c>
      <c r="D5" s="59">
        <v>193926</v>
      </c>
      <c r="E5" s="59">
        <v>281</v>
      </c>
    </row>
    <row r="6" spans="1:5" ht="27.5" customHeight="1" x14ac:dyDescent="0.35">
      <c r="A6" s="116" t="s">
        <v>148</v>
      </c>
      <c r="B6" s="117">
        <v>57295</v>
      </c>
      <c r="C6" s="117">
        <v>281</v>
      </c>
      <c r="D6" s="117">
        <v>51100</v>
      </c>
      <c r="E6" s="117">
        <v>278</v>
      </c>
    </row>
    <row r="7" spans="1:5" ht="27.5" customHeight="1" x14ac:dyDescent="0.35">
      <c r="A7" s="116" t="s">
        <v>149</v>
      </c>
      <c r="B7" s="117">
        <v>84087</v>
      </c>
      <c r="C7" s="117">
        <v>288</v>
      </c>
      <c r="D7" s="117">
        <v>86673</v>
      </c>
      <c r="E7" s="117">
        <v>284</v>
      </c>
    </row>
    <row r="8" spans="1:5" ht="27.5" customHeight="1" x14ac:dyDescent="0.35">
      <c r="A8" s="116" t="s">
        <v>150</v>
      </c>
      <c r="B8" s="117">
        <v>54170</v>
      </c>
      <c r="C8" s="117">
        <v>289</v>
      </c>
      <c r="D8" s="117">
        <v>56153</v>
      </c>
      <c r="E8" s="117">
        <v>281</v>
      </c>
    </row>
    <row r="9" spans="1:5" ht="27.5" customHeight="1" x14ac:dyDescent="0.35">
      <c r="A9" s="59" t="s">
        <v>151</v>
      </c>
      <c r="B9" s="59">
        <v>33305</v>
      </c>
      <c r="C9" s="59">
        <v>276</v>
      </c>
      <c r="D9" s="59">
        <v>34761</v>
      </c>
      <c r="E9" s="59">
        <v>265</v>
      </c>
    </row>
    <row r="10" spans="1:5" ht="27.5" customHeight="1" x14ac:dyDescent="0.35">
      <c r="A10" s="59" t="s">
        <v>152</v>
      </c>
      <c r="B10" s="59">
        <v>20267</v>
      </c>
      <c r="C10" s="59">
        <v>241</v>
      </c>
      <c r="D10" s="59">
        <v>21292</v>
      </c>
      <c r="E10" s="59">
        <v>233</v>
      </c>
    </row>
    <row r="11" spans="1:5" ht="27.5" customHeight="1" x14ac:dyDescent="0.35">
      <c r="A11" s="171" t="s">
        <v>153</v>
      </c>
      <c r="B11" s="59">
        <v>12010</v>
      </c>
      <c r="C11" s="59">
        <v>198</v>
      </c>
      <c r="D11" s="59">
        <v>12529</v>
      </c>
      <c r="E11" s="59">
        <v>199</v>
      </c>
    </row>
    <row r="12" spans="1:5" ht="27.5" customHeight="1" x14ac:dyDescent="0.35">
      <c r="A12" s="59" t="s">
        <v>154</v>
      </c>
      <c r="B12" s="59">
        <v>7249</v>
      </c>
      <c r="C12" s="59">
        <v>165</v>
      </c>
      <c r="D12" s="59">
        <v>7713</v>
      </c>
      <c r="E12" s="59">
        <v>167</v>
      </c>
    </row>
    <row r="13" spans="1:5" ht="27.5" customHeight="1" x14ac:dyDescent="0.35">
      <c r="A13" s="59" t="s">
        <v>155</v>
      </c>
      <c r="B13" s="59">
        <v>4493</v>
      </c>
      <c r="C13" s="59">
        <v>134</v>
      </c>
      <c r="D13" s="59">
        <v>4760</v>
      </c>
      <c r="E13" s="59">
        <v>135</v>
      </c>
    </row>
    <row r="14" spans="1:5" ht="27.5" customHeight="1" x14ac:dyDescent="0.35">
      <c r="A14" s="59" t="s">
        <v>156</v>
      </c>
      <c r="B14" s="59">
        <v>8037</v>
      </c>
      <c r="C14" s="59">
        <v>114</v>
      </c>
      <c r="D14" s="59">
        <v>8645</v>
      </c>
      <c r="E14" s="59">
        <v>116</v>
      </c>
    </row>
    <row r="15" spans="1:5" ht="27.5" customHeight="1" x14ac:dyDescent="0.35">
      <c r="A15" s="118" t="s">
        <v>32</v>
      </c>
      <c r="B15" s="59">
        <v>43582</v>
      </c>
      <c r="C15" s="59">
        <v>117</v>
      </c>
      <c r="D15" s="59">
        <v>43154</v>
      </c>
      <c r="E15" s="59">
        <v>117</v>
      </c>
    </row>
    <row r="16" spans="1:5" s="58" customFormat="1" ht="27.5" customHeight="1" thickBot="1" x14ac:dyDescent="0.4">
      <c r="A16" s="115" t="s">
        <v>54</v>
      </c>
      <c r="B16" s="115">
        <v>324495</v>
      </c>
      <c r="C16" s="115">
        <v>247</v>
      </c>
      <c r="D16" s="115">
        <v>326780</v>
      </c>
      <c r="E16" s="115">
        <v>242</v>
      </c>
    </row>
    <row r="17" spans="1:3" ht="21.75" customHeight="1" thickTop="1" x14ac:dyDescent="0.35">
      <c r="A17" s="2"/>
      <c r="B17" s="2"/>
      <c r="C17" s="2"/>
    </row>
    <row r="18" spans="1:3" ht="21.75" customHeight="1" x14ac:dyDescent="0.35">
      <c r="A18" s="73" t="str">
        <f>+INDICE!B10</f>
        <v xml:space="preserve"> Lettura dati 23 marzo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5">
    <mergeCell ref="A3:A4"/>
    <mergeCell ref="B3:C3"/>
    <mergeCell ref="D3:E3"/>
    <mergeCell ref="B2:E2"/>
    <mergeCell ref="A1:E1"/>
  </mergeCells>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tabColor rgb="FF92D050"/>
    <pageSetUpPr fitToPage="1"/>
  </sheetPr>
  <dimension ref="A1:V69"/>
  <sheetViews>
    <sheetView showGridLines="0" tabSelected="1" view="pageBreakPreview" topLeftCell="H40" zoomScale="62" zoomScaleNormal="65" zoomScaleSheetLayoutView="62" workbookViewId="0">
      <selection activeCell="B1" sqref="B1"/>
    </sheetView>
  </sheetViews>
  <sheetFormatPr defaultColWidth="9.453125" defaultRowHeight="13.5" x14ac:dyDescent="0.25"/>
  <cols>
    <col min="1" max="1" width="29.7265625" style="74" customWidth="1"/>
    <col min="2" max="2" width="15.7265625" style="74" customWidth="1"/>
    <col min="3" max="3" width="12.81640625" style="74" customWidth="1"/>
    <col min="4" max="4" width="15.36328125" style="74" customWidth="1"/>
    <col min="5" max="5" width="13.36328125" style="74" customWidth="1"/>
    <col min="6" max="6" width="16.26953125" style="74" customWidth="1"/>
    <col min="7" max="7" width="11.453125" style="74" customWidth="1"/>
    <col min="8" max="8" width="15.36328125" style="74" bestFit="1" customWidth="1"/>
    <col min="9" max="9" width="12.90625" style="74" customWidth="1"/>
    <col min="10" max="10" width="13.6328125" style="74" customWidth="1"/>
    <col min="11" max="11" width="29" style="74" customWidth="1"/>
    <col min="12" max="12" width="15.36328125" style="74" bestFit="1" customWidth="1"/>
    <col min="13" max="13" width="11.7265625" style="74" customWidth="1"/>
    <col min="14" max="14" width="16.1796875" style="74" customWidth="1"/>
    <col min="15" max="15" width="12.26953125" style="74" customWidth="1"/>
    <col min="16" max="16" width="14.90625" style="74" customWidth="1"/>
    <col min="17" max="17" width="17.36328125" style="74" customWidth="1"/>
    <col min="18" max="18" width="15.36328125" style="74" bestFit="1" customWidth="1"/>
    <col min="19" max="19" width="12.36328125" style="74" customWidth="1"/>
    <col min="20" max="20" width="9.453125" style="74"/>
    <col min="21" max="21" width="16.08984375" style="74" customWidth="1"/>
    <col min="22" max="16384" width="9.453125" style="74"/>
  </cols>
  <sheetData>
    <row r="1" spans="1:19" ht="44.5" customHeight="1" thickBot="1" x14ac:dyDescent="0.3">
      <c r="A1" s="137" t="s">
        <v>140</v>
      </c>
      <c r="B1" s="34"/>
      <c r="C1" s="34"/>
      <c r="D1" s="34"/>
      <c r="E1" s="34"/>
      <c r="F1" s="34"/>
      <c r="G1" s="34"/>
      <c r="H1" s="34"/>
      <c r="I1" s="34"/>
      <c r="J1" s="93"/>
      <c r="K1" s="34"/>
      <c r="L1" s="119"/>
      <c r="M1" s="119"/>
      <c r="N1" s="119"/>
      <c r="O1" s="119"/>
      <c r="P1" s="119"/>
      <c r="Q1" s="119"/>
      <c r="R1" s="119"/>
      <c r="S1" s="34"/>
    </row>
    <row r="2" spans="1:19" s="58" customFormat="1" ht="24" customHeight="1" thickTop="1" x14ac:dyDescent="0.35">
      <c r="A2" s="122"/>
      <c r="B2" s="369" t="s">
        <v>51</v>
      </c>
      <c r="C2" s="370"/>
      <c r="D2" s="369" t="s">
        <v>52</v>
      </c>
      <c r="E2" s="370"/>
      <c r="F2" s="369" t="s">
        <v>64</v>
      </c>
      <c r="G2" s="370"/>
      <c r="H2" s="369" t="s">
        <v>33</v>
      </c>
      <c r="I2" s="369"/>
      <c r="J2" s="135"/>
      <c r="K2" s="122"/>
      <c r="L2" s="369" t="s">
        <v>51</v>
      </c>
      <c r="M2" s="370"/>
      <c r="N2" s="369" t="s">
        <v>52</v>
      </c>
      <c r="O2" s="370"/>
      <c r="P2" s="369" t="s">
        <v>64</v>
      </c>
      <c r="Q2" s="370"/>
      <c r="R2" s="369" t="s">
        <v>33</v>
      </c>
      <c r="S2" s="369"/>
    </row>
    <row r="3" spans="1:19" s="9" customFormat="1" ht="64" customHeight="1" thickBot="1" x14ac:dyDescent="0.35">
      <c r="A3" s="121" t="s">
        <v>49</v>
      </c>
      <c r="B3" s="136" t="s">
        <v>103</v>
      </c>
      <c r="C3" s="29" t="s">
        <v>105</v>
      </c>
      <c r="D3" s="136" t="s">
        <v>103</v>
      </c>
      <c r="E3" s="29" t="s">
        <v>105</v>
      </c>
      <c r="F3" s="136" t="s">
        <v>103</v>
      </c>
      <c r="G3" s="29" t="s">
        <v>105</v>
      </c>
      <c r="H3" s="136" t="s">
        <v>103</v>
      </c>
      <c r="I3" s="28" t="s">
        <v>105</v>
      </c>
      <c r="J3" s="135"/>
      <c r="K3" s="121" t="s">
        <v>49</v>
      </c>
      <c r="L3" s="136" t="s">
        <v>103</v>
      </c>
      <c r="M3" s="29" t="s">
        <v>105</v>
      </c>
      <c r="N3" s="136" t="s">
        <v>103</v>
      </c>
      <c r="O3" s="29" t="s">
        <v>105</v>
      </c>
      <c r="P3" s="136" t="s">
        <v>103</v>
      </c>
      <c r="Q3" s="29" t="s">
        <v>105</v>
      </c>
      <c r="R3" s="136" t="s">
        <v>103</v>
      </c>
      <c r="S3" s="28" t="s">
        <v>105</v>
      </c>
    </row>
    <row r="4" spans="1:19" ht="24" customHeight="1" thickTop="1" x14ac:dyDescent="0.25">
      <c r="A4" s="368" t="s">
        <v>67</v>
      </c>
      <c r="B4" s="368"/>
      <c r="C4" s="368"/>
      <c r="D4" s="368"/>
      <c r="E4" s="368"/>
      <c r="F4" s="368"/>
      <c r="G4" s="368"/>
      <c r="H4" s="368"/>
      <c r="I4" s="368"/>
      <c r="J4" s="89"/>
      <c r="K4" s="367" t="s">
        <v>89</v>
      </c>
      <c r="L4" s="367"/>
      <c r="M4" s="367"/>
      <c r="N4" s="367"/>
      <c r="O4" s="367"/>
      <c r="P4" s="367"/>
      <c r="Q4" s="367"/>
      <c r="R4" s="367"/>
      <c r="S4" s="367"/>
    </row>
    <row r="5" spans="1:19" s="9" customFormat="1" ht="16.5" customHeight="1" x14ac:dyDescent="0.3">
      <c r="A5" s="9" t="s">
        <v>53</v>
      </c>
      <c r="B5" s="59">
        <v>3479336</v>
      </c>
      <c r="C5" s="130">
        <v>203</v>
      </c>
      <c r="D5" s="59">
        <v>368071</v>
      </c>
      <c r="E5" s="130">
        <v>128</v>
      </c>
      <c r="F5" s="59">
        <v>40849</v>
      </c>
      <c r="G5" s="130">
        <v>127</v>
      </c>
      <c r="H5" s="59">
        <v>3888256</v>
      </c>
      <c r="I5" s="59">
        <v>195</v>
      </c>
      <c r="J5" s="59"/>
      <c r="K5" s="9" t="s">
        <v>53</v>
      </c>
      <c r="L5" s="59">
        <v>3528840</v>
      </c>
      <c r="M5" s="130">
        <v>203</v>
      </c>
      <c r="N5" s="59">
        <v>396061</v>
      </c>
      <c r="O5" s="130">
        <v>130</v>
      </c>
      <c r="P5" s="59">
        <v>42577</v>
      </c>
      <c r="Q5" s="130">
        <v>130</v>
      </c>
      <c r="R5" s="59">
        <v>3967478</v>
      </c>
      <c r="S5" s="59">
        <v>195</v>
      </c>
    </row>
    <row r="6" spans="1:19" s="9" customFormat="1" ht="15" x14ac:dyDescent="0.3">
      <c r="A6" s="131" t="s">
        <v>55</v>
      </c>
      <c r="B6" s="117">
        <v>818883</v>
      </c>
      <c r="C6" s="132">
        <v>201</v>
      </c>
      <c r="D6" s="117">
        <v>80440</v>
      </c>
      <c r="E6" s="132">
        <v>130</v>
      </c>
      <c r="F6" s="117">
        <v>11149</v>
      </c>
      <c r="G6" s="132">
        <v>125</v>
      </c>
      <c r="H6" s="117">
        <v>910472</v>
      </c>
      <c r="I6" s="117">
        <v>194</v>
      </c>
      <c r="J6" s="117"/>
      <c r="K6" s="131" t="s">
        <v>55</v>
      </c>
      <c r="L6" s="117">
        <v>849316</v>
      </c>
      <c r="M6" s="132">
        <v>201</v>
      </c>
      <c r="N6" s="117">
        <v>86481</v>
      </c>
      <c r="O6" s="132">
        <v>132</v>
      </c>
      <c r="P6" s="117">
        <v>11613</v>
      </c>
      <c r="Q6" s="132">
        <v>129</v>
      </c>
      <c r="R6" s="117">
        <v>947410</v>
      </c>
      <c r="S6" s="117">
        <v>194</v>
      </c>
    </row>
    <row r="7" spans="1:19" s="9" customFormat="1" ht="15" x14ac:dyDescent="0.3">
      <c r="A7" s="131" t="s">
        <v>41</v>
      </c>
      <c r="B7" s="117">
        <v>1518665</v>
      </c>
      <c r="C7" s="132">
        <v>204</v>
      </c>
      <c r="D7" s="117">
        <v>160031</v>
      </c>
      <c r="E7" s="132">
        <v>135</v>
      </c>
      <c r="F7" s="117">
        <v>17208</v>
      </c>
      <c r="G7" s="132">
        <v>133</v>
      </c>
      <c r="H7" s="117">
        <v>1695904</v>
      </c>
      <c r="I7" s="117">
        <v>196</v>
      </c>
      <c r="J7" s="117"/>
      <c r="K7" s="131" t="s">
        <v>41</v>
      </c>
      <c r="L7" s="117">
        <v>1529938</v>
      </c>
      <c r="M7" s="132">
        <v>204</v>
      </c>
      <c r="N7" s="117">
        <v>171379</v>
      </c>
      <c r="O7" s="132">
        <v>137</v>
      </c>
      <c r="P7" s="117">
        <v>17890</v>
      </c>
      <c r="Q7" s="132">
        <v>136</v>
      </c>
      <c r="R7" s="117">
        <v>1719207</v>
      </c>
      <c r="S7" s="117">
        <v>196</v>
      </c>
    </row>
    <row r="8" spans="1:19" s="9" customFormat="1" ht="15" x14ac:dyDescent="0.3">
      <c r="A8" s="131" t="s">
        <v>42</v>
      </c>
      <c r="B8" s="117">
        <v>1141788</v>
      </c>
      <c r="C8" s="132">
        <v>203</v>
      </c>
      <c r="D8" s="117">
        <v>127600</v>
      </c>
      <c r="E8" s="132">
        <v>118</v>
      </c>
      <c r="F8" s="117">
        <v>12492</v>
      </c>
      <c r="G8" s="132">
        <v>119</v>
      </c>
      <c r="H8" s="117">
        <v>1281880</v>
      </c>
      <c r="I8" s="117">
        <v>194</v>
      </c>
      <c r="J8" s="117"/>
      <c r="K8" s="131" t="s">
        <v>42</v>
      </c>
      <c r="L8" s="117">
        <v>1149586</v>
      </c>
      <c r="M8" s="132">
        <v>203</v>
      </c>
      <c r="N8" s="117">
        <v>138201</v>
      </c>
      <c r="O8" s="132">
        <v>119</v>
      </c>
      <c r="P8" s="117">
        <v>13074</v>
      </c>
      <c r="Q8" s="132">
        <v>121</v>
      </c>
      <c r="R8" s="117">
        <v>1300861</v>
      </c>
      <c r="S8" s="117">
        <v>193</v>
      </c>
    </row>
    <row r="9" spans="1:19" s="9" customFormat="1" ht="15" x14ac:dyDescent="0.3">
      <c r="A9" s="9" t="s">
        <v>43</v>
      </c>
      <c r="B9" s="59">
        <v>851792</v>
      </c>
      <c r="C9" s="130">
        <v>190</v>
      </c>
      <c r="D9" s="59">
        <v>100430</v>
      </c>
      <c r="E9" s="130">
        <v>104</v>
      </c>
      <c r="F9" s="59">
        <v>8872</v>
      </c>
      <c r="G9" s="130">
        <v>109</v>
      </c>
      <c r="H9" s="59">
        <v>961094</v>
      </c>
      <c r="I9" s="59">
        <v>180</v>
      </c>
      <c r="J9" s="59"/>
      <c r="K9" s="9" t="s">
        <v>43</v>
      </c>
      <c r="L9" s="59">
        <v>858018</v>
      </c>
      <c r="M9" s="130">
        <v>190</v>
      </c>
      <c r="N9" s="59">
        <v>108872</v>
      </c>
      <c r="O9" s="130">
        <v>105</v>
      </c>
      <c r="P9" s="59">
        <v>9370</v>
      </c>
      <c r="Q9" s="130">
        <v>110</v>
      </c>
      <c r="R9" s="59">
        <v>976260</v>
      </c>
      <c r="S9" s="59">
        <v>179</v>
      </c>
    </row>
    <row r="10" spans="1:19" s="9" customFormat="1" ht="15" x14ac:dyDescent="0.3">
      <c r="A10" s="9" t="s">
        <v>44</v>
      </c>
      <c r="B10" s="59">
        <v>587798</v>
      </c>
      <c r="C10" s="130">
        <v>161</v>
      </c>
      <c r="D10" s="59">
        <v>76126</v>
      </c>
      <c r="E10" s="130">
        <v>93</v>
      </c>
      <c r="F10" s="59">
        <v>5935</v>
      </c>
      <c r="G10" s="130">
        <v>97</v>
      </c>
      <c r="H10" s="59">
        <v>669859</v>
      </c>
      <c r="I10" s="59">
        <v>153</v>
      </c>
      <c r="J10" s="59"/>
      <c r="K10" s="9" t="s">
        <v>44</v>
      </c>
      <c r="L10" s="59">
        <v>592292</v>
      </c>
      <c r="M10" s="130">
        <v>161</v>
      </c>
      <c r="N10" s="59">
        <v>82437</v>
      </c>
      <c r="O10" s="130">
        <v>94</v>
      </c>
      <c r="P10" s="59">
        <v>6233</v>
      </c>
      <c r="Q10" s="130">
        <v>99</v>
      </c>
      <c r="R10" s="59">
        <v>680962</v>
      </c>
      <c r="S10" s="59">
        <v>152</v>
      </c>
    </row>
    <row r="11" spans="1:19" s="9" customFormat="1" ht="15" x14ac:dyDescent="0.3">
      <c r="A11" s="9" t="s">
        <v>45</v>
      </c>
      <c r="B11" s="59">
        <v>381533</v>
      </c>
      <c r="C11" s="130">
        <v>130</v>
      </c>
      <c r="D11" s="59">
        <v>54217</v>
      </c>
      <c r="E11" s="130">
        <v>57</v>
      </c>
      <c r="F11" s="59">
        <v>4053</v>
      </c>
      <c r="G11" s="130">
        <v>57</v>
      </c>
      <c r="H11" s="59">
        <v>439803</v>
      </c>
      <c r="I11" s="59">
        <v>120</v>
      </c>
      <c r="J11" s="59"/>
      <c r="K11" s="9" t="s">
        <v>45</v>
      </c>
      <c r="L11" s="59">
        <v>383835</v>
      </c>
      <c r="M11" s="130">
        <v>129</v>
      </c>
      <c r="N11" s="59">
        <v>58709</v>
      </c>
      <c r="O11" s="130">
        <v>57</v>
      </c>
      <c r="P11" s="59">
        <v>4252</v>
      </c>
      <c r="Q11" s="130">
        <v>58</v>
      </c>
      <c r="R11" s="59">
        <v>446796</v>
      </c>
      <c r="S11" s="59">
        <v>119</v>
      </c>
    </row>
    <row r="12" spans="1:19" s="9" customFormat="1" ht="15" x14ac:dyDescent="0.3">
      <c r="A12" s="9" t="s">
        <v>46</v>
      </c>
      <c r="B12" s="59">
        <v>237773</v>
      </c>
      <c r="C12" s="130">
        <v>99</v>
      </c>
      <c r="D12" s="59">
        <v>35794</v>
      </c>
      <c r="E12" s="130">
        <v>45</v>
      </c>
      <c r="F12" s="59">
        <v>2450</v>
      </c>
      <c r="G12" s="130">
        <v>44</v>
      </c>
      <c r="H12" s="59">
        <v>276017</v>
      </c>
      <c r="I12" s="59">
        <v>92</v>
      </c>
      <c r="J12" s="59"/>
      <c r="K12" s="9" t="s">
        <v>46</v>
      </c>
      <c r="L12" s="59">
        <v>243452</v>
      </c>
      <c r="M12" s="130">
        <v>99</v>
      </c>
      <c r="N12" s="59">
        <v>40915</v>
      </c>
      <c r="O12" s="130">
        <v>45</v>
      </c>
      <c r="P12" s="59">
        <v>2669</v>
      </c>
      <c r="Q12" s="130">
        <v>45</v>
      </c>
      <c r="R12" s="59">
        <v>287036</v>
      </c>
      <c r="S12" s="59">
        <v>91</v>
      </c>
    </row>
    <row r="13" spans="1:19" s="9" customFormat="1" ht="14.5" customHeight="1" x14ac:dyDescent="0.3">
      <c r="A13" s="9" t="s">
        <v>47</v>
      </c>
      <c r="B13" s="59">
        <v>146218</v>
      </c>
      <c r="C13" s="130">
        <v>69</v>
      </c>
      <c r="D13" s="59">
        <v>24594</v>
      </c>
      <c r="E13" s="130">
        <v>33</v>
      </c>
      <c r="F13" s="59">
        <v>1679</v>
      </c>
      <c r="G13" s="130">
        <v>32</v>
      </c>
      <c r="H13" s="59">
        <v>172491</v>
      </c>
      <c r="I13" s="59">
        <v>64</v>
      </c>
      <c r="J13" s="59"/>
      <c r="K13" s="9" t="s">
        <v>47</v>
      </c>
      <c r="L13" s="59">
        <v>150589</v>
      </c>
      <c r="M13" s="130">
        <v>69</v>
      </c>
      <c r="N13" s="59">
        <v>28140</v>
      </c>
      <c r="O13" s="130">
        <v>33</v>
      </c>
      <c r="P13" s="59">
        <v>1875</v>
      </c>
      <c r="Q13" s="130">
        <v>32</v>
      </c>
      <c r="R13" s="59">
        <v>180604</v>
      </c>
      <c r="S13" s="59">
        <v>63</v>
      </c>
    </row>
    <row r="14" spans="1:19" s="9" customFormat="1" ht="15" x14ac:dyDescent="0.3">
      <c r="A14" s="9" t="s">
        <v>48</v>
      </c>
      <c r="B14" s="59">
        <v>221435</v>
      </c>
      <c r="C14" s="130">
        <v>53</v>
      </c>
      <c r="D14" s="59">
        <v>47949</v>
      </c>
      <c r="E14" s="130">
        <v>27</v>
      </c>
      <c r="F14" s="59">
        <v>3305</v>
      </c>
      <c r="G14" s="130">
        <v>26</v>
      </c>
      <c r="H14" s="59">
        <v>272689</v>
      </c>
      <c r="I14" s="59">
        <v>48</v>
      </c>
      <c r="J14" s="59"/>
      <c r="K14" s="9" t="s">
        <v>48</v>
      </c>
      <c r="L14" s="59">
        <v>243786</v>
      </c>
      <c r="M14" s="130">
        <v>53</v>
      </c>
      <c r="N14" s="59">
        <v>59457</v>
      </c>
      <c r="O14" s="130">
        <v>26</v>
      </c>
      <c r="P14" s="59">
        <v>3771</v>
      </c>
      <c r="Q14" s="130">
        <v>26</v>
      </c>
      <c r="R14" s="59">
        <v>307014</v>
      </c>
      <c r="S14" s="59">
        <v>48</v>
      </c>
    </row>
    <row r="15" spans="1:19" s="9" customFormat="1" ht="15" x14ac:dyDescent="0.3">
      <c r="A15" s="9" t="s">
        <v>32</v>
      </c>
      <c r="B15" s="59">
        <v>1484550</v>
      </c>
      <c r="C15" s="130">
        <v>54</v>
      </c>
      <c r="D15" s="59">
        <v>237751</v>
      </c>
      <c r="E15" s="130">
        <v>27</v>
      </c>
      <c r="F15" s="59">
        <v>16630</v>
      </c>
      <c r="G15" s="130">
        <v>26</v>
      </c>
      <c r="H15" s="59">
        <v>1738931</v>
      </c>
      <c r="I15" s="59">
        <v>50</v>
      </c>
      <c r="J15" s="59"/>
      <c r="K15" s="9" t="s">
        <v>32</v>
      </c>
      <c r="L15" s="59">
        <v>1406947</v>
      </c>
      <c r="M15" s="130">
        <v>53</v>
      </c>
      <c r="N15" s="59">
        <v>224415</v>
      </c>
      <c r="O15" s="130">
        <v>26</v>
      </c>
      <c r="P15" s="59">
        <v>15684</v>
      </c>
      <c r="Q15" s="130">
        <v>26</v>
      </c>
      <c r="R15" s="59">
        <v>1647046</v>
      </c>
      <c r="S15" s="59">
        <v>49</v>
      </c>
    </row>
    <row r="16" spans="1:19" s="9" customFormat="1" ht="15" x14ac:dyDescent="0.3">
      <c r="A16" s="133" t="s">
        <v>78</v>
      </c>
      <c r="B16" s="133">
        <v>7390435</v>
      </c>
      <c r="C16" s="134">
        <v>154</v>
      </c>
      <c r="D16" s="133">
        <v>944932</v>
      </c>
      <c r="E16" s="134">
        <v>82</v>
      </c>
      <c r="F16" s="133">
        <v>83773</v>
      </c>
      <c r="G16" s="134">
        <v>91</v>
      </c>
      <c r="H16" s="133">
        <v>8419140</v>
      </c>
      <c r="I16" s="133">
        <v>145</v>
      </c>
      <c r="J16" s="80"/>
      <c r="K16" s="133" t="s">
        <v>78</v>
      </c>
      <c r="L16" s="133">
        <v>7407759</v>
      </c>
      <c r="M16" s="134">
        <v>155</v>
      </c>
      <c r="N16" s="133">
        <v>999006</v>
      </c>
      <c r="O16" s="134">
        <v>84</v>
      </c>
      <c r="P16" s="133">
        <v>86431</v>
      </c>
      <c r="Q16" s="134">
        <v>94</v>
      </c>
      <c r="R16" s="133">
        <v>8493196</v>
      </c>
      <c r="S16" s="133">
        <v>146</v>
      </c>
    </row>
    <row r="17" spans="1:22" ht="27" customHeight="1" x14ac:dyDescent="0.25">
      <c r="A17" s="368" t="s">
        <v>68</v>
      </c>
      <c r="B17" s="368"/>
      <c r="C17" s="368"/>
      <c r="D17" s="368"/>
      <c r="E17" s="368"/>
      <c r="F17" s="368"/>
      <c r="G17" s="368"/>
      <c r="H17" s="368"/>
      <c r="I17" s="368"/>
      <c r="J17" s="89"/>
      <c r="K17" s="366" t="s">
        <v>117</v>
      </c>
      <c r="L17" s="366"/>
      <c r="M17" s="366"/>
      <c r="N17" s="366"/>
      <c r="O17" s="366"/>
      <c r="P17" s="366"/>
      <c r="Q17" s="366"/>
      <c r="R17" s="366"/>
      <c r="S17" s="366"/>
    </row>
    <row r="18" spans="1:22" ht="15" x14ac:dyDescent="0.3">
      <c r="A18" s="9" t="s">
        <v>53</v>
      </c>
      <c r="B18" s="59">
        <v>3477973</v>
      </c>
      <c r="C18" s="130">
        <v>202</v>
      </c>
      <c r="D18" s="59">
        <v>374127</v>
      </c>
      <c r="E18" s="130">
        <v>129</v>
      </c>
      <c r="F18" s="59">
        <v>41025</v>
      </c>
      <c r="G18" s="130">
        <v>128</v>
      </c>
      <c r="H18" s="59">
        <v>3893125</v>
      </c>
      <c r="I18" s="59">
        <v>194</v>
      </c>
      <c r="J18" s="2"/>
      <c r="K18" s="9" t="s">
        <v>53</v>
      </c>
      <c r="L18" s="59">
        <v>3542564</v>
      </c>
      <c r="M18" s="130">
        <v>203</v>
      </c>
      <c r="N18" s="59">
        <v>403244</v>
      </c>
      <c r="O18" s="130">
        <v>133</v>
      </c>
      <c r="P18" s="59">
        <v>43132</v>
      </c>
      <c r="Q18" s="130">
        <v>186</v>
      </c>
      <c r="R18" s="59">
        <v>3988940</v>
      </c>
      <c r="S18" s="59">
        <v>195</v>
      </c>
    </row>
    <row r="19" spans="1:22" ht="15" x14ac:dyDescent="0.3">
      <c r="A19" s="131" t="s">
        <v>55</v>
      </c>
      <c r="B19" s="117">
        <v>816771</v>
      </c>
      <c r="C19" s="132">
        <v>200</v>
      </c>
      <c r="D19" s="117">
        <v>81107</v>
      </c>
      <c r="E19" s="132">
        <v>131</v>
      </c>
      <c r="F19" s="117">
        <v>11215</v>
      </c>
      <c r="G19" s="132">
        <v>127</v>
      </c>
      <c r="H19" s="117">
        <v>909093</v>
      </c>
      <c r="I19" s="117">
        <v>193</v>
      </c>
      <c r="J19" s="31"/>
      <c r="K19" s="131" t="s">
        <v>55</v>
      </c>
      <c r="L19" s="117">
        <v>854602</v>
      </c>
      <c r="M19" s="132">
        <v>201</v>
      </c>
      <c r="N19" s="117">
        <v>87537</v>
      </c>
      <c r="O19" s="132">
        <v>136</v>
      </c>
      <c r="P19" s="117">
        <v>11693</v>
      </c>
      <c r="Q19" s="132">
        <v>181</v>
      </c>
      <c r="R19" s="117">
        <v>953832</v>
      </c>
      <c r="S19" s="117">
        <v>195</v>
      </c>
    </row>
    <row r="20" spans="1:22" ht="15" x14ac:dyDescent="0.3">
      <c r="A20" s="131" t="s">
        <v>41</v>
      </c>
      <c r="B20" s="117">
        <v>1517953</v>
      </c>
      <c r="C20" s="132">
        <v>203</v>
      </c>
      <c r="D20" s="117">
        <v>162675</v>
      </c>
      <c r="E20" s="132">
        <v>136</v>
      </c>
      <c r="F20" s="117">
        <v>17243</v>
      </c>
      <c r="G20" s="132">
        <v>135</v>
      </c>
      <c r="H20" s="117">
        <v>1697871</v>
      </c>
      <c r="I20" s="117">
        <v>196</v>
      </c>
      <c r="J20" s="31"/>
      <c r="K20" s="131" t="s">
        <v>41</v>
      </c>
      <c r="L20" s="117">
        <v>1535387</v>
      </c>
      <c r="M20" s="132">
        <v>204</v>
      </c>
      <c r="N20" s="117">
        <v>174545</v>
      </c>
      <c r="O20" s="132">
        <v>140</v>
      </c>
      <c r="P20" s="117">
        <v>18168</v>
      </c>
      <c r="Q20" s="132">
        <v>191</v>
      </c>
      <c r="R20" s="117">
        <v>1728100</v>
      </c>
      <c r="S20" s="117">
        <v>197</v>
      </c>
    </row>
    <row r="21" spans="1:22" ht="15" x14ac:dyDescent="0.3">
      <c r="A21" s="131" t="s">
        <v>42</v>
      </c>
      <c r="B21" s="117">
        <v>1143249</v>
      </c>
      <c r="C21" s="132">
        <v>202</v>
      </c>
      <c r="D21" s="117">
        <v>130345</v>
      </c>
      <c r="E21" s="132">
        <v>119</v>
      </c>
      <c r="F21" s="117">
        <v>12567</v>
      </c>
      <c r="G21" s="132">
        <v>121</v>
      </c>
      <c r="H21" s="117">
        <v>1286161</v>
      </c>
      <c r="I21" s="117">
        <v>193</v>
      </c>
      <c r="J21" s="31"/>
      <c r="K21" s="131" t="s">
        <v>42</v>
      </c>
      <c r="L21" s="117">
        <v>1152575</v>
      </c>
      <c r="M21" s="132">
        <v>203</v>
      </c>
      <c r="N21" s="117">
        <v>141162</v>
      </c>
      <c r="O21" s="132">
        <v>122</v>
      </c>
      <c r="P21" s="117">
        <v>13271</v>
      </c>
      <c r="Q21" s="132">
        <v>184</v>
      </c>
      <c r="R21" s="117">
        <v>1307008</v>
      </c>
      <c r="S21" s="117">
        <v>194</v>
      </c>
      <c r="U21" s="75"/>
      <c r="V21" s="75"/>
    </row>
    <row r="22" spans="1:22" ht="15" x14ac:dyDescent="0.3">
      <c r="A22" s="9" t="s">
        <v>43</v>
      </c>
      <c r="B22" s="59">
        <v>853267</v>
      </c>
      <c r="C22" s="130">
        <v>189</v>
      </c>
      <c r="D22" s="59">
        <v>102686</v>
      </c>
      <c r="E22" s="130">
        <v>104</v>
      </c>
      <c r="F22" s="59">
        <v>8912</v>
      </c>
      <c r="G22" s="130">
        <v>109</v>
      </c>
      <c r="H22" s="59">
        <v>964865</v>
      </c>
      <c r="I22" s="59">
        <v>179</v>
      </c>
      <c r="J22" s="72"/>
      <c r="K22" s="9" t="s">
        <v>43</v>
      </c>
      <c r="L22" s="59">
        <v>860467</v>
      </c>
      <c r="M22" s="130">
        <v>189</v>
      </c>
      <c r="N22" s="59">
        <v>111174</v>
      </c>
      <c r="O22" s="130">
        <v>107</v>
      </c>
      <c r="P22" s="59">
        <v>9498</v>
      </c>
      <c r="Q22" s="130">
        <v>175</v>
      </c>
      <c r="R22" s="59">
        <v>981139</v>
      </c>
      <c r="S22" s="59">
        <v>180</v>
      </c>
      <c r="U22" s="75"/>
      <c r="V22" s="75"/>
    </row>
    <row r="23" spans="1:22" ht="15" x14ac:dyDescent="0.3">
      <c r="A23" s="9" t="s">
        <v>44</v>
      </c>
      <c r="B23" s="59">
        <v>588678</v>
      </c>
      <c r="C23" s="130">
        <v>160</v>
      </c>
      <c r="D23" s="59">
        <v>77967</v>
      </c>
      <c r="E23" s="130">
        <v>93</v>
      </c>
      <c r="F23" s="59">
        <v>5995</v>
      </c>
      <c r="G23" s="130">
        <v>98</v>
      </c>
      <c r="H23" s="59">
        <v>672640</v>
      </c>
      <c r="I23" s="59">
        <v>152</v>
      </c>
      <c r="J23" s="72"/>
      <c r="K23" s="9" t="s">
        <v>44</v>
      </c>
      <c r="L23" s="59">
        <v>594287</v>
      </c>
      <c r="M23" s="130">
        <v>161</v>
      </c>
      <c r="N23" s="59">
        <v>84251</v>
      </c>
      <c r="O23" s="130">
        <v>95</v>
      </c>
      <c r="P23" s="59">
        <v>6342</v>
      </c>
      <c r="Q23" s="130">
        <v>158</v>
      </c>
      <c r="R23" s="59">
        <v>684880</v>
      </c>
      <c r="S23" s="59">
        <v>153</v>
      </c>
      <c r="U23" s="75"/>
      <c r="V23" s="75"/>
    </row>
    <row r="24" spans="1:22" ht="15" x14ac:dyDescent="0.3">
      <c r="A24" s="9" t="s">
        <v>45</v>
      </c>
      <c r="B24" s="59">
        <v>381993</v>
      </c>
      <c r="C24" s="130">
        <v>129</v>
      </c>
      <c r="D24" s="59">
        <v>55205</v>
      </c>
      <c r="E24" s="130">
        <v>57</v>
      </c>
      <c r="F24" s="59">
        <v>4058</v>
      </c>
      <c r="G24" s="130">
        <v>57</v>
      </c>
      <c r="H24" s="59">
        <v>441256</v>
      </c>
      <c r="I24" s="59">
        <v>120</v>
      </c>
      <c r="J24" s="72"/>
      <c r="K24" s="9" t="s">
        <v>45</v>
      </c>
      <c r="L24" s="59">
        <v>385142</v>
      </c>
      <c r="M24" s="130">
        <v>129</v>
      </c>
      <c r="N24" s="59">
        <v>59969</v>
      </c>
      <c r="O24" s="130">
        <v>58</v>
      </c>
      <c r="P24" s="59">
        <v>4340</v>
      </c>
      <c r="Q24" s="130">
        <v>113</v>
      </c>
      <c r="R24" s="59">
        <v>449451</v>
      </c>
      <c r="S24" s="59">
        <v>120</v>
      </c>
      <c r="U24" s="75"/>
      <c r="V24" s="75"/>
    </row>
    <row r="25" spans="1:22" ht="14.5" customHeight="1" x14ac:dyDescent="0.3">
      <c r="A25" s="9" t="s">
        <v>46</v>
      </c>
      <c r="B25" s="59">
        <v>237257</v>
      </c>
      <c r="C25" s="130">
        <v>99</v>
      </c>
      <c r="D25" s="59">
        <v>36059</v>
      </c>
      <c r="E25" s="130">
        <v>45</v>
      </c>
      <c r="F25" s="59">
        <v>2343</v>
      </c>
      <c r="G25" s="130">
        <v>45</v>
      </c>
      <c r="H25" s="59">
        <v>275659</v>
      </c>
      <c r="I25" s="59">
        <v>92</v>
      </c>
      <c r="J25" s="72"/>
      <c r="K25" s="9" t="s">
        <v>46</v>
      </c>
      <c r="L25" s="59">
        <v>244294</v>
      </c>
      <c r="M25" s="130">
        <v>99</v>
      </c>
      <c r="N25" s="59">
        <v>41826</v>
      </c>
      <c r="O25" s="130">
        <v>46</v>
      </c>
      <c r="P25" s="59">
        <v>2710</v>
      </c>
      <c r="Q25" s="130">
        <v>88</v>
      </c>
      <c r="R25" s="59">
        <v>288830</v>
      </c>
      <c r="S25" s="59">
        <v>91</v>
      </c>
      <c r="U25" s="75"/>
      <c r="V25" s="75"/>
    </row>
    <row r="26" spans="1:22" ht="15" x14ac:dyDescent="0.3">
      <c r="A26" s="9" t="s">
        <v>47</v>
      </c>
      <c r="B26" s="59">
        <v>145521</v>
      </c>
      <c r="C26" s="130">
        <v>69</v>
      </c>
      <c r="D26" s="59">
        <v>24769</v>
      </c>
      <c r="E26" s="130">
        <v>33</v>
      </c>
      <c r="F26" s="59">
        <v>1621</v>
      </c>
      <c r="G26" s="130">
        <v>32</v>
      </c>
      <c r="H26" s="59">
        <v>171911</v>
      </c>
      <c r="I26" s="59">
        <v>63</v>
      </c>
      <c r="J26" s="72"/>
      <c r="K26" s="9" t="s">
        <v>47</v>
      </c>
      <c r="L26" s="59">
        <v>151363</v>
      </c>
      <c r="M26" s="130">
        <v>69</v>
      </c>
      <c r="N26" s="59">
        <v>28980</v>
      </c>
      <c r="O26" s="130">
        <v>34</v>
      </c>
      <c r="P26" s="59">
        <v>1904</v>
      </c>
      <c r="Q26" s="130">
        <v>63</v>
      </c>
      <c r="R26" s="59">
        <v>182247</v>
      </c>
      <c r="S26" s="59">
        <v>63</v>
      </c>
      <c r="U26" s="75"/>
      <c r="V26" s="75"/>
    </row>
    <row r="27" spans="1:22" ht="15" x14ac:dyDescent="0.3">
      <c r="A27" s="9" t="s">
        <v>48</v>
      </c>
      <c r="B27" s="59">
        <v>219364</v>
      </c>
      <c r="C27" s="130">
        <v>53</v>
      </c>
      <c r="D27" s="59">
        <v>49637</v>
      </c>
      <c r="E27" s="130">
        <v>26</v>
      </c>
      <c r="F27" s="59">
        <v>3248</v>
      </c>
      <c r="G27" s="130">
        <v>26</v>
      </c>
      <c r="H27" s="59">
        <v>272249</v>
      </c>
      <c r="I27" s="59">
        <v>48</v>
      </c>
      <c r="J27" s="72"/>
      <c r="K27" s="9" t="s">
        <v>48</v>
      </c>
      <c r="L27" s="59">
        <v>246383</v>
      </c>
      <c r="M27" s="130">
        <v>53</v>
      </c>
      <c r="N27" s="59">
        <v>62604</v>
      </c>
      <c r="O27" s="130">
        <v>27</v>
      </c>
      <c r="P27" s="59">
        <v>3853</v>
      </c>
      <c r="Q27" s="130">
        <v>50</v>
      </c>
      <c r="R27" s="59">
        <v>312840</v>
      </c>
      <c r="S27" s="59">
        <v>48</v>
      </c>
      <c r="U27" s="59"/>
      <c r="V27" s="75"/>
    </row>
    <row r="28" spans="1:22" ht="15" x14ac:dyDescent="0.3">
      <c r="A28" s="9" t="s">
        <v>32</v>
      </c>
      <c r="B28" s="59">
        <v>1458428</v>
      </c>
      <c r="C28" s="130">
        <v>54</v>
      </c>
      <c r="D28" s="59">
        <v>236606</v>
      </c>
      <c r="E28" s="130">
        <v>27</v>
      </c>
      <c r="F28" s="59">
        <v>16516</v>
      </c>
      <c r="G28" s="130">
        <v>26</v>
      </c>
      <c r="H28" s="59">
        <v>1711550</v>
      </c>
      <c r="I28" s="59">
        <v>50</v>
      </c>
      <c r="J28" s="72"/>
      <c r="K28" s="9" t="s">
        <v>32</v>
      </c>
      <c r="L28" s="59">
        <v>1402222</v>
      </c>
      <c r="M28" s="130">
        <v>53</v>
      </c>
      <c r="N28" s="59">
        <v>219306</v>
      </c>
      <c r="O28" s="130">
        <v>27</v>
      </c>
      <c r="P28" s="59">
        <v>15745</v>
      </c>
      <c r="Q28" s="130">
        <v>50</v>
      </c>
      <c r="R28" s="59">
        <v>1637273</v>
      </c>
      <c r="S28" s="59">
        <v>50</v>
      </c>
      <c r="U28" s="59"/>
      <c r="V28" s="75"/>
    </row>
    <row r="29" spans="1:22" ht="15" x14ac:dyDescent="0.25">
      <c r="A29" s="133" t="s">
        <v>78</v>
      </c>
      <c r="B29" s="133">
        <v>7362481</v>
      </c>
      <c r="C29" s="134">
        <v>154</v>
      </c>
      <c r="D29" s="133">
        <v>957056</v>
      </c>
      <c r="E29" s="134">
        <v>83</v>
      </c>
      <c r="F29" s="133">
        <v>83718</v>
      </c>
      <c r="G29" s="134">
        <v>92</v>
      </c>
      <c r="H29" s="133">
        <v>8403255</v>
      </c>
      <c r="I29" s="133">
        <v>145</v>
      </c>
      <c r="J29" s="94"/>
      <c r="K29" s="133" t="s">
        <v>78</v>
      </c>
      <c r="L29" s="133">
        <v>7426722</v>
      </c>
      <c r="M29" s="134">
        <v>155</v>
      </c>
      <c r="N29" s="133">
        <v>1011354</v>
      </c>
      <c r="O29" s="134">
        <v>87</v>
      </c>
      <c r="P29" s="133">
        <v>87524</v>
      </c>
      <c r="Q29" s="134">
        <v>143</v>
      </c>
      <c r="R29" s="133">
        <v>8525600</v>
      </c>
      <c r="S29" s="133">
        <v>146</v>
      </c>
      <c r="U29" s="59"/>
      <c r="V29" s="75"/>
    </row>
    <row r="30" spans="1:22" ht="20.5" customHeight="1" x14ac:dyDescent="0.25">
      <c r="A30" s="368" t="s">
        <v>69</v>
      </c>
      <c r="B30" s="368"/>
      <c r="C30" s="368"/>
      <c r="D30" s="368"/>
      <c r="E30" s="368"/>
      <c r="F30" s="368"/>
      <c r="G30" s="368"/>
      <c r="H30" s="368"/>
      <c r="I30" s="368"/>
      <c r="J30" s="89"/>
      <c r="K30" s="366" t="s">
        <v>121</v>
      </c>
      <c r="L30" s="366"/>
      <c r="M30" s="366"/>
      <c r="N30" s="366"/>
      <c r="O30" s="366"/>
      <c r="P30" s="366"/>
      <c r="Q30" s="366"/>
      <c r="R30" s="366"/>
      <c r="S30" s="366"/>
      <c r="U30" s="59"/>
      <c r="V30" s="75"/>
    </row>
    <row r="31" spans="1:22" ht="15" x14ac:dyDescent="0.3">
      <c r="A31" s="9" t="s">
        <v>53</v>
      </c>
      <c r="B31" s="59">
        <v>3546122</v>
      </c>
      <c r="C31" s="130">
        <v>202</v>
      </c>
      <c r="D31" s="59">
        <v>387306</v>
      </c>
      <c r="E31" s="130">
        <v>129</v>
      </c>
      <c r="F31" s="59">
        <v>41892</v>
      </c>
      <c r="G31" s="130">
        <v>128</v>
      </c>
      <c r="H31" s="59">
        <v>3975320</v>
      </c>
      <c r="I31" s="59">
        <v>195</v>
      </c>
      <c r="J31" s="2"/>
      <c r="K31" s="9" t="s">
        <v>53</v>
      </c>
      <c r="L31" s="59">
        <v>3563511</v>
      </c>
      <c r="M31" s="130">
        <v>202</v>
      </c>
      <c r="N31" s="59">
        <v>412711</v>
      </c>
      <c r="O31" s="130">
        <v>133</v>
      </c>
      <c r="P31" s="59">
        <v>44299</v>
      </c>
      <c r="Q31" s="130">
        <v>188</v>
      </c>
      <c r="R31" s="59">
        <v>4020521</v>
      </c>
      <c r="S31" s="59">
        <v>195</v>
      </c>
      <c r="U31" s="59"/>
      <c r="V31" s="75"/>
    </row>
    <row r="32" spans="1:22" ht="15" x14ac:dyDescent="0.3">
      <c r="A32" s="131" t="s">
        <v>55</v>
      </c>
      <c r="B32" s="117">
        <v>875234</v>
      </c>
      <c r="C32" s="132">
        <v>201</v>
      </c>
      <c r="D32" s="117">
        <v>89594</v>
      </c>
      <c r="E32" s="132">
        <v>130</v>
      </c>
      <c r="F32" s="117">
        <v>11937</v>
      </c>
      <c r="G32" s="132">
        <v>127</v>
      </c>
      <c r="H32" s="117">
        <v>976765</v>
      </c>
      <c r="I32" s="117">
        <v>194</v>
      </c>
      <c r="J32" s="31"/>
      <c r="K32" s="131" t="s">
        <v>55</v>
      </c>
      <c r="L32" s="117">
        <v>862799</v>
      </c>
      <c r="M32" s="132">
        <v>200</v>
      </c>
      <c r="N32" s="117">
        <v>89491</v>
      </c>
      <c r="O32" s="132">
        <v>136</v>
      </c>
      <c r="P32" s="117">
        <v>12025</v>
      </c>
      <c r="Q32" s="132">
        <v>186</v>
      </c>
      <c r="R32" s="117">
        <v>964315</v>
      </c>
      <c r="S32" s="117">
        <v>194</v>
      </c>
      <c r="U32" s="59"/>
      <c r="V32" s="75"/>
    </row>
    <row r="33" spans="1:22" ht="15" x14ac:dyDescent="0.3">
      <c r="A33" s="131" t="s">
        <v>41</v>
      </c>
      <c r="B33" s="117">
        <v>1526232</v>
      </c>
      <c r="C33" s="132">
        <v>203</v>
      </c>
      <c r="D33" s="117">
        <v>165634</v>
      </c>
      <c r="E33" s="132">
        <v>136</v>
      </c>
      <c r="F33" s="117">
        <v>17359</v>
      </c>
      <c r="G33" s="132">
        <v>135</v>
      </c>
      <c r="H33" s="117">
        <v>1709225</v>
      </c>
      <c r="I33" s="117">
        <v>196</v>
      </c>
      <c r="J33" s="31"/>
      <c r="K33" s="131" t="s">
        <v>41</v>
      </c>
      <c r="L33" s="117">
        <v>1543185</v>
      </c>
      <c r="M33" s="132">
        <v>203</v>
      </c>
      <c r="N33" s="117">
        <v>178550</v>
      </c>
      <c r="O33" s="132">
        <v>141</v>
      </c>
      <c r="P33" s="117">
        <v>18644</v>
      </c>
      <c r="Q33" s="132">
        <v>191</v>
      </c>
      <c r="R33" s="117">
        <v>1740379</v>
      </c>
      <c r="S33" s="117">
        <v>197</v>
      </c>
      <c r="U33" s="59"/>
      <c r="V33" s="75"/>
    </row>
    <row r="34" spans="1:22" ht="15" x14ac:dyDescent="0.3">
      <c r="A34" s="131" t="s">
        <v>42</v>
      </c>
      <c r="B34" s="117">
        <v>1144656</v>
      </c>
      <c r="C34" s="132">
        <v>203</v>
      </c>
      <c r="D34" s="117">
        <v>132078</v>
      </c>
      <c r="E34" s="132">
        <v>119</v>
      </c>
      <c r="F34" s="117">
        <v>12596</v>
      </c>
      <c r="G34" s="132">
        <v>121</v>
      </c>
      <c r="H34" s="117">
        <v>1289330</v>
      </c>
      <c r="I34" s="117">
        <v>193</v>
      </c>
      <c r="J34" s="31"/>
      <c r="K34" s="131" t="s">
        <v>42</v>
      </c>
      <c r="L34" s="117">
        <v>1157527</v>
      </c>
      <c r="M34" s="132">
        <v>202</v>
      </c>
      <c r="N34" s="117">
        <v>144670</v>
      </c>
      <c r="O34" s="132">
        <v>122</v>
      </c>
      <c r="P34" s="117">
        <v>13630</v>
      </c>
      <c r="Q34" s="132">
        <v>185</v>
      </c>
      <c r="R34" s="117">
        <v>1315827</v>
      </c>
      <c r="S34" s="117">
        <v>193</v>
      </c>
      <c r="U34" s="59"/>
      <c r="V34" s="75"/>
    </row>
    <row r="35" spans="1:22" ht="15" x14ac:dyDescent="0.3">
      <c r="A35" s="9" t="s">
        <v>43</v>
      </c>
      <c r="B35" s="59">
        <v>854039</v>
      </c>
      <c r="C35" s="130">
        <v>189</v>
      </c>
      <c r="D35" s="59">
        <v>104060</v>
      </c>
      <c r="E35" s="130">
        <v>104</v>
      </c>
      <c r="F35" s="59">
        <v>9012</v>
      </c>
      <c r="G35" s="130">
        <v>110</v>
      </c>
      <c r="H35" s="59">
        <v>967111</v>
      </c>
      <c r="I35" s="59">
        <v>179</v>
      </c>
      <c r="J35" s="72"/>
      <c r="K35" s="9" t="s">
        <v>43</v>
      </c>
      <c r="L35" s="59">
        <v>864763</v>
      </c>
      <c r="M35" s="130">
        <v>189</v>
      </c>
      <c r="N35" s="59">
        <v>114448</v>
      </c>
      <c r="O35" s="130">
        <v>107</v>
      </c>
      <c r="P35" s="59">
        <v>9692</v>
      </c>
      <c r="Q35" s="130">
        <v>175</v>
      </c>
      <c r="R35" s="59">
        <v>988903</v>
      </c>
      <c r="S35" s="59">
        <v>180</v>
      </c>
      <c r="U35" s="59"/>
      <c r="V35" s="75"/>
    </row>
    <row r="36" spans="1:22" ht="15" x14ac:dyDescent="0.3">
      <c r="A36" s="9" t="s">
        <v>44</v>
      </c>
      <c r="B36" s="59">
        <v>589402</v>
      </c>
      <c r="C36" s="130">
        <v>161</v>
      </c>
      <c r="D36" s="59">
        <v>78902</v>
      </c>
      <c r="E36" s="130">
        <v>93</v>
      </c>
      <c r="F36" s="59">
        <v>6020</v>
      </c>
      <c r="G36" s="130">
        <v>98</v>
      </c>
      <c r="H36" s="59">
        <v>674324</v>
      </c>
      <c r="I36" s="59">
        <v>152</v>
      </c>
      <c r="J36" s="72"/>
      <c r="K36" s="9" t="s">
        <v>44</v>
      </c>
      <c r="L36" s="59">
        <v>598047</v>
      </c>
      <c r="M36" s="130">
        <v>160</v>
      </c>
      <c r="N36" s="59">
        <v>87131</v>
      </c>
      <c r="O36" s="130">
        <v>95</v>
      </c>
      <c r="P36" s="59">
        <v>6474</v>
      </c>
      <c r="Q36" s="130">
        <v>157</v>
      </c>
      <c r="R36" s="59">
        <v>691652</v>
      </c>
      <c r="S36" s="59">
        <v>152</v>
      </c>
      <c r="U36" s="59"/>
      <c r="V36" s="75"/>
    </row>
    <row r="37" spans="1:22" ht="15" x14ac:dyDescent="0.3">
      <c r="A37" s="9" t="s">
        <v>45</v>
      </c>
      <c r="B37" s="59">
        <v>382603</v>
      </c>
      <c r="C37" s="130">
        <v>129</v>
      </c>
      <c r="D37" s="59">
        <v>56153</v>
      </c>
      <c r="E37" s="130">
        <v>57</v>
      </c>
      <c r="F37" s="59">
        <v>4099</v>
      </c>
      <c r="G37" s="130">
        <v>57</v>
      </c>
      <c r="H37" s="59">
        <v>442855</v>
      </c>
      <c r="I37" s="59">
        <v>120</v>
      </c>
      <c r="J37" s="72"/>
      <c r="K37" s="9" t="s">
        <v>45</v>
      </c>
      <c r="L37" s="59">
        <v>388026</v>
      </c>
      <c r="M37" s="130">
        <v>129</v>
      </c>
      <c r="N37" s="59">
        <v>62375</v>
      </c>
      <c r="O37" s="130">
        <v>58</v>
      </c>
      <c r="P37" s="59">
        <v>4442</v>
      </c>
      <c r="Q37" s="130">
        <v>113</v>
      </c>
      <c r="R37" s="59">
        <v>454843</v>
      </c>
      <c r="S37" s="59">
        <v>119</v>
      </c>
      <c r="U37" s="75"/>
      <c r="V37" s="75"/>
    </row>
    <row r="38" spans="1:22" ht="14.5" customHeight="1" x14ac:dyDescent="0.3">
      <c r="A38" s="9" t="s">
        <v>46</v>
      </c>
      <c r="B38" s="59">
        <v>240358</v>
      </c>
      <c r="C38" s="130">
        <v>99</v>
      </c>
      <c r="D38" s="59">
        <v>38294</v>
      </c>
      <c r="E38" s="130">
        <v>45</v>
      </c>
      <c r="F38" s="59">
        <v>2545</v>
      </c>
      <c r="G38" s="130">
        <v>45</v>
      </c>
      <c r="H38" s="59">
        <v>281197</v>
      </c>
      <c r="I38" s="59">
        <v>91</v>
      </c>
      <c r="J38" s="72"/>
      <c r="K38" s="9" t="s">
        <v>46</v>
      </c>
      <c r="L38" s="59">
        <v>246445</v>
      </c>
      <c r="M38" s="130">
        <v>99</v>
      </c>
      <c r="N38" s="59">
        <v>43803</v>
      </c>
      <c r="O38" s="130">
        <v>46</v>
      </c>
      <c r="P38" s="59">
        <v>2788</v>
      </c>
      <c r="Q38" s="130">
        <v>88</v>
      </c>
      <c r="R38" s="59">
        <v>293036</v>
      </c>
      <c r="S38" s="59">
        <v>91</v>
      </c>
      <c r="U38" s="75"/>
      <c r="V38" s="75"/>
    </row>
    <row r="39" spans="1:22" ht="15" x14ac:dyDescent="0.3">
      <c r="A39" s="9" t="s">
        <v>47</v>
      </c>
      <c r="B39" s="59">
        <v>148114</v>
      </c>
      <c r="C39" s="130">
        <v>69</v>
      </c>
      <c r="D39" s="59">
        <v>26340</v>
      </c>
      <c r="E39" s="130">
        <v>33</v>
      </c>
      <c r="F39" s="59">
        <v>1756</v>
      </c>
      <c r="G39" s="130">
        <v>32</v>
      </c>
      <c r="H39" s="59">
        <v>176210</v>
      </c>
      <c r="I39" s="59">
        <v>63</v>
      </c>
      <c r="J39" s="72"/>
      <c r="K39" s="9" t="s">
        <v>47</v>
      </c>
      <c r="L39" s="59">
        <v>153288</v>
      </c>
      <c r="M39" s="130">
        <v>69</v>
      </c>
      <c r="N39" s="59">
        <v>30725</v>
      </c>
      <c r="O39" s="130">
        <v>34</v>
      </c>
      <c r="P39" s="59">
        <v>1958</v>
      </c>
      <c r="Q39" s="130">
        <v>63</v>
      </c>
      <c r="R39" s="59">
        <v>185971</v>
      </c>
      <c r="S39" s="59">
        <v>63</v>
      </c>
      <c r="U39" s="75"/>
      <c r="V39" s="75"/>
    </row>
    <row r="40" spans="1:22" ht="15" x14ac:dyDescent="0.3">
      <c r="A40" s="9" t="s">
        <v>48</v>
      </c>
      <c r="B40" s="59">
        <v>232611</v>
      </c>
      <c r="C40" s="130">
        <v>53</v>
      </c>
      <c r="D40" s="59">
        <v>53134</v>
      </c>
      <c r="E40" s="130">
        <v>26</v>
      </c>
      <c r="F40" s="59">
        <v>3495</v>
      </c>
      <c r="G40" s="130">
        <v>26</v>
      </c>
      <c r="H40" s="59">
        <v>289240</v>
      </c>
      <c r="I40" s="59">
        <v>48</v>
      </c>
      <c r="J40" s="72"/>
      <c r="K40" s="9" t="s">
        <v>48</v>
      </c>
      <c r="L40" s="59">
        <v>253164</v>
      </c>
      <c r="M40" s="130">
        <v>53</v>
      </c>
      <c r="N40" s="59">
        <v>70610</v>
      </c>
      <c r="O40" s="130">
        <v>27</v>
      </c>
      <c r="P40" s="59">
        <v>3995</v>
      </c>
      <c r="Q40" s="130">
        <v>50</v>
      </c>
      <c r="R40" s="59">
        <v>327769</v>
      </c>
      <c r="S40" s="59">
        <v>47</v>
      </c>
      <c r="U40" s="75"/>
      <c r="V40" s="75"/>
    </row>
    <row r="41" spans="1:22" s="75" customFormat="1" ht="15" x14ac:dyDescent="0.3">
      <c r="A41" s="9" t="s">
        <v>32</v>
      </c>
      <c r="B41" s="59">
        <v>1434069</v>
      </c>
      <c r="C41" s="130">
        <v>53</v>
      </c>
      <c r="D41" s="59">
        <v>231939</v>
      </c>
      <c r="E41" s="130">
        <v>27</v>
      </c>
      <c r="F41" s="59">
        <v>15924</v>
      </c>
      <c r="G41" s="130">
        <v>26</v>
      </c>
      <c r="H41" s="59">
        <v>1681932</v>
      </c>
      <c r="I41" s="59">
        <v>49</v>
      </c>
      <c r="J41" s="72"/>
      <c r="K41" s="9" t="s">
        <v>32</v>
      </c>
      <c r="L41" s="59">
        <v>1386961</v>
      </c>
      <c r="M41" s="130">
        <v>53</v>
      </c>
      <c r="N41" s="59">
        <v>205714</v>
      </c>
      <c r="O41" s="130">
        <v>27</v>
      </c>
      <c r="P41" s="59">
        <v>15883</v>
      </c>
      <c r="Q41" s="130">
        <v>50</v>
      </c>
      <c r="R41" s="59">
        <v>1608558</v>
      </c>
      <c r="S41" s="59">
        <v>50</v>
      </c>
    </row>
    <row r="42" spans="1:22" ht="15" x14ac:dyDescent="0.25">
      <c r="A42" s="133" t="s">
        <v>78</v>
      </c>
      <c r="B42" s="133">
        <v>7427318</v>
      </c>
      <c r="C42" s="134">
        <v>154</v>
      </c>
      <c r="D42" s="133">
        <v>976128</v>
      </c>
      <c r="E42" s="134">
        <v>83</v>
      </c>
      <c r="F42" s="133">
        <v>84743</v>
      </c>
      <c r="G42" s="134">
        <v>93</v>
      </c>
      <c r="H42" s="133">
        <v>8488189</v>
      </c>
      <c r="I42" s="133">
        <v>146</v>
      </c>
      <c r="J42" s="94"/>
      <c r="K42" s="133" t="s">
        <v>78</v>
      </c>
      <c r="L42" s="133">
        <v>7454205</v>
      </c>
      <c r="M42" s="134">
        <v>155</v>
      </c>
      <c r="N42" s="133">
        <v>1027517</v>
      </c>
      <c r="O42" s="134">
        <v>87</v>
      </c>
      <c r="P42" s="133">
        <v>89531</v>
      </c>
      <c r="Q42" s="134">
        <v>144</v>
      </c>
      <c r="R42" s="133">
        <v>8571253</v>
      </c>
      <c r="S42" s="133">
        <v>146</v>
      </c>
    </row>
    <row r="43" spans="1:22" ht="19.5" customHeight="1" x14ac:dyDescent="0.25">
      <c r="A43" s="368" t="s">
        <v>73</v>
      </c>
      <c r="B43" s="368"/>
      <c r="C43" s="368"/>
      <c r="D43" s="368"/>
      <c r="E43" s="368"/>
      <c r="F43" s="368"/>
      <c r="G43" s="368"/>
      <c r="H43" s="368"/>
      <c r="I43" s="368"/>
      <c r="J43" s="89"/>
      <c r="K43" s="366" t="s">
        <v>122</v>
      </c>
      <c r="L43" s="366"/>
      <c r="M43" s="366"/>
      <c r="N43" s="366"/>
      <c r="O43" s="366"/>
      <c r="P43" s="366"/>
      <c r="Q43" s="366"/>
      <c r="R43" s="366"/>
      <c r="S43" s="366"/>
    </row>
    <row r="44" spans="1:22" ht="15" x14ac:dyDescent="0.3">
      <c r="A44" s="9" t="s">
        <v>53</v>
      </c>
      <c r="B44" s="59">
        <v>3536070</v>
      </c>
      <c r="C44" s="130">
        <v>202</v>
      </c>
      <c r="D44" s="59">
        <v>389137</v>
      </c>
      <c r="E44" s="130">
        <v>129</v>
      </c>
      <c r="F44" s="59">
        <v>41882</v>
      </c>
      <c r="G44" s="130">
        <v>129</v>
      </c>
      <c r="H44" s="59">
        <v>3967089</v>
      </c>
      <c r="I44" s="59">
        <v>194</v>
      </c>
      <c r="J44" s="2"/>
      <c r="K44" s="9" t="s">
        <v>53</v>
      </c>
      <c r="L44" s="59">
        <v>3587005</v>
      </c>
      <c r="M44" s="130">
        <v>202</v>
      </c>
      <c r="N44" s="59">
        <v>420850</v>
      </c>
      <c r="O44" s="130">
        <v>133</v>
      </c>
      <c r="P44" s="59">
        <v>45128</v>
      </c>
      <c r="Q44" s="130">
        <v>188</v>
      </c>
      <c r="R44" s="59">
        <v>4052983</v>
      </c>
      <c r="S44" s="59">
        <v>195</v>
      </c>
    </row>
    <row r="45" spans="1:22" ht="15" x14ac:dyDescent="0.3">
      <c r="A45" s="131" t="s">
        <v>55</v>
      </c>
      <c r="B45" s="117">
        <v>870627</v>
      </c>
      <c r="C45" s="132">
        <v>201</v>
      </c>
      <c r="D45" s="117">
        <v>89044</v>
      </c>
      <c r="E45" s="132">
        <v>130</v>
      </c>
      <c r="F45" s="117">
        <v>11798</v>
      </c>
      <c r="G45" s="132">
        <v>128</v>
      </c>
      <c r="H45" s="117">
        <v>971469</v>
      </c>
      <c r="I45" s="117">
        <v>193</v>
      </c>
      <c r="J45" s="31"/>
      <c r="K45" s="131" t="s">
        <v>55</v>
      </c>
      <c r="L45" s="117">
        <v>877781</v>
      </c>
      <c r="M45" s="132">
        <v>200</v>
      </c>
      <c r="N45" s="117">
        <v>91803</v>
      </c>
      <c r="O45" s="132">
        <v>137</v>
      </c>
      <c r="P45" s="117">
        <v>12315</v>
      </c>
      <c r="Q45" s="132">
        <v>187</v>
      </c>
      <c r="R45" s="117">
        <v>981899</v>
      </c>
      <c r="S45" s="117">
        <v>194</v>
      </c>
    </row>
    <row r="46" spans="1:22" ht="15" x14ac:dyDescent="0.3">
      <c r="A46" s="131" t="s">
        <v>41</v>
      </c>
      <c r="B46" s="117">
        <v>1523098</v>
      </c>
      <c r="C46" s="132">
        <v>203</v>
      </c>
      <c r="D46" s="117">
        <v>166836</v>
      </c>
      <c r="E46" s="132">
        <v>137</v>
      </c>
      <c r="F46" s="117">
        <v>17427</v>
      </c>
      <c r="G46" s="132">
        <v>135</v>
      </c>
      <c r="H46" s="117">
        <v>1707361</v>
      </c>
      <c r="I46" s="117">
        <v>196</v>
      </c>
      <c r="J46" s="31"/>
      <c r="K46" s="131" t="s">
        <v>41</v>
      </c>
      <c r="L46" s="117">
        <v>1548185</v>
      </c>
      <c r="M46" s="132">
        <v>203</v>
      </c>
      <c r="N46" s="117">
        <v>181731</v>
      </c>
      <c r="O46" s="132">
        <v>141</v>
      </c>
      <c r="P46" s="117">
        <v>18964</v>
      </c>
      <c r="Q46" s="132">
        <v>191</v>
      </c>
      <c r="R46" s="117">
        <v>1748880</v>
      </c>
      <c r="S46" s="117">
        <v>196</v>
      </c>
    </row>
    <row r="47" spans="1:22" ht="15" x14ac:dyDescent="0.3">
      <c r="A47" s="131" t="s">
        <v>42</v>
      </c>
      <c r="B47" s="117">
        <v>1142345</v>
      </c>
      <c r="C47" s="132">
        <v>202</v>
      </c>
      <c r="D47" s="117">
        <v>133257</v>
      </c>
      <c r="E47" s="132">
        <v>119</v>
      </c>
      <c r="F47" s="117">
        <v>12657</v>
      </c>
      <c r="G47" s="132">
        <v>121</v>
      </c>
      <c r="H47" s="117">
        <v>1288259</v>
      </c>
      <c r="I47" s="117">
        <v>193</v>
      </c>
      <c r="J47" s="31"/>
      <c r="K47" s="131" t="s">
        <v>42</v>
      </c>
      <c r="L47" s="117">
        <v>1161039</v>
      </c>
      <c r="M47" s="132">
        <v>202</v>
      </c>
      <c r="N47" s="117">
        <v>147316</v>
      </c>
      <c r="O47" s="132">
        <v>122</v>
      </c>
      <c r="P47" s="117">
        <v>13849</v>
      </c>
      <c r="Q47" s="132">
        <v>185</v>
      </c>
      <c r="R47" s="117">
        <v>1322204</v>
      </c>
      <c r="S47" s="117">
        <v>193</v>
      </c>
    </row>
    <row r="48" spans="1:22" ht="15" x14ac:dyDescent="0.3">
      <c r="A48" s="9" t="s">
        <v>43</v>
      </c>
      <c r="B48" s="59">
        <v>852194</v>
      </c>
      <c r="C48" s="130">
        <v>189</v>
      </c>
      <c r="D48" s="59">
        <v>105126</v>
      </c>
      <c r="E48" s="130">
        <v>104</v>
      </c>
      <c r="F48" s="59">
        <v>9043</v>
      </c>
      <c r="G48" s="130">
        <v>110</v>
      </c>
      <c r="H48" s="59">
        <v>966363</v>
      </c>
      <c r="I48" s="59">
        <v>179</v>
      </c>
      <c r="J48" s="72"/>
      <c r="K48" s="9" t="s">
        <v>43</v>
      </c>
      <c r="L48" s="59">
        <v>867219</v>
      </c>
      <c r="M48" s="130">
        <v>189</v>
      </c>
      <c r="N48" s="59">
        <v>116633</v>
      </c>
      <c r="O48" s="130">
        <v>107</v>
      </c>
      <c r="P48" s="59">
        <v>9849</v>
      </c>
      <c r="Q48" s="130">
        <v>176</v>
      </c>
      <c r="R48" s="59">
        <v>993701</v>
      </c>
      <c r="S48" s="59">
        <v>179</v>
      </c>
    </row>
    <row r="49" spans="1:19" ht="15" x14ac:dyDescent="0.3">
      <c r="A49" s="9" t="s">
        <v>44</v>
      </c>
      <c r="B49" s="59">
        <v>587831</v>
      </c>
      <c r="C49" s="130">
        <v>160</v>
      </c>
      <c r="D49" s="59">
        <v>79516</v>
      </c>
      <c r="E49" s="130">
        <v>93</v>
      </c>
      <c r="F49" s="59">
        <v>6055</v>
      </c>
      <c r="G49" s="130">
        <v>99</v>
      </c>
      <c r="H49" s="59">
        <v>673402</v>
      </c>
      <c r="I49" s="59">
        <v>152</v>
      </c>
      <c r="J49" s="72"/>
      <c r="K49" s="9" t="s">
        <v>44</v>
      </c>
      <c r="L49" s="59">
        <v>600088</v>
      </c>
      <c r="M49" s="130">
        <v>160</v>
      </c>
      <c r="N49" s="59">
        <v>88937</v>
      </c>
      <c r="O49" s="130">
        <v>95</v>
      </c>
      <c r="P49" s="59">
        <v>6592</v>
      </c>
      <c r="Q49" s="130">
        <v>158</v>
      </c>
      <c r="R49" s="59">
        <v>695617</v>
      </c>
      <c r="S49" s="59">
        <v>152</v>
      </c>
    </row>
    <row r="50" spans="1:19" ht="15" x14ac:dyDescent="0.3">
      <c r="A50" s="9" t="s">
        <v>45</v>
      </c>
      <c r="B50" s="59">
        <v>381534</v>
      </c>
      <c r="C50" s="130">
        <v>129</v>
      </c>
      <c r="D50" s="59">
        <v>56655</v>
      </c>
      <c r="E50" s="130">
        <v>57</v>
      </c>
      <c r="F50" s="59">
        <v>4114</v>
      </c>
      <c r="G50" s="130">
        <v>57</v>
      </c>
      <c r="H50" s="59">
        <v>442303</v>
      </c>
      <c r="I50" s="59">
        <v>119</v>
      </c>
      <c r="J50" s="72"/>
      <c r="K50" s="9" t="s">
        <v>45</v>
      </c>
      <c r="L50" s="59">
        <v>389551</v>
      </c>
      <c r="M50" s="130">
        <v>129</v>
      </c>
      <c r="N50" s="59">
        <v>64044</v>
      </c>
      <c r="O50" s="130">
        <v>58</v>
      </c>
      <c r="P50" s="59">
        <v>4530</v>
      </c>
      <c r="Q50" s="130">
        <v>113</v>
      </c>
      <c r="R50" s="59">
        <v>458125</v>
      </c>
      <c r="S50" s="59">
        <v>119</v>
      </c>
    </row>
    <row r="51" spans="1:19" ht="15" x14ac:dyDescent="0.3">
      <c r="A51" s="9" t="s">
        <v>46</v>
      </c>
      <c r="B51" s="59">
        <v>240713</v>
      </c>
      <c r="C51" s="130">
        <v>99</v>
      </c>
      <c r="D51" s="59">
        <v>38984</v>
      </c>
      <c r="E51" s="130">
        <v>45</v>
      </c>
      <c r="F51" s="59">
        <v>2580</v>
      </c>
      <c r="G51" s="130">
        <v>45</v>
      </c>
      <c r="H51" s="59">
        <v>282277</v>
      </c>
      <c r="I51" s="59">
        <v>91</v>
      </c>
      <c r="J51" s="72"/>
      <c r="K51" s="9" t="s">
        <v>46</v>
      </c>
      <c r="L51" s="59">
        <v>247739</v>
      </c>
      <c r="M51" s="130">
        <v>99</v>
      </c>
      <c r="N51" s="59">
        <v>45341</v>
      </c>
      <c r="O51" s="130">
        <v>46</v>
      </c>
      <c r="P51" s="59">
        <v>2849</v>
      </c>
      <c r="Q51" s="130">
        <v>88</v>
      </c>
      <c r="R51" s="59">
        <v>295929</v>
      </c>
      <c r="S51" s="59">
        <v>91</v>
      </c>
    </row>
    <row r="52" spans="1:19" ht="15" x14ac:dyDescent="0.3">
      <c r="A52" s="9" t="s">
        <v>47</v>
      </c>
      <c r="B52" s="59">
        <v>148491</v>
      </c>
      <c r="C52" s="130">
        <v>69</v>
      </c>
      <c r="D52" s="59">
        <v>26864</v>
      </c>
      <c r="E52" s="130">
        <v>33</v>
      </c>
      <c r="F52" s="59">
        <v>1785</v>
      </c>
      <c r="G52" s="130">
        <v>32</v>
      </c>
      <c r="H52" s="59">
        <v>177140</v>
      </c>
      <c r="I52" s="59">
        <v>63</v>
      </c>
      <c r="J52" s="72"/>
      <c r="K52" s="9" t="s">
        <v>47</v>
      </c>
      <c r="L52" s="59">
        <v>154650</v>
      </c>
      <c r="M52" s="130">
        <v>69</v>
      </c>
      <c r="N52" s="59">
        <v>31995</v>
      </c>
      <c r="O52" s="130">
        <v>34</v>
      </c>
      <c r="P52" s="59">
        <v>2011</v>
      </c>
      <c r="Q52" s="130">
        <v>63</v>
      </c>
      <c r="R52" s="59">
        <v>188656</v>
      </c>
      <c r="S52" s="59">
        <v>63</v>
      </c>
    </row>
    <row r="53" spans="1:19" ht="15" x14ac:dyDescent="0.3">
      <c r="A53" s="9" t="s">
        <v>48</v>
      </c>
      <c r="B53" s="59">
        <v>236020</v>
      </c>
      <c r="C53" s="130">
        <v>53</v>
      </c>
      <c r="D53" s="59">
        <v>54708</v>
      </c>
      <c r="E53" s="130">
        <v>26</v>
      </c>
      <c r="F53" s="59">
        <v>3561</v>
      </c>
      <c r="G53" s="130">
        <v>26</v>
      </c>
      <c r="H53" s="59">
        <v>294289</v>
      </c>
      <c r="I53" s="59">
        <v>48</v>
      </c>
      <c r="J53" s="72"/>
      <c r="K53" s="9" t="s">
        <v>48</v>
      </c>
      <c r="L53" s="59">
        <v>259206</v>
      </c>
      <c r="M53" s="130">
        <v>53</v>
      </c>
      <c r="N53" s="59">
        <v>77410</v>
      </c>
      <c r="O53" s="130">
        <v>27</v>
      </c>
      <c r="P53" s="59">
        <v>4124</v>
      </c>
      <c r="Q53" s="130">
        <v>50</v>
      </c>
      <c r="R53" s="59">
        <v>340740</v>
      </c>
      <c r="S53" s="59">
        <v>47</v>
      </c>
    </row>
    <row r="54" spans="1:19" ht="15" x14ac:dyDescent="0.3">
      <c r="A54" s="9" t="s">
        <v>32</v>
      </c>
      <c r="B54" s="59">
        <v>1427984</v>
      </c>
      <c r="C54" s="130">
        <v>54</v>
      </c>
      <c r="D54" s="59">
        <v>230747</v>
      </c>
      <c r="E54" s="130">
        <v>26</v>
      </c>
      <c r="F54" s="59">
        <v>15774</v>
      </c>
      <c r="G54" s="130">
        <v>26</v>
      </c>
      <c r="H54" s="59">
        <v>1674505</v>
      </c>
      <c r="I54" s="59">
        <v>50</v>
      </c>
      <c r="J54" s="72"/>
      <c r="K54" s="9" t="s">
        <v>32</v>
      </c>
      <c r="L54" s="59">
        <v>1375061</v>
      </c>
      <c r="M54" s="130">
        <v>53</v>
      </c>
      <c r="N54" s="59">
        <v>193998</v>
      </c>
      <c r="O54" s="130">
        <v>27</v>
      </c>
      <c r="P54" s="59">
        <v>16045</v>
      </c>
      <c r="Q54" s="130">
        <v>50</v>
      </c>
      <c r="R54" s="59">
        <v>1585104</v>
      </c>
      <c r="S54" s="59">
        <v>50</v>
      </c>
    </row>
    <row r="55" spans="1:19" ht="15" x14ac:dyDescent="0.25">
      <c r="A55" s="133" t="s">
        <v>78</v>
      </c>
      <c r="B55" s="133">
        <v>7410837</v>
      </c>
      <c r="C55" s="134">
        <v>154</v>
      </c>
      <c r="D55" s="133">
        <v>981737</v>
      </c>
      <c r="E55" s="134">
        <v>84</v>
      </c>
      <c r="F55" s="133">
        <v>84794</v>
      </c>
      <c r="G55" s="134">
        <v>93</v>
      </c>
      <c r="H55" s="133">
        <v>8477368</v>
      </c>
      <c r="I55" s="133">
        <v>145</v>
      </c>
      <c r="J55" s="94"/>
      <c r="K55" s="133" t="s">
        <v>78</v>
      </c>
      <c r="L55" s="133">
        <v>7480519</v>
      </c>
      <c r="M55" s="134">
        <v>155</v>
      </c>
      <c r="N55" s="133">
        <v>1039208</v>
      </c>
      <c r="O55" s="134">
        <v>88</v>
      </c>
      <c r="P55" s="133">
        <v>91128</v>
      </c>
      <c r="Q55" s="134">
        <v>144</v>
      </c>
      <c r="R55" s="133">
        <v>8610855</v>
      </c>
      <c r="S55" s="133">
        <v>146</v>
      </c>
    </row>
    <row r="56" spans="1:19" ht="23.5" customHeight="1" x14ac:dyDescent="0.25">
      <c r="A56" s="368" t="s">
        <v>87</v>
      </c>
      <c r="B56" s="368"/>
      <c r="C56" s="368"/>
      <c r="D56" s="368"/>
      <c r="E56" s="368"/>
      <c r="F56" s="368"/>
      <c r="G56" s="368"/>
      <c r="H56" s="368"/>
      <c r="I56" s="368"/>
      <c r="J56" s="94"/>
      <c r="K56" s="366" t="s">
        <v>124</v>
      </c>
      <c r="L56" s="366"/>
      <c r="M56" s="366"/>
      <c r="N56" s="366"/>
      <c r="O56" s="366"/>
      <c r="P56" s="366"/>
      <c r="Q56" s="366"/>
      <c r="R56" s="366"/>
      <c r="S56" s="366"/>
    </row>
    <row r="57" spans="1:19" ht="15" x14ac:dyDescent="0.3">
      <c r="A57" s="9" t="s">
        <v>53</v>
      </c>
      <c r="B57" s="59">
        <v>3491710</v>
      </c>
      <c r="C57" s="130">
        <v>203</v>
      </c>
      <c r="D57" s="59">
        <v>386592</v>
      </c>
      <c r="E57" s="130">
        <v>130</v>
      </c>
      <c r="F57" s="59">
        <v>41303</v>
      </c>
      <c r="G57" s="130">
        <v>130</v>
      </c>
      <c r="H57" s="59">
        <v>3919605</v>
      </c>
      <c r="I57" s="59">
        <v>195</v>
      </c>
      <c r="J57" s="94"/>
      <c r="K57" s="9" t="s">
        <v>53</v>
      </c>
      <c r="L57" s="59">
        <v>3600901</v>
      </c>
      <c r="M57" s="130">
        <v>202</v>
      </c>
      <c r="N57" s="59">
        <v>426261</v>
      </c>
      <c r="O57" s="130">
        <v>134</v>
      </c>
      <c r="P57" s="59">
        <v>45826</v>
      </c>
      <c r="Q57" s="130">
        <v>188</v>
      </c>
      <c r="R57" s="59">
        <v>4072988</v>
      </c>
      <c r="S57" s="59">
        <v>194</v>
      </c>
    </row>
    <row r="58" spans="1:19" ht="15" x14ac:dyDescent="0.3">
      <c r="A58" s="131" t="s">
        <v>55</v>
      </c>
      <c r="B58" s="117">
        <v>828439</v>
      </c>
      <c r="C58" s="132">
        <v>201</v>
      </c>
      <c r="D58" s="117">
        <v>83651</v>
      </c>
      <c r="E58" s="132">
        <v>132</v>
      </c>
      <c r="F58" s="117">
        <v>11227</v>
      </c>
      <c r="G58" s="132">
        <v>129</v>
      </c>
      <c r="H58" s="117">
        <v>923317</v>
      </c>
      <c r="I58" s="117">
        <v>194</v>
      </c>
      <c r="J58" s="94"/>
      <c r="K58" s="131" t="s">
        <v>55</v>
      </c>
      <c r="L58" s="117">
        <v>888035</v>
      </c>
      <c r="M58" s="132">
        <v>199</v>
      </c>
      <c r="N58" s="117">
        <v>93458</v>
      </c>
      <c r="O58" s="132">
        <v>137</v>
      </c>
      <c r="P58" s="117">
        <v>12575</v>
      </c>
      <c r="Q58" s="132">
        <v>187</v>
      </c>
      <c r="R58" s="117">
        <v>994068</v>
      </c>
      <c r="S58" s="117">
        <v>193</v>
      </c>
    </row>
    <row r="59" spans="1:19" ht="15" x14ac:dyDescent="0.3">
      <c r="A59" s="131" t="s">
        <v>41</v>
      </c>
      <c r="B59" s="117">
        <v>1519642</v>
      </c>
      <c r="C59" s="132">
        <v>203</v>
      </c>
      <c r="D59" s="117">
        <v>167927</v>
      </c>
      <c r="E59" s="132">
        <v>137</v>
      </c>
      <c r="F59" s="117">
        <v>17390</v>
      </c>
      <c r="G59" s="132">
        <v>136</v>
      </c>
      <c r="H59" s="117">
        <v>1704959</v>
      </c>
      <c r="I59" s="117">
        <v>196</v>
      </c>
      <c r="J59" s="94"/>
      <c r="K59" s="131" t="s">
        <v>41</v>
      </c>
      <c r="L59" s="117">
        <v>1550729</v>
      </c>
      <c r="M59" s="132">
        <v>203</v>
      </c>
      <c r="N59" s="117">
        <v>183922</v>
      </c>
      <c r="O59" s="132">
        <v>142</v>
      </c>
      <c r="P59" s="117">
        <v>19184</v>
      </c>
      <c r="Q59" s="132">
        <v>192</v>
      </c>
      <c r="R59" s="117">
        <v>1753835</v>
      </c>
      <c r="S59" s="117">
        <v>196</v>
      </c>
    </row>
    <row r="60" spans="1:19" ht="15" x14ac:dyDescent="0.3">
      <c r="A60" s="131" t="s">
        <v>42</v>
      </c>
      <c r="B60" s="117">
        <v>1143629</v>
      </c>
      <c r="C60" s="132">
        <v>203</v>
      </c>
      <c r="D60" s="117">
        <v>135014</v>
      </c>
      <c r="E60" s="132">
        <v>119</v>
      </c>
      <c r="F60" s="117">
        <v>12686</v>
      </c>
      <c r="G60" s="132">
        <v>121</v>
      </c>
      <c r="H60" s="117">
        <v>1291329</v>
      </c>
      <c r="I60" s="117">
        <v>193</v>
      </c>
      <c r="J60" s="94"/>
      <c r="K60" s="131" t="s">
        <v>42</v>
      </c>
      <c r="L60" s="117">
        <v>1162137</v>
      </c>
      <c r="M60" s="132">
        <v>202</v>
      </c>
      <c r="N60" s="117">
        <v>148881</v>
      </c>
      <c r="O60" s="132">
        <v>123</v>
      </c>
      <c r="P60" s="117">
        <v>14067</v>
      </c>
      <c r="Q60" s="132">
        <v>185</v>
      </c>
      <c r="R60" s="117">
        <v>1325085</v>
      </c>
      <c r="S60" s="117">
        <v>193</v>
      </c>
    </row>
    <row r="61" spans="1:19" ht="15" x14ac:dyDescent="0.3">
      <c r="A61" s="9" t="s">
        <v>43</v>
      </c>
      <c r="B61" s="59">
        <v>853271</v>
      </c>
      <c r="C61" s="130">
        <v>189</v>
      </c>
      <c r="D61" s="59">
        <v>106433</v>
      </c>
      <c r="E61" s="130">
        <v>105</v>
      </c>
      <c r="F61" s="59">
        <v>9110</v>
      </c>
      <c r="G61" s="130">
        <v>110</v>
      </c>
      <c r="H61" s="59">
        <v>968814</v>
      </c>
      <c r="I61" s="59">
        <v>179</v>
      </c>
      <c r="J61" s="94"/>
      <c r="K61" s="9" t="s">
        <v>43</v>
      </c>
      <c r="L61" s="59">
        <v>868189</v>
      </c>
      <c r="M61" s="130">
        <v>189</v>
      </c>
      <c r="N61" s="59">
        <v>117939</v>
      </c>
      <c r="O61" s="130">
        <v>108</v>
      </c>
      <c r="P61" s="59">
        <v>9968</v>
      </c>
      <c r="Q61" s="130">
        <v>176</v>
      </c>
      <c r="R61" s="59">
        <v>996096</v>
      </c>
      <c r="S61" s="59">
        <v>179</v>
      </c>
    </row>
    <row r="62" spans="1:19" ht="15" x14ac:dyDescent="0.3">
      <c r="A62" s="9" t="s">
        <v>44</v>
      </c>
      <c r="B62" s="59">
        <v>588666</v>
      </c>
      <c r="C62" s="130">
        <v>161</v>
      </c>
      <c r="D62" s="59">
        <v>80459</v>
      </c>
      <c r="E62" s="130">
        <v>94</v>
      </c>
      <c r="F62" s="59">
        <v>6115</v>
      </c>
      <c r="G62" s="130">
        <v>99</v>
      </c>
      <c r="H62" s="59">
        <v>675240</v>
      </c>
      <c r="I62" s="59">
        <v>152</v>
      </c>
      <c r="J62" s="94"/>
      <c r="K62" s="9" t="s">
        <v>44</v>
      </c>
      <c r="L62" s="59">
        <v>600758</v>
      </c>
      <c r="M62" s="130">
        <v>160</v>
      </c>
      <c r="N62" s="59">
        <v>89748</v>
      </c>
      <c r="O62" s="130">
        <v>96</v>
      </c>
      <c r="P62" s="59">
        <v>6693</v>
      </c>
      <c r="Q62" s="130">
        <v>158</v>
      </c>
      <c r="R62" s="59">
        <v>697199</v>
      </c>
      <c r="S62" s="59">
        <v>152</v>
      </c>
    </row>
    <row r="63" spans="1:19" ht="15" x14ac:dyDescent="0.3">
      <c r="A63" s="9" t="s">
        <v>45</v>
      </c>
      <c r="B63" s="59">
        <v>381602</v>
      </c>
      <c r="C63" s="130">
        <v>129</v>
      </c>
      <c r="D63" s="59">
        <v>57432</v>
      </c>
      <c r="E63" s="130">
        <v>57</v>
      </c>
      <c r="F63" s="59">
        <v>4142</v>
      </c>
      <c r="G63" s="130">
        <v>57</v>
      </c>
      <c r="H63" s="59">
        <v>443176</v>
      </c>
      <c r="I63" s="59">
        <v>119</v>
      </c>
      <c r="J63" s="94"/>
      <c r="K63" s="9" t="s">
        <v>45</v>
      </c>
      <c r="L63" s="59">
        <v>390027</v>
      </c>
      <c r="M63" s="130">
        <v>129</v>
      </c>
      <c r="N63" s="59">
        <v>64750</v>
      </c>
      <c r="O63" s="130">
        <v>58</v>
      </c>
      <c r="P63" s="59">
        <v>4576</v>
      </c>
      <c r="Q63" s="130">
        <v>113</v>
      </c>
      <c r="R63" s="59">
        <v>459353</v>
      </c>
      <c r="S63" s="59">
        <v>119</v>
      </c>
    </row>
    <row r="64" spans="1:19" ht="15" x14ac:dyDescent="0.3">
      <c r="A64" s="9" t="s">
        <v>46</v>
      </c>
      <c r="B64" s="59">
        <v>241762</v>
      </c>
      <c r="C64" s="130">
        <v>99</v>
      </c>
      <c r="D64" s="59">
        <v>39864</v>
      </c>
      <c r="E64" s="130">
        <v>45</v>
      </c>
      <c r="F64" s="59">
        <v>2614</v>
      </c>
      <c r="G64" s="130">
        <v>45</v>
      </c>
      <c r="H64" s="59">
        <v>284240</v>
      </c>
      <c r="I64" s="59">
        <v>91</v>
      </c>
      <c r="J64" s="94"/>
      <c r="K64" s="9" t="s">
        <v>46</v>
      </c>
      <c r="L64" s="59">
        <v>248159</v>
      </c>
      <c r="M64" s="130">
        <v>99</v>
      </c>
      <c r="N64" s="59">
        <v>45899</v>
      </c>
      <c r="O64" s="130">
        <v>46</v>
      </c>
      <c r="P64" s="59">
        <v>2886</v>
      </c>
      <c r="Q64" s="130">
        <v>88</v>
      </c>
      <c r="R64" s="59">
        <v>296944</v>
      </c>
      <c r="S64" s="59">
        <v>91</v>
      </c>
    </row>
    <row r="65" spans="1:19" ht="15" x14ac:dyDescent="0.3">
      <c r="A65" s="9" t="s">
        <v>47</v>
      </c>
      <c r="B65" s="59">
        <v>149403</v>
      </c>
      <c r="C65" s="130">
        <v>69</v>
      </c>
      <c r="D65" s="59">
        <v>27462</v>
      </c>
      <c r="E65" s="130">
        <v>33</v>
      </c>
      <c r="F65" s="59">
        <v>1823</v>
      </c>
      <c r="G65" s="130">
        <v>32</v>
      </c>
      <c r="H65" s="59">
        <v>178688</v>
      </c>
      <c r="I65" s="59">
        <v>63</v>
      </c>
      <c r="J65" s="94"/>
      <c r="K65" s="9" t="s">
        <v>47</v>
      </c>
      <c r="L65" s="59">
        <v>155052</v>
      </c>
      <c r="M65" s="130">
        <v>69</v>
      </c>
      <c r="N65" s="59">
        <v>32419</v>
      </c>
      <c r="O65" s="130">
        <v>34</v>
      </c>
      <c r="P65" s="59">
        <v>2037</v>
      </c>
      <c r="Q65" s="130">
        <v>63</v>
      </c>
      <c r="R65" s="59">
        <v>189508</v>
      </c>
      <c r="S65" s="59">
        <v>63</v>
      </c>
    </row>
    <row r="66" spans="1:19" ht="15" x14ac:dyDescent="0.3">
      <c r="A66" s="9" t="s">
        <v>48</v>
      </c>
      <c r="B66" s="59">
        <v>240397</v>
      </c>
      <c r="C66" s="130">
        <v>53</v>
      </c>
      <c r="D66" s="59">
        <v>56674</v>
      </c>
      <c r="E66" s="130">
        <v>26</v>
      </c>
      <c r="F66" s="59">
        <v>3643</v>
      </c>
      <c r="G66" s="130">
        <v>26</v>
      </c>
      <c r="H66" s="59">
        <v>300714</v>
      </c>
      <c r="I66" s="59">
        <v>48</v>
      </c>
      <c r="J66" s="94"/>
      <c r="K66" s="9" t="s">
        <v>48</v>
      </c>
      <c r="L66" s="59">
        <v>261654</v>
      </c>
      <c r="M66" s="130">
        <v>53</v>
      </c>
      <c r="N66" s="59">
        <v>79323</v>
      </c>
      <c r="O66" s="130">
        <v>27</v>
      </c>
      <c r="P66" s="59">
        <v>4196</v>
      </c>
      <c r="Q66" s="130">
        <v>50</v>
      </c>
      <c r="R66" s="59">
        <v>345173</v>
      </c>
      <c r="S66" s="59">
        <v>47</v>
      </c>
    </row>
    <row r="67" spans="1:19" ht="15" x14ac:dyDescent="0.3">
      <c r="A67" s="9" t="s">
        <v>32</v>
      </c>
      <c r="B67" s="59">
        <v>1404256</v>
      </c>
      <c r="C67" s="130">
        <v>53</v>
      </c>
      <c r="D67" s="59">
        <v>226312</v>
      </c>
      <c r="E67" s="130">
        <v>26</v>
      </c>
      <c r="F67" s="59">
        <v>15272</v>
      </c>
      <c r="G67" s="130">
        <v>26</v>
      </c>
      <c r="H67" s="59">
        <v>1645840</v>
      </c>
      <c r="I67" s="59">
        <v>49</v>
      </c>
      <c r="J67" s="94"/>
      <c r="K67" s="9" t="s">
        <v>32</v>
      </c>
      <c r="L67" s="59">
        <v>1371872</v>
      </c>
      <c r="M67" s="130">
        <v>53</v>
      </c>
      <c r="N67" s="59">
        <v>190855</v>
      </c>
      <c r="O67" s="130">
        <v>27</v>
      </c>
      <c r="P67" s="59">
        <v>16108</v>
      </c>
      <c r="Q67" s="130">
        <v>50</v>
      </c>
      <c r="R67" s="59">
        <v>1578835</v>
      </c>
      <c r="S67" s="59">
        <v>50</v>
      </c>
    </row>
    <row r="68" spans="1:19" ht="15" x14ac:dyDescent="0.25">
      <c r="A68" s="133" t="s">
        <v>78</v>
      </c>
      <c r="B68" s="133">
        <v>7351067</v>
      </c>
      <c r="C68" s="134">
        <v>154</v>
      </c>
      <c r="D68" s="133">
        <v>981228</v>
      </c>
      <c r="E68" s="134">
        <v>84</v>
      </c>
      <c r="F68" s="133">
        <v>84022</v>
      </c>
      <c r="G68" s="134">
        <v>94</v>
      </c>
      <c r="H68" s="133">
        <v>8416317</v>
      </c>
      <c r="I68" s="133">
        <v>146</v>
      </c>
      <c r="J68" s="94"/>
      <c r="K68" s="133" t="s">
        <v>78</v>
      </c>
      <c r="L68" s="133">
        <v>7496612</v>
      </c>
      <c r="M68" s="134">
        <v>155</v>
      </c>
      <c r="N68" s="133">
        <v>1047194</v>
      </c>
      <c r="O68" s="134">
        <v>89</v>
      </c>
      <c r="P68" s="133">
        <v>92290</v>
      </c>
      <c r="Q68" s="134">
        <v>145</v>
      </c>
      <c r="R68" s="133">
        <v>8636096</v>
      </c>
      <c r="S68" s="133">
        <v>146</v>
      </c>
    </row>
    <row r="69" spans="1:19" ht="25.5" customHeight="1" x14ac:dyDescent="0.3">
      <c r="A69" s="138" t="str">
        <f>+INDICE!B10</f>
        <v xml:space="preserve"> Lettura dati 23 marzo 2023</v>
      </c>
    </row>
  </sheetData>
  <mergeCells count="18">
    <mergeCell ref="L2:M2"/>
    <mergeCell ref="N2:O2"/>
    <mergeCell ref="P2:Q2"/>
    <mergeCell ref="R2:S2"/>
    <mergeCell ref="K17:S17"/>
    <mergeCell ref="B2:C2"/>
    <mergeCell ref="D2:E2"/>
    <mergeCell ref="F2:G2"/>
    <mergeCell ref="H2:I2"/>
    <mergeCell ref="A4:I4"/>
    <mergeCell ref="K56:S56"/>
    <mergeCell ref="K4:S4"/>
    <mergeCell ref="A56:I56"/>
    <mergeCell ref="A43:I43"/>
    <mergeCell ref="A30:I30"/>
    <mergeCell ref="A17:I17"/>
    <mergeCell ref="K43:S43"/>
    <mergeCell ref="K30:S30"/>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tabColor rgb="FF92D050"/>
    <pageSetUpPr fitToPage="1"/>
  </sheetPr>
  <dimension ref="A1:K34"/>
  <sheetViews>
    <sheetView showGridLines="0" tabSelected="1" view="pageBreakPreview" topLeftCell="A24" zoomScale="62" zoomScaleNormal="65" zoomScaleSheetLayoutView="62" workbookViewId="0">
      <selection activeCell="B1" sqref="B1"/>
    </sheetView>
  </sheetViews>
  <sheetFormatPr defaultColWidth="9.453125" defaultRowHeight="13.5" x14ac:dyDescent="0.25"/>
  <cols>
    <col min="1" max="1" width="29.7265625" style="74" customWidth="1"/>
    <col min="2" max="2" width="15.7265625" style="74" customWidth="1"/>
    <col min="3" max="3" width="12.81640625" style="74" customWidth="1"/>
    <col min="4" max="4" width="15.36328125" style="74" customWidth="1"/>
    <col min="5" max="5" width="13.36328125" style="74" customWidth="1"/>
    <col min="6" max="6" width="16.26953125" style="74" customWidth="1"/>
    <col min="7" max="7" width="11.453125" style="74" customWidth="1"/>
    <col min="8" max="8" width="15.36328125" style="74" bestFit="1" customWidth="1"/>
    <col min="9" max="9" width="12.90625" style="74" customWidth="1"/>
    <col min="10" max="10" width="13.6328125" style="74" customWidth="1"/>
    <col min="11" max="16384" width="9.453125" style="74"/>
  </cols>
  <sheetData>
    <row r="1" spans="1:11" ht="56.5" customHeight="1" thickBot="1" x14ac:dyDescent="0.3">
      <c r="A1" s="371" t="s">
        <v>141</v>
      </c>
      <c r="B1" s="371"/>
      <c r="C1" s="371"/>
      <c r="D1" s="371"/>
      <c r="E1" s="371"/>
      <c r="F1" s="371"/>
      <c r="G1" s="371"/>
      <c r="H1" s="371"/>
      <c r="I1" s="371"/>
      <c r="J1" s="93"/>
    </row>
    <row r="2" spans="1:11" s="58" customFormat="1" ht="24" customHeight="1" thickTop="1" x14ac:dyDescent="0.35">
      <c r="A2" s="161"/>
      <c r="B2" s="369" t="s">
        <v>51</v>
      </c>
      <c r="C2" s="370"/>
      <c r="D2" s="369" t="s">
        <v>52</v>
      </c>
      <c r="E2" s="370"/>
      <c r="F2" s="369" t="s">
        <v>64</v>
      </c>
      <c r="G2" s="370"/>
      <c r="H2" s="369" t="s">
        <v>33</v>
      </c>
      <c r="I2" s="369"/>
      <c r="J2" s="135"/>
    </row>
    <row r="3" spans="1:11" s="9" customFormat="1" ht="64" customHeight="1" thickBot="1" x14ac:dyDescent="0.35">
      <c r="A3" s="160" t="s">
        <v>49</v>
      </c>
      <c r="B3" s="136" t="s">
        <v>103</v>
      </c>
      <c r="C3" s="29" t="s">
        <v>105</v>
      </c>
      <c r="D3" s="136" t="s">
        <v>103</v>
      </c>
      <c r="E3" s="29" t="s">
        <v>105</v>
      </c>
      <c r="F3" s="136" t="s">
        <v>103</v>
      </c>
      <c r="G3" s="29" t="s">
        <v>105</v>
      </c>
      <c r="H3" s="136" t="s">
        <v>103</v>
      </c>
      <c r="I3" s="28" t="s">
        <v>105</v>
      </c>
      <c r="J3" s="135"/>
    </row>
    <row r="4" spans="1:11" ht="24" customHeight="1" thickTop="1" x14ac:dyDescent="0.3">
      <c r="A4" s="368" t="s">
        <v>132</v>
      </c>
      <c r="B4" s="368"/>
      <c r="C4" s="368"/>
      <c r="D4" s="368"/>
      <c r="E4" s="368"/>
      <c r="F4" s="368"/>
      <c r="G4" s="368"/>
      <c r="H4" s="368"/>
      <c r="I4" s="368"/>
      <c r="J4" s="135"/>
      <c r="K4" s="9"/>
    </row>
    <row r="5" spans="1:11" s="9" customFormat="1" ht="16.5" customHeight="1" x14ac:dyDescent="0.3">
      <c r="A5" s="59" t="s">
        <v>147</v>
      </c>
      <c r="B5" s="59">
        <v>3819234</v>
      </c>
      <c r="C5" s="130">
        <v>224</v>
      </c>
      <c r="D5" s="59">
        <v>457507</v>
      </c>
      <c r="E5" s="130">
        <v>149</v>
      </c>
      <c r="F5" s="59">
        <v>48929</v>
      </c>
      <c r="G5" s="130">
        <v>220</v>
      </c>
      <c r="H5" s="59">
        <v>4325670</v>
      </c>
      <c r="I5" s="59">
        <v>216</v>
      </c>
      <c r="J5" s="135"/>
    </row>
    <row r="6" spans="1:11" s="9" customFormat="1" ht="15" x14ac:dyDescent="0.3">
      <c r="A6" s="116" t="s">
        <v>148</v>
      </c>
      <c r="B6" s="117">
        <v>999546</v>
      </c>
      <c r="C6" s="132">
        <v>224</v>
      </c>
      <c r="D6" s="117">
        <v>106733</v>
      </c>
      <c r="E6" s="132">
        <v>143</v>
      </c>
      <c r="F6" s="117">
        <v>14302</v>
      </c>
      <c r="G6" s="132">
        <v>205</v>
      </c>
      <c r="H6" s="117">
        <v>1120581</v>
      </c>
      <c r="I6" s="117">
        <v>216</v>
      </c>
      <c r="J6" s="135"/>
    </row>
    <row r="7" spans="1:11" s="9" customFormat="1" ht="15" x14ac:dyDescent="0.3">
      <c r="A7" s="116" t="s">
        <v>149</v>
      </c>
      <c r="B7" s="117">
        <v>1634649</v>
      </c>
      <c r="C7" s="132">
        <v>224</v>
      </c>
      <c r="D7" s="117">
        <v>196730</v>
      </c>
      <c r="E7" s="132">
        <v>154</v>
      </c>
      <c r="F7" s="117">
        <v>20297</v>
      </c>
      <c r="G7" s="132">
        <v>225</v>
      </c>
      <c r="H7" s="117">
        <v>1851676</v>
      </c>
      <c r="I7" s="117">
        <v>217</v>
      </c>
      <c r="J7" s="135"/>
    </row>
    <row r="8" spans="1:11" s="9" customFormat="1" ht="15" x14ac:dyDescent="0.3">
      <c r="A8" s="116" t="s">
        <v>150</v>
      </c>
      <c r="B8" s="117">
        <v>1185039</v>
      </c>
      <c r="C8" s="132">
        <v>223</v>
      </c>
      <c r="D8" s="117">
        <v>154044</v>
      </c>
      <c r="E8" s="132">
        <v>147</v>
      </c>
      <c r="F8" s="117">
        <v>14330</v>
      </c>
      <c r="G8" s="132">
        <v>230</v>
      </c>
      <c r="H8" s="117">
        <v>1353413</v>
      </c>
      <c r="I8" s="117">
        <v>215</v>
      </c>
      <c r="J8" s="135"/>
    </row>
    <row r="9" spans="1:11" s="9" customFormat="1" ht="15" x14ac:dyDescent="0.3">
      <c r="A9" s="59" t="s">
        <v>151</v>
      </c>
      <c r="B9" s="59">
        <v>851325</v>
      </c>
      <c r="C9" s="130">
        <v>209</v>
      </c>
      <c r="D9" s="59">
        <v>118451</v>
      </c>
      <c r="E9" s="130">
        <v>138</v>
      </c>
      <c r="F9" s="59">
        <v>9747</v>
      </c>
      <c r="G9" s="130">
        <v>227</v>
      </c>
      <c r="H9" s="59">
        <v>979523</v>
      </c>
      <c r="I9" s="59">
        <v>201</v>
      </c>
      <c r="J9" s="135"/>
    </row>
    <row r="10" spans="1:11" s="9" customFormat="1" ht="15" x14ac:dyDescent="0.3">
      <c r="A10" s="59" t="s">
        <v>152</v>
      </c>
      <c r="B10" s="59">
        <v>557868</v>
      </c>
      <c r="C10" s="130">
        <v>180</v>
      </c>
      <c r="D10" s="59">
        <v>86051</v>
      </c>
      <c r="E10" s="130">
        <v>110</v>
      </c>
      <c r="F10" s="59">
        <v>6473</v>
      </c>
      <c r="G10" s="130">
        <v>189</v>
      </c>
      <c r="H10" s="59">
        <v>650392</v>
      </c>
      <c r="I10" s="59">
        <v>171</v>
      </c>
      <c r="J10" s="135"/>
    </row>
    <row r="11" spans="1:11" s="9" customFormat="1" ht="15" x14ac:dyDescent="0.3">
      <c r="A11" s="171" t="s">
        <v>153</v>
      </c>
      <c r="B11" s="59">
        <v>346107</v>
      </c>
      <c r="C11" s="130">
        <v>142</v>
      </c>
      <c r="D11" s="59">
        <v>60224</v>
      </c>
      <c r="E11" s="130">
        <v>63</v>
      </c>
      <c r="F11" s="59">
        <v>4004</v>
      </c>
      <c r="G11" s="130">
        <v>122</v>
      </c>
      <c r="H11" s="59">
        <v>410335</v>
      </c>
      <c r="I11" s="59">
        <v>130</v>
      </c>
      <c r="J11" s="135"/>
    </row>
    <row r="12" spans="1:11" s="9" customFormat="1" ht="15" x14ac:dyDescent="0.3">
      <c r="A12" s="59" t="s">
        <v>154</v>
      </c>
      <c r="B12" s="59">
        <v>210265</v>
      </c>
      <c r="C12" s="130">
        <v>108</v>
      </c>
      <c r="D12" s="59">
        <v>41144</v>
      </c>
      <c r="E12" s="130">
        <v>49</v>
      </c>
      <c r="F12" s="59">
        <v>2594</v>
      </c>
      <c r="G12" s="130">
        <v>94</v>
      </c>
      <c r="H12" s="59">
        <v>254003</v>
      </c>
      <c r="I12" s="59">
        <v>99</v>
      </c>
      <c r="J12" s="135"/>
    </row>
    <row r="13" spans="1:11" s="9" customFormat="1" ht="14.5" customHeight="1" x14ac:dyDescent="0.3">
      <c r="A13" s="59" t="s">
        <v>155</v>
      </c>
      <c r="B13" s="59">
        <v>124069</v>
      </c>
      <c r="C13" s="130">
        <v>75</v>
      </c>
      <c r="D13" s="59">
        <v>27561</v>
      </c>
      <c r="E13" s="130">
        <v>36</v>
      </c>
      <c r="F13" s="59">
        <v>1682</v>
      </c>
      <c r="G13" s="130">
        <v>68</v>
      </c>
      <c r="H13" s="59">
        <v>153312</v>
      </c>
      <c r="I13" s="59">
        <v>68</v>
      </c>
      <c r="J13" s="135"/>
    </row>
    <row r="14" spans="1:11" s="9" customFormat="1" ht="15" x14ac:dyDescent="0.3">
      <c r="A14" s="59" t="s">
        <v>156</v>
      </c>
      <c r="B14" s="59">
        <v>196948</v>
      </c>
      <c r="C14" s="130">
        <v>58</v>
      </c>
      <c r="D14" s="59">
        <v>64294</v>
      </c>
      <c r="E14" s="130">
        <v>28</v>
      </c>
      <c r="F14" s="59">
        <v>3375</v>
      </c>
      <c r="G14" s="130">
        <v>54</v>
      </c>
      <c r="H14" s="59">
        <v>264617</v>
      </c>
      <c r="I14" s="59">
        <v>51</v>
      </c>
      <c r="J14" s="135"/>
    </row>
    <row r="15" spans="1:11" s="9" customFormat="1" ht="15" x14ac:dyDescent="0.3">
      <c r="A15" s="59" t="s">
        <v>32</v>
      </c>
      <c r="B15" s="59">
        <v>1366617</v>
      </c>
      <c r="C15" s="130">
        <v>58</v>
      </c>
      <c r="D15" s="59">
        <v>187957</v>
      </c>
      <c r="E15" s="130">
        <v>29</v>
      </c>
      <c r="F15" s="59">
        <v>16296</v>
      </c>
      <c r="G15" s="130">
        <v>54</v>
      </c>
      <c r="H15" s="59">
        <v>1570870</v>
      </c>
      <c r="I15" s="59">
        <v>55</v>
      </c>
      <c r="J15" s="135"/>
    </row>
    <row r="16" spans="1:11" s="9" customFormat="1" ht="26.5" customHeight="1" x14ac:dyDescent="0.3">
      <c r="A16" s="133" t="s">
        <v>78</v>
      </c>
      <c r="B16" s="133">
        <v>7472433</v>
      </c>
      <c r="C16" s="134">
        <v>175</v>
      </c>
      <c r="D16" s="133">
        <v>1043189</v>
      </c>
      <c r="E16" s="134">
        <v>104</v>
      </c>
      <c r="F16" s="133">
        <v>93100</v>
      </c>
      <c r="G16" s="134">
        <v>173</v>
      </c>
      <c r="H16" s="133">
        <v>8608722</v>
      </c>
      <c r="I16" s="133">
        <v>166</v>
      </c>
      <c r="J16" s="135"/>
    </row>
    <row r="17" spans="1:11" ht="25.5" customHeight="1" x14ac:dyDescent="0.3">
      <c r="A17" s="368" t="s">
        <v>206</v>
      </c>
      <c r="B17" s="368"/>
      <c r="C17" s="368"/>
      <c r="D17" s="368"/>
      <c r="E17" s="368"/>
      <c r="F17" s="368"/>
      <c r="G17" s="368"/>
      <c r="H17" s="368"/>
      <c r="I17" s="368"/>
      <c r="J17" s="135"/>
      <c r="K17" s="9"/>
    </row>
    <row r="18" spans="1:11" ht="15" x14ac:dyDescent="0.25">
      <c r="A18" s="59" t="s">
        <v>147</v>
      </c>
      <c r="B18" s="59">
        <v>3718355</v>
      </c>
      <c r="C18" s="130">
        <v>224</v>
      </c>
      <c r="D18" s="59">
        <v>438604</v>
      </c>
      <c r="E18" s="130">
        <v>135</v>
      </c>
      <c r="F18" s="59">
        <v>48543</v>
      </c>
      <c r="G18" s="130">
        <v>194</v>
      </c>
      <c r="H18" s="59">
        <v>4205502</v>
      </c>
      <c r="I18" s="59">
        <v>215</v>
      </c>
    </row>
    <row r="19" spans="1:11" ht="15" x14ac:dyDescent="0.25">
      <c r="A19" s="116" t="s">
        <v>148</v>
      </c>
      <c r="B19" s="117">
        <v>840569</v>
      </c>
      <c r="C19" s="132">
        <v>225</v>
      </c>
      <c r="D19" s="117">
        <v>92032</v>
      </c>
      <c r="E19" s="132">
        <v>141</v>
      </c>
      <c r="F19" s="117">
        <v>13512</v>
      </c>
      <c r="G19" s="132">
        <v>194</v>
      </c>
      <c r="H19" s="117">
        <v>946113</v>
      </c>
      <c r="I19" s="117">
        <v>216</v>
      </c>
    </row>
    <row r="20" spans="1:11" ht="15" x14ac:dyDescent="0.25">
      <c r="A20" s="116" t="s">
        <v>149</v>
      </c>
      <c r="B20" s="117">
        <v>1653767</v>
      </c>
      <c r="C20" s="132">
        <v>225</v>
      </c>
      <c r="D20" s="117">
        <v>191409</v>
      </c>
      <c r="E20" s="132">
        <v>141</v>
      </c>
      <c r="F20" s="117">
        <v>20377</v>
      </c>
      <c r="G20" s="132">
        <v>196</v>
      </c>
      <c r="H20" s="117">
        <v>1865553</v>
      </c>
      <c r="I20" s="117">
        <v>216</v>
      </c>
    </row>
    <row r="21" spans="1:11" ht="15" x14ac:dyDescent="0.25">
      <c r="A21" s="116" t="s">
        <v>150</v>
      </c>
      <c r="B21" s="117">
        <v>1224019</v>
      </c>
      <c r="C21" s="132">
        <v>223</v>
      </c>
      <c r="D21" s="117">
        <v>155163</v>
      </c>
      <c r="E21" s="132">
        <v>122</v>
      </c>
      <c r="F21" s="117">
        <v>14654</v>
      </c>
      <c r="G21" s="132">
        <v>193</v>
      </c>
      <c r="H21" s="117">
        <v>1393836</v>
      </c>
      <c r="I21" s="117">
        <v>212</v>
      </c>
    </row>
    <row r="22" spans="1:11" ht="15" x14ac:dyDescent="0.25">
      <c r="A22" s="59" t="s">
        <v>151</v>
      </c>
      <c r="B22" s="59">
        <v>875832</v>
      </c>
      <c r="C22" s="130">
        <v>208</v>
      </c>
      <c r="D22" s="59">
        <v>118351</v>
      </c>
      <c r="E22" s="130">
        <v>108</v>
      </c>
      <c r="F22" s="59">
        <v>10010</v>
      </c>
      <c r="G22" s="130">
        <v>182</v>
      </c>
      <c r="H22" s="59">
        <v>1004193</v>
      </c>
      <c r="I22" s="59">
        <v>196</v>
      </c>
    </row>
    <row r="23" spans="1:11" ht="15" x14ac:dyDescent="0.25">
      <c r="A23" s="59" t="s">
        <v>152</v>
      </c>
      <c r="B23" s="59">
        <v>578225</v>
      </c>
      <c r="C23" s="130">
        <v>176</v>
      </c>
      <c r="D23" s="59">
        <v>86387</v>
      </c>
      <c r="E23" s="130">
        <v>89</v>
      </c>
      <c r="F23" s="59">
        <v>6641</v>
      </c>
      <c r="G23" s="130">
        <v>157</v>
      </c>
      <c r="H23" s="59">
        <v>671253</v>
      </c>
      <c r="I23" s="59">
        <v>164</v>
      </c>
    </row>
    <row r="24" spans="1:11" ht="15" x14ac:dyDescent="0.25">
      <c r="A24" s="171" t="s">
        <v>153</v>
      </c>
      <c r="B24" s="59">
        <v>361539</v>
      </c>
      <c r="C24" s="130">
        <v>142</v>
      </c>
      <c r="D24" s="59">
        <v>60621</v>
      </c>
      <c r="E24" s="130">
        <v>63</v>
      </c>
      <c r="F24" s="59">
        <v>4200</v>
      </c>
      <c r="G24" s="130">
        <v>123</v>
      </c>
      <c r="H24" s="59">
        <v>426360</v>
      </c>
      <c r="I24" s="59">
        <v>131</v>
      </c>
    </row>
    <row r="25" spans="1:11" ht="15" x14ac:dyDescent="0.25">
      <c r="A25" s="59" t="s">
        <v>154</v>
      </c>
      <c r="B25" s="59">
        <v>222540</v>
      </c>
      <c r="C25" s="130">
        <v>109</v>
      </c>
      <c r="D25" s="59">
        <v>41693</v>
      </c>
      <c r="E25" s="130">
        <v>50</v>
      </c>
      <c r="F25" s="59">
        <v>2704</v>
      </c>
      <c r="G25" s="130">
        <v>95</v>
      </c>
      <c r="H25" s="59">
        <v>266937</v>
      </c>
      <c r="I25" s="59">
        <v>99</v>
      </c>
    </row>
    <row r="26" spans="1:11" ht="15" x14ac:dyDescent="0.25">
      <c r="A26" s="59" t="s">
        <v>155</v>
      </c>
      <c r="B26" s="59">
        <v>136016</v>
      </c>
      <c r="C26" s="130">
        <v>76</v>
      </c>
      <c r="D26" s="59">
        <v>28321</v>
      </c>
      <c r="E26" s="130">
        <v>37</v>
      </c>
      <c r="F26" s="59">
        <v>1785</v>
      </c>
      <c r="G26" s="130">
        <v>69</v>
      </c>
      <c r="H26" s="59">
        <v>166122</v>
      </c>
      <c r="I26" s="59">
        <v>69</v>
      </c>
    </row>
    <row r="27" spans="1:11" ht="15" x14ac:dyDescent="0.25">
      <c r="A27" s="59" t="s">
        <v>156</v>
      </c>
      <c r="B27" s="59">
        <v>213703</v>
      </c>
      <c r="C27" s="130">
        <v>58</v>
      </c>
      <c r="D27" s="59">
        <v>65694</v>
      </c>
      <c r="E27" s="130">
        <v>29</v>
      </c>
      <c r="F27" s="59">
        <v>3554</v>
      </c>
      <c r="G27" s="130">
        <v>54</v>
      </c>
      <c r="H27" s="59">
        <v>282951</v>
      </c>
      <c r="I27" s="59">
        <v>52</v>
      </c>
    </row>
    <row r="28" spans="1:11" ht="15" x14ac:dyDescent="0.25">
      <c r="A28" s="59" t="s">
        <v>32</v>
      </c>
      <c r="B28" s="59">
        <v>1341054</v>
      </c>
      <c r="C28" s="130">
        <v>58</v>
      </c>
      <c r="D28" s="59">
        <v>182507</v>
      </c>
      <c r="E28" s="130">
        <v>30</v>
      </c>
      <c r="F28" s="59">
        <v>16128</v>
      </c>
      <c r="G28" s="130">
        <v>54</v>
      </c>
      <c r="H28" s="59">
        <v>1539689</v>
      </c>
      <c r="I28" s="59">
        <v>55</v>
      </c>
    </row>
    <row r="29" spans="1:11" ht="15" x14ac:dyDescent="0.25">
      <c r="A29" s="133" t="s">
        <v>78</v>
      </c>
      <c r="B29" s="133">
        <v>7447264</v>
      </c>
      <c r="C29" s="134">
        <v>174</v>
      </c>
      <c r="D29" s="133">
        <v>1022178</v>
      </c>
      <c r="E29" s="134">
        <v>92</v>
      </c>
      <c r="F29" s="133">
        <v>93565</v>
      </c>
      <c r="G29" s="134">
        <v>152</v>
      </c>
      <c r="H29" s="133">
        <v>8563007</v>
      </c>
      <c r="I29" s="133">
        <v>164</v>
      </c>
    </row>
    <row r="34" spans="1:1" ht="15" x14ac:dyDescent="0.3">
      <c r="A34" s="138" t="str">
        <f>+INDICE!B10</f>
        <v xml:space="preserve"> Lettura dati 23 marzo 2023</v>
      </c>
    </row>
  </sheetData>
  <mergeCells count="7">
    <mergeCell ref="A17:I17"/>
    <mergeCell ref="A1:I1"/>
    <mergeCell ref="A4:I4"/>
    <mergeCell ref="B2:C2"/>
    <mergeCell ref="D2:E2"/>
    <mergeCell ref="F2:G2"/>
    <mergeCell ref="H2:I2"/>
  </mergeCells>
  <pageMargins left="0.70866141732283472" right="0.70866141732283472" top="0.94488188976377963" bottom="0.74803149606299213" header="0.31496062992125984" footer="0.31496062992125984"/>
  <pageSetup paperSize="9" scale="54"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tabColor rgb="FF92D050"/>
    <pageSetUpPr fitToPage="1"/>
  </sheetPr>
  <dimension ref="A1:W79"/>
  <sheetViews>
    <sheetView showGridLines="0" tabSelected="1" view="pageBreakPreview" topLeftCell="A23" zoomScale="60" zoomScaleNormal="70" workbookViewId="0">
      <selection activeCell="B1" sqref="B1"/>
    </sheetView>
  </sheetViews>
  <sheetFormatPr defaultColWidth="13.26953125" defaultRowHeight="10" x14ac:dyDescent="0.35"/>
  <cols>
    <col min="1" max="1" width="30.08984375" style="1" customWidth="1"/>
    <col min="2" max="2" width="17.90625" style="1" bestFit="1" customWidth="1"/>
    <col min="3" max="3" width="13" style="1" customWidth="1"/>
    <col min="4" max="4" width="14.08984375" style="1" customWidth="1"/>
    <col min="5" max="5" width="15.1796875" style="1" bestFit="1" customWidth="1"/>
    <col min="6" max="6" width="13.36328125" style="1" customWidth="1"/>
    <col min="7" max="7" width="14" style="1" customWidth="1"/>
    <col min="8" max="8" width="15.1796875" style="1" bestFit="1" customWidth="1"/>
    <col min="9" max="9" width="12.7265625" style="1" customWidth="1"/>
    <col min="10" max="10" width="14.453125" style="1" customWidth="1"/>
    <col min="11" max="11" width="15.36328125" style="1" customWidth="1"/>
    <col min="12" max="12" width="11.453125" style="1" customWidth="1"/>
    <col min="13" max="13" width="15.7265625" style="1" customWidth="1"/>
    <col min="14" max="14" width="14.81640625" style="1" customWidth="1"/>
    <col min="15" max="15" width="11.453125" style="1" customWidth="1"/>
    <col min="16" max="16" width="14.36328125" style="1" customWidth="1"/>
    <col min="17" max="17" width="17.90625" style="95" bestFit="1" customWidth="1"/>
    <col min="18" max="18" width="23.453125" style="95" customWidth="1"/>
    <col min="19" max="19" width="13.453125" style="95" bestFit="1" customWidth="1"/>
    <col min="20" max="20" width="17.90625" style="95" bestFit="1" customWidth="1"/>
    <col min="21" max="22" width="13.36328125" style="95" bestFit="1" customWidth="1"/>
    <col min="23" max="23" width="13.26953125" style="95"/>
    <col min="24" max="16384" width="13.26953125" style="1"/>
  </cols>
  <sheetData>
    <row r="1" spans="1:23" ht="59.5" customHeight="1" thickBot="1" x14ac:dyDescent="0.4">
      <c r="A1" s="86" t="s">
        <v>142</v>
      </c>
      <c r="B1" s="86"/>
      <c r="C1" s="86"/>
      <c r="D1" s="86"/>
      <c r="E1" s="86"/>
      <c r="F1" s="86"/>
      <c r="G1" s="86"/>
      <c r="H1" s="86"/>
      <c r="I1" s="86"/>
      <c r="J1" s="86"/>
      <c r="K1" s="86"/>
      <c r="L1" s="86"/>
      <c r="M1" s="86"/>
      <c r="N1" s="50"/>
      <c r="O1" s="50"/>
      <c r="P1" s="50"/>
    </row>
    <row r="2" spans="1:23" ht="40.5" customHeight="1" thickTop="1" x14ac:dyDescent="0.35">
      <c r="A2" s="209"/>
      <c r="B2" s="360" t="s">
        <v>36</v>
      </c>
      <c r="C2" s="360"/>
      <c r="D2" s="360"/>
      <c r="E2" s="360"/>
      <c r="F2" s="360"/>
      <c r="G2" s="360"/>
      <c r="H2" s="360"/>
      <c r="I2" s="360"/>
      <c r="J2" s="360"/>
      <c r="K2" s="360"/>
      <c r="L2" s="360"/>
      <c r="M2" s="360"/>
      <c r="N2" s="360"/>
      <c r="O2" s="360"/>
      <c r="P2" s="360"/>
      <c r="Q2" s="210"/>
    </row>
    <row r="3" spans="1:23" ht="28.5" customHeight="1" x14ac:dyDescent="0.35">
      <c r="A3" s="372" t="s">
        <v>74</v>
      </c>
      <c r="B3" s="358" t="s">
        <v>3</v>
      </c>
      <c r="C3" s="358"/>
      <c r="D3" s="359"/>
      <c r="E3" s="358" t="s">
        <v>22</v>
      </c>
      <c r="F3" s="358"/>
      <c r="G3" s="359"/>
      <c r="H3" s="358" t="s">
        <v>23</v>
      </c>
      <c r="I3" s="358"/>
      <c r="J3" s="359"/>
      <c r="K3" s="358" t="s">
        <v>70</v>
      </c>
      <c r="L3" s="358"/>
      <c r="M3" s="359"/>
      <c r="N3" s="358" t="s">
        <v>86</v>
      </c>
      <c r="O3" s="358"/>
      <c r="P3" s="359"/>
      <c r="Q3" s="210"/>
    </row>
    <row r="4" spans="1:23" s="141" customFormat="1" ht="100" customHeight="1" thickBot="1" x14ac:dyDescent="0.4">
      <c r="A4" s="334"/>
      <c r="B4" s="126" t="s">
        <v>114</v>
      </c>
      <c r="C4" s="126" t="s">
        <v>106</v>
      </c>
      <c r="D4" s="126" t="s">
        <v>107</v>
      </c>
      <c r="E4" s="126" t="s">
        <v>114</v>
      </c>
      <c r="F4" s="126" t="s">
        <v>106</v>
      </c>
      <c r="G4" s="126" t="s">
        <v>107</v>
      </c>
      <c r="H4" s="126" t="s">
        <v>114</v>
      </c>
      <c r="I4" s="126" t="s">
        <v>106</v>
      </c>
      <c r="J4" s="126" t="s">
        <v>107</v>
      </c>
      <c r="K4" s="126" t="s">
        <v>114</v>
      </c>
      <c r="L4" s="126" t="s">
        <v>106</v>
      </c>
      <c r="M4" s="126" t="s">
        <v>107</v>
      </c>
      <c r="N4" s="126" t="s">
        <v>114</v>
      </c>
      <c r="O4" s="126" t="s">
        <v>106</v>
      </c>
      <c r="P4" s="126" t="s">
        <v>107</v>
      </c>
      <c r="Q4" s="210"/>
      <c r="R4" s="95"/>
      <c r="S4" s="95"/>
      <c r="T4" s="95"/>
      <c r="U4" s="95"/>
      <c r="V4" s="95"/>
      <c r="W4" s="95"/>
    </row>
    <row r="5" spans="1:23" ht="18" customHeight="1" thickTop="1" x14ac:dyDescent="0.35">
      <c r="A5" s="59" t="s">
        <v>53</v>
      </c>
      <c r="B5" s="59">
        <v>2220806</v>
      </c>
      <c r="C5" s="211">
        <v>1.69</v>
      </c>
      <c r="D5" s="59">
        <v>329</v>
      </c>
      <c r="E5" s="59">
        <v>2225122</v>
      </c>
      <c r="F5" s="211">
        <v>1.69</v>
      </c>
      <c r="G5" s="59">
        <v>328</v>
      </c>
      <c r="H5" s="59">
        <v>2264045</v>
      </c>
      <c r="I5" s="211">
        <v>1.7</v>
      </c>
      <c r="J5" s="59">
        <v>329</v>
      </c>
      <c r="K5" s="59">
        <v>2257930</v>
      </c>
      <c r="L5" s="211">
        <v>1.7</v>
      </c>
      <c r="M5" s="59">
        <v>329</v>
      </c>
      <c r="N5" s="59">
        <v>2235447</v>
      </c>
      <c r="O5" s="211">
        <v>1.7</v>
      </c>
      <c r="P5" s="59">
        <v>329</v>
      </c>
      <c r="Q5" s="210"/>
    </row>
    <row r="6" spans="1:23" ht="18" customHeight="1" x14ac:dyDescent="0.35">
      <c r="A6" s="116" t="s">
        <v>55</v>
      </c>
      <c r="B6" s="117">
        <v>507770</v>
      </c>
      <c r="C6" s="212">
        <v>1.71</v>
      </c>
      <c r="D6" s="117">
        <v>332</v>
      </c>
      <c r="E6" s="117">
        <v>507365</v>
      </c>
      <c r="F6" s="212">
        <v>1.71</v>
      </c>
      <c r="G6" s="117">
        <v>330</v>
      </c>
      <c r="H6" s="117">
        <v>538689</v>
      </c>
      <c r="I6" s="212">
        <v>1.73</v>
      </c>
      <c r="J6" s="117">
        <v>333</v>
      </c>
      <c r="K6" s="117">
        <v>533981</v>
      </c>
      <c r="L6" s="212">
        <v>1.73</v>
      </c>
      <c r="M6" s="117">
        <v>334</v>
      </c>
      <c r="N6" s="117">
        <v>509878</v>
      </c>
      <c r="O6" s="212">
        <v>1.73</v>
      </c>
      <c r="P6" s="117">
        <v>333</v>
      </c>
      <c r="Q6" s="210"/>
    </row>
    <row r="7" spans="1:23" ht="18" customHeight="1" x14ac:dyDescent="0.35">
      <c r="A7" s="116" t="s">
        <v>41</v>
      </c>
      <c r="B7" s="117">
        <v>937172</v>
      </c>
      <c r="C7" s="212">
        <v>1.75</v>
      </c>
      <c r="D7" s="117">
        <v>343</v>
      </c>
      <c r="E7" s="117">
        <v>938767</v>
      </c>
      <c r="F7" s="212">
        <v>1.75</v>
      </c>
      <c r="G7" s="117">
        <v>342</v>
      </c>
      <c r="H7" s="117">
        <v>944431</v>
      </c>
      <c r="I7" s="212">
        <v>1.75</v>
      </c>
      <c r="J7" s="117">
        <v>343</v>
      </c>
      <c r="K7" s="117">
        <v>943494</v>
      </c>
      <c r="L7" s="212">
        <v>1.75</v>
      </c>
      <c r="M7" s="117">
        <v>342</v>
      </c>
      <c r="N7" s="117">
        <v>942697</v>
      </c>
      <c r="O7" s="212">
        <v>1.75</v>
      </c>
      <c r="P7" s="117">
        <v>342</v>
      </c>
      <c r="Q7" s="210"/>
    </row>
    <row r="8" spans="1:23" ht="18" customHeight="1" x14ac:dyDescent="0.35">
      <c r="A8" s="116" t="s">
        <v>42</v>
      </c>
      <c r="B8" s="117">
        <v>775864</v>
      </c>
      <c r="C8" s="212">
        <v>1.61</v>
      </c>
      <c r="D8" s="117">
        <v>311</v>
      </c>
      <c r="E8" s="117">
        <v>778990</v>
      </c>
      <c r="F8" s="212">
        <v>1.61</v>
      </c>
      <c r="G8" s="117">
        <v>310</v>
      </c>
      <c r="H8" s="117">
        <v>780925</v>
      </c>
      <c r="I8" s="212">
        <v>1.61</v>
      </c>
      <c r="J8" s="117">
        <v>310</v>
      </c>
      <c r="K8" s="117">
        <v>780455</v>
      </c>
      <c r="L8" s="212">
        <v>1.61</v>
      </c>
      <c r="M8" s="117">
        <v>310</v>
      </c>
      <c r="N8" s="117">
        <v>782872</v>
      </c>
      <c r="O8" s="212">
        <v>1.61</v>
      </c>
      <c r="P8" s="117">
        <v>310</v>
      </c>
      <c r="Q8" s="210"/>
    </row>
    <row r="9" spans="1:23" ht="18" customHeight="1" x14ac:dyDescent="0.35">
      <c r="A9" s="59" t="s">
        <v>43</v>
      </c>
      <c r="B9" s="59">
        <v>603936</v>
      </c>
      <c r="C9" s="213">
        <v>1.56</v>
      </c>
      <c r="D9" s="59">
        <v>281</v>
      </c>
      <c r="E9" s="59">
        <v>606771</v>
      </c>
      <c r="F9" s="213">
        <v>1.56</v>
      </c>
      <c r="G9" s="59">
        <v>280</v>
      </c>
      <c r="H9" s="59">
        <v>608292</v>
      </c>
      <c r="I9" s="213">
        <v>1.56</v>
      </c>
      <c r="J9" s="59">
        <v>280</v>
      </c>
      <c r="K9" s="59">
        <v>608001</v>
      </c>
      <c r="L9" s="213">
        <v>1.56</v>
      </c>
      <c r="M9" s="59">
        <v>279</v>
      </c>
      <c r="N9" s="59">
        <v>610103</v>
      </c>
      <c r="O9" s="213">
        <v>1.56</v>
      </c>
      <c r="P9" s="59">
        <v>279</v>
      </c>
      <c r="Q9" s="210"/>
    </row>
    <row r="10" spans="1:23" ht="18" customHeight="1" x14ac:dyDescent="0.35">
      <c r="A10" s="59" t="s">
        <v>44</v>
      </c>
      <c r="B10" s="59">
        <v>429811</v>
      </c>
      <c r="C10" s="213">
        <v>1.54</v>
      </c>
      <c r="D10" s="59">
        <v>234</v>
      </c>
      <c r="E10" s="59">
        <v>431964</v>
      </c>
      <c r="F10" s="213">
        <v>1.53</v>
      </c>
      <c r="G10" s="59">
        <v>233</v>
      </c>
      <c r="H10" s="59">
        <v>433130</v>
      </c>
      <c r="I10" s="213">
        <v>1.53</v>
      </c>
      <c r="J10" s="59">
        <v>233</v>
      </c>
      <c r="K10" s="59">
        <v>432646</v>
      </c>
      <c r="L10" s="213">
        <v>1.53</v>
      </c>
      <c r="M10" s="59">
        <v>233</v>
      </c>
      <c r="N10" s="59">
        <v>434232</v>
      </c>
      <c r="O10" s="213">
        <v>1.53</v>
      </c>
      <c r="P10" s="59">
        <v>233</v>
      </c>
      <c r="Q10" s="210"/>
    </row>
    <row r="11" spans="1:23" ht="18" customHeight="1" x14ac:dyDescent="0.35">
      <c r="A11" s="59" t="s">
        <v>45</v>
      </c>
      <c r="B11" s="59">
        <v>286012</v>
      </c>
      <c r="C11" s="213">
        <v>1.52</v>
      </c>
      <c r="D11" s="59">
        <v>182</v>
      </c>
      <c r="E11" s="59">
        <v>287082</v>
      </c>
      <c r="F11" s="213">
        <v>1.52</v>
      </c>
      <c r="G11" s="59">
        <v>181</v>
      </c>
      <c r="H11" s="59">
        <v>288295</v>
      </c>
      <c r="I11" s="213">
        <v>1.52</v>
      </c>
      <c r="J11" s="59">
        <v>181</v>
      </c>
      <c r="K11" s="59">
        <v>288097</v>
      </c>
      <c r="L11" s="213">
        <v>1.52</v>
      </c>
      <c r="M11" s="59">
        <v>181</v>
      </c>
      <c r="N11" s="59">
        <v>288936</v>
      </c>
      <c r="O11" s="213">
        <v>1.51</v>
      </c>
      <c r="P11" s="59">
        <v>181</v>
      </c>
      <c r="Q11" s="210"/>
    </row>
    <row r="12" spans="1:23" ht="18" customHeight="1" x14ac:dyDescent="0.35">
      <c r="A12" s="59" t="s">
        <v>46</v>
      </c>
      <c r="B12" s="59">
        <v>180379</v>
      </c>
      <c r="C12" s="213">
        <v>1.51</v>
      </c>
      <c r="D12" s="59">
        <v>139</v>
      </c>
      <c r="E12" s="59">
        <v>180179</v>
      </c>
      <c r="F12" s="213">
        <v>1.51</v>
      </c>
      <c r="G12" s="59">
        <v>139</v>
      </c>
      <c r="H12" s="59">
        <v>184171</v>
      </c>
      <c r="I12" s="213">
        <v>1.51</v>
      </c>
      <c r="J12" s="59">
        <v>138</v>
      </c>
      <c r="K12" s="59">
        <v>185071</v>
      </c>
      <c r="L12" s="213">
        <v>1.51</v>
      </c>
      <c r="M12" s="59">
        <v>137</v>
      </c>
      <c r="N12" s="59">
        <v>186590</v>
      </c>
      <c r="O12" s="213">
        <v>1.51</v>
      </c>
      <c r="P12" s="59">
        <v>137</v>
      </c>
      <c r="Q12" s="210"/>
    </row>
    <row r="13" spans="1:23" ht="18" customHeight="1" x14ac:dyDescent="0.35">
      <c r="A13" s="59" t="s">
        <v>47</v>
      </c>
      <c r="B13" s="59">
        <v>113638</v>
      </c>
      <c r="C13" s="213">
        <v>1.5</v>
      </c>
      <c r="D13" s="59">
        <v>96</v>
      </c>
      <c r="E13" s="59">
        <v>113355</v>
      </c>
      <c r="F13" s="213">
        <v>1.5</v>
      </c>
      <c r="G13" s="59">
        <v>95</v>
      </c>
      <c r="H13" s="59">
        <v>116370</v>
      </c>
      <c r="I13" s="213">
        <v>1.5</v>
      </c>
      <c r="J13" s="59">
        <v>95</v>
      </c>
      <c r="K13" s="59">
        <v>117088</v>
      </c>
      <c r="L13" s="213">
        <v>1.5</v>
      </c>
      <c r="M13" s="59">
        <v>95</v>
      </c>
      <c r="N13" s="59">
        <v>118292</v>
      </c>
      <c r="O13" s="213">
        <v>1.5</v>
      </c>
      <c r="P13" s="59">
        <v>94</v>
      </c>
      <c r="Q13" s="210"/>
    </row>
    <row r="14" spans="1:23" ht="18" customHeight="1" x14ac:dyDescent="0.35">
      <c r="A14" s="59" t="s">
        <v>48</v>
      </c>
      <c r="B14" s="59">
        <v>183357</v>
      </c>
      <c r="C14" s="213">
        <v>1.47</v>
      </c>
      <c r="D14" s="59">
        <v>71</v>
      </c>
      <c r="E14" s="59">
        <v>183157</v>
      </c>
      <c r="F14" s="213">
        <v>1.47</v>
      </c>
      <c r="G14" s="59">
        <v>71</v>
      </c>
      <c r="H14" s="59">
        <v>194846</v>
      </c>
      <c r="I14" s="213">
        <v>1.47</v>
      </c>
      <c r="J14" s="59">
        <v>70</v>
      </c>
      <c r="K14" s="59">
        <v>198371</v>
      </c>
      <c r="L14" s="213">
        <v>1.47</v>
      </c>
      <c r="M14" s="59">
        <v>70</v>
      </c>
      <c r="N14" s="59">
        <v>203020</v>
      </c>
      <c r="O14" s="213">
        <v>1.47</v>
      </c>
      <c r="P14" s="59">
        <v>70</v>
      </c>
      <c r="Q14" s="210"/>
    </row>
    <row r="15" spans="1:23" ht="18" customHeight="1" x14ac:dyDescent="0.35">
      <c r="A15" s="59" t="s">
        <v>32</v>
      </c>
      <c r="B15" s="59">
        <v>1155091</v>
      </c>
      <c r="C15" s="213">
        <v>1.48</v>
      </c>
      <c r="D15" s="59">
        <v>74</v>
      </c>
      <c r="E15" s="59">
        <v>1138326</v>
      </c>
      <c r="F15" s="213">
        <v>1.48</v>
      </c>
      <c r="G15" s="59">
        <v>74</v>
      </c>
      <c r="H15" s="59">
        <v>1121153</v>
      </c>
      <c r="I15" s="213">
        <v>1.48</v>
      </c>
      <c r="J15" s="59">
        <v>73</v>
      </c>
      <c r="K15" s="59">
        <v>1118328</v>
      </c>
      <c r="L15" s="213">
        <v>1.48</v>
      </c>
      <c r="M15" s="59">
        <v>74</v>
      </c>
      <c r="N15" s="59">
        <v>1099618</v>
      </c>
      <c r="O15" s="213">
        <v>1.48</v>
      </c>
      <c r="P15" s="59">
        <v>73</v>
      </c>
      <c r="Q15" s="210"/>
    </row>
    <row r="16" spans="1:23" ht="18" customHeight="1" thickBot="1" x14ac:dyDescent="0.4">
      <c r="A16" s="115" t="s">
        <v>54</v>
      </c>
      <c r="B16" s="115">
        <v>5173030</v>
      </c>
      <c r="C16" s="214">
        <v>1.59</v>
      </c>
      <c r="D16" s="115">
        <v>230</v>
      </c>
      <c r="E16" s="115">
        <v>5165956</v>
      </c>
      <c r="F16" s="214">
        <v>1.59</v>
      </c>
      <c r="G16" s="115">
        <v>230</v>
      </c>
      <c r="H16" s="115">
        <v>5210302</v>
      </c>
      <c r="I16" s="214">
        <v>1.59</v>
      </c>
      <c r="J16" s="115">
        <v>231</v>
      </c>
      <c r="K16" s="115">
        <v>5205532</v>
      </c>
      <c r="L16" s="214">
        <v>1.59</v>
      </c>
      <c r="M16" s="115">
        <v>230</v>
      </c>
      <c r="N16" s="115">
        <v>5176238</v>
      </c>
      <c r="O16" s="214">
        <v>1.59</v>
      </c>
      <c r="P16" s="115">
        <v>230</v>
      </c>
      <c r="Q16" s="210"/>
    </row>
    <row r="17" spans="1:23" ht="23" customHeight="1" thickTop="1" x14ac:dyDescent="0.35">
      <c r="A17" s="215"/>
      <c r="B17" s="216"/>
      <c r="C17" s="217"/>
      <c r="D17" s="218"/>
      <c r="E17" s="219"/>
      <c r="F17" s="117"/>
      <c r="G17" s="117"/>
      <c r="H17" s="219"/>
      <c r="I17" s="219"/>
      <c r="J17" s="219"/>
      <c r="K17" s="219"/>
      <c r="L17" s="219"/>
      <c r="M17" s="219"/>
      <c r="N17" s="220"/>
      <c r="O17" s="220"/>
      <c r="P17" s="220"/>
      <c r="Q17" s="210"/>
    </row>
    <row r="18" spans="1:23" ht="43.5" customHeight="1" x14ac:dyDescent="0.35">
      <c r="A18" s="209"/>
      <c r="B18" s="363" t="s">
        <v>36</v>
      </c>
      <c r="C18" s="363"/>
      <c r="D18" s="363"/>
      <c r="E18" s="363"/>
      <c r="F18" s="363"/>
      <c r="G18" s="363"/>
      <c r="H18" s="363"/>
      <c r="I18" s="363"/>
      <c r="J18" s="363"/>
      <c r="K18" s="363"/>
      <c r="L18" s="363"/>
      <c r="M18" s="363"/>
      <c r="N18" s="363"/>
      <c r="O18" s="363"/>
      <c r="P18" s="363"/>
      <c r="Q18" s="210"/>
      <c r="R18" s="59"/>
    </row>
    <row r="19" spans="1:23" ht="28.5" customHeight="1" x14ac:dyDescent="0.35">
      <c r="A19" s="372" t="s">
        <v>74</v>
      </c>
      <c r="B19" s="358" t="s">
        <v>88</v>
      </c>
      <c r="C19" s="358"/>
      <c r="D19" s="359"/>
      <c r="E19" s="358" t="s">
        <v>116</v>
      </c>
      <c r="F19" s="358"/>
      <c r="G19" s="359"/>
      <c r="H19" s="358" t="s">
        <v>119</v>
      </c>
      <c r="I19" s="358"/>
      <c r="J19" s="359"/>
      <c r="K19" s="358" t="s">
        <v>120</v>
      </c>
      <c r="L19" s="358"/>
      <c r="M19" s="359"/>
      <c r="N19" s="358" t="s">
        <v>123</v>
      </c>
      <c r="O19" s="358"/>
      <c r="P19" s="359"/>
      <c r="Q19" s="210"/>
      <c r="R19" s="59"/>
    </row>
    <row r="20" spans="1:23" s="141" customFormat="1" ht="91" customHeight="1" thickBot="1" x14ac:dyDescent="0.4">
      <c r="A20" s="334"/>
      <c r="B20" s="126" t="s">
        <v>114</v>
      </c>
      <c r="C20" s="126" t="s">
        <v>106</v>
      </c>
      <c r="D20" s="126" t="s">
        <v>107</v>
      </c>
      <c r="E20" s="126" t="s">
        <v>114</v>
      </c>
      <c r="F20" s="126" t="s">
        <v>106</v>
      </c>
      <c r="G20" s="126" t="s">
        <v>107</v>
      </c>
      <c r="H20" s="126" t="s">
        <v>114</v>
      </c>
      <c r="I20" s="126" t="s">
        <v>106</v>
      </c>
      <c r="J20" s="126" t="s">
        <v>107</v>
      </c>
      <c r="K20" s="126" t="s">
        <v>114</v>
      </c>
      <c r="L20" s="126" t="s">
        <v>106</v>
      </c>
      <c r="M20" s="126" t="s">
        <v>107</v>
      </c>
      <c r="N20" s="126" t="s">
        <v>114</v>
      </c>
      <c r="O20" s="126" t="s">
        <v>106</v>
      </c>
      <c r="P20" s="126" t="s">
        <v>107</v>
      </c>
      <c r="Q20" s="210"/>
      <c r="R20" s="59"/>
      <c r="S20" s="95"/>
      <c r="T20" s="95"/>
      <c r="U20" s="95"/>
      <c r="V20" s="95"/>
      <c r="W20" s="95"/>
    </row>
    <row r="21" spans="1:23" ht="18" customHeight="1" thickTop="1" x14ac:dyDescent="0.35">
      <c r="A21" s="59" t="s">
        <v>53</v>
      </c>
      <c r="B21" s="59">
        <v>2263972</v>
      </c>
      <c r="C21" s="211">
        <v>1.69</v>
      </c>
      <c r="D21" s="59">
        <v>329</v>
      </c>
      <c r="E21" s="59">
        <v>2277219</v>
      </c>
      <c r="F21" s="211">
        <v>1.69</v>
      </c>
      <c r="G21" s="59">
        <v>330</v>
      </c>
      <c r="H21" s="59">
        <v>2296053</v>
      </c>
      <c r="I21" s="211">
        <v>1.69</v>
      </c>
      <c r="J21" s="59">
        <v>328</v>
      </c>
      <c r="K21" s="59">
        <v>2321583</v>
      </c>
      <c r="L21" s="211">
        <v>1.69</v>
      </c>
      <c r="M21" s="59">
        <v>328</v>
      </c>
      <c r="N21" s="59">
        <v>2336671</v>
      </c>
      <c r="O21" s="211">
        <v>1.68</v>
      </c>
      <c r="P21" s="59">
        <v>327</v>
      </c>
      <c r="Q21" s="210"/>
      <c r="R21" s="59"/>
    </row>
    <row r="22" spans="1:23" ht="18" customHeight="1" x14ac:dyDescent="0.35">
      <c r="A22" s="116" t="s">
        <v>55</v>
      </c>
      <c r="B22" s="117">
        <v>522731</v>
      </c>
      <c r="C22" s="221">
        <v>1.73</v>
      </c>
      <c r="D22" s="117">
        <v>334</v>
      </c>
      <c r="E22" s="117">
        <v>526376</v>
      </c>
      <c r="F22" s="221">
        <v>1.73</v>
      </c>
      <c r="G22" s="117">
        <v>335</v>
      </c>
      <c r="H22" s="117">
        <v>532611</v>
      </c>
      <c r="I22" s="221">
        <v>1.73</v>
      </c>
      <c r="J22" s="117">
        <v>333</v>
      </c>
      <c r="K22" s="117">
        <v>543420</v>
      </c>
      <c r="L22" s="221">
        <v>1.72</v>
      </c>
      <c r="M22" s="117">
        <v>332</v>
      </c>
      <c r="N22" s="117">
        <v>550667</v>
      </c>
      <c r="O22" s="221">
        <v>1.72</v>
      </c>
      <c r="P22" s="117">
        <v>331</v>
      </c>
      <c r="Q22" s="210"/>
      <c r="R22" s="59"/>
    </row>
    <row r="23" spans="1:23" ht="18" customHeight="1" x14ac:dyDescent="0.35">
      <c r="A23" s="116" t="s">
        <v>41</v>
      </c>
      <c r="B23" s="117">
        <v>951607</v>
      </c>
      <c r="C23" s="221">
        <v>1.75</v>
      </c>
      <c r="D23" s="117">
        <v>342</v>
      </c>
      <c r="E23" s="117">
        <v>956865</v>
      </c>
      <c r="F23" s="221">
        <v>1.75</v>
      </c>
      <c r="G23" s="117">
        <v>343</v>
      </c>
      <c r="H23" s="117">
        <v>963765</v>
      </c>
      <c r="I23" s="221">
        <v>1.74</v>
      </c>
      <c r="J23" s="117">
        <v>341</v>
      </c>
      <c r="K23" s="117">
        <v>971970</v>
      </c>
      <c r="L23" s="221">
        <v>1.74</v>
      </c>
      <c r="M23" s="117">
        <v>341</v>
      </c>
      <c r="N23" s="117">
        <v>976642</v>
      </c>
      <c r="O23" s="221">
        <v>1.74</v>
      </c>
      <c r="P23" s="117">
        <v>340</v>
      </c>
      <c r="Q23" s="210"/>
      <c r="R23" s="59"/>
    </row>
    <row r="24" spans="1:23" ht="18" customHeight="1" x14ac:dyDescent="0.35">
      <c r="A24" s="116" t="s">
        <v>42</v>
      </c>
      <c r="B24" s="117">
        <v>789634</v>
      </c>
      <c r="C24" s="221">
        <v>1.61</v>
      </c>
      <c r="D24" s="117">
        <v>309</v>
      </c>
      <c r="E24" s="117">
        <v>793978</v>
      </c>
      <c r="F24" s="221">
        <v>1.6</v>
      </c>
      <c r="G24" s="117">
        <v>310</v>
      </c>
      <c r="H24" s="117">
        <v>799677</v>
      </c>
      <c r="I24" s="221">
        <v>1.6</v>
      </c>
      <c r="J24" s="117">
        <v>309</v>
      </c>
      <c r="K24" s="117">
        <v>806193</v>
      </c>
      <c r="L24" s="221">
        <v>1.6</v>
      </c>
      <c r="M24" s="117">
        <v>308</v>
      </c>
      <c r="N24" s="117">
        <v>809362</v>
      </c>
      <c r="O24" s="221">
        <v>1.6</v>
      </c>
      <c r="P24" s="117">
        <v>307</v>
      </c>
      <c r="Q24" s="210"/>
      <c r="R24" s="59"/>
    </row>
    <row r="25" spans="1:23" ht="18" customHeight="1" x14ac:dyDescent="0.35">
      <c r="A25" s="59" t="s">
        <v>43</v>
      </c>
      <c r="B25" s="59">
        <v>615617</v>
      </c>
      <c r="C25" s="222">
        <v>1.56</v>
      </c>
      <c r="D25" s="59">
        <v>279</v>
      </c>
      <c r="E25" s="59">
        <v>619226</v>
      </c>
      <c r="F25" s="222">
        <v>1.55</v>
      </c>
      <c r="G25" s="59">
        <v>279</v>
      </c>
      <c r="H25" s="59">
        <v>624309</v>
      </c>
      <c r="I25" s="222">
        <v>1.55</v>
      </c>
      <c r="J25" s="59">
        <v>278</v>
      </c>
      <c r="K25" s="59">
        <v>629569</v>
      </c>
      <c r="L25" s="222">
        <v>1.55</v>
      </c>
      <c r="M25" s="59">
        <v>277</v>
      </c>
      <c r="N25" s="59">
        <v>632050</v>
      </c>
      <c r="O25" s="222">
        <v>1.55</v>
      </c>
      <c r="P25" s="59">
        <v>277</v>
      </c>
      <c r="Q25" s="210"/>
      <c r="R25" s="59"/>
    </row>
    <row r="26" spans="1:23" ht="18" customHeight="1" x14ac:dyDescent="0.35">
      <c r="A26" s="59" t="s">
        <v>44</v>
      </c>
      <c r="B26" s="59">
        <v>438598</v>
      </c>
      <c r="C26" s="222">
        <v>1.53</v>
      </c>
      <c r="D26" s="59">
        <v>232</v>
      </c>
      <c r="E26" s="59">
        <v>441470</v>
      </c>
      <c r="F26" s="222">
        <v>1.53</v>
      </c>
      <c r="G26" s="59">
        <v>233</v>
      </c>
      <c r="H26" s="59">
        <v>445902</v>
      </c>
      <c r="I26" s="222">
        <v>1.52</v>
      </c>
      <c r="J26" s="59">
        <v>232</v>
      </c>
      <c r="K26" s="59">
        <v>450207</v>
      </c>
      <c r="L26" s="222">
        <v>1.52</v>
      </c>
      <c r="M26" s="59">
        <v>231</v>
      </c>
      <c r="N26" s="59">
        <v>452094</v>
      </c>
      <c r="O26" s="222">
        <v>1.52</v>
      </c>
      <c r="P26" s="59">
        <v>231</v>
      </c>
      <c r="Q26" s="210"/>
      <c r="R26" s="59"/>
    </row>
    <row r="27" spans="1:23" ht="18" customHeight="1" x14ac:dyDescent="0.35">
      <c r="A27" s="59" t="s">
        <v>45</v>
      </c>
      <c r="B27" s="59">
        <v>291833</v>
      </c>
      <c r="C27" s="222">
        <v>1.51</v>
      </c>
      <c r="D27" s="59">
        <v>180</v>
      </c>
      <c r="E27" s="59">
        <v>293889</v>
      </c>
      <c r="F27" s="222">
        <v>1.51</v>
      </c>
      <c r="G27" s="59">
        <v>181</v>
      </c>
      <c r="H27" s="59">
        <v>297491</v>
      </c>
      <c r="I27" s="222">
        <v>1.51</v>
      </c>
      <c r="J27" s="59">
        <v>180</v>
      </c>
      <c r="K27" s="59">
        <v>300727</v>
      </c>
      <c r="L27" s="222">
        <v>1.5</v>
      </c>
      <c r="M27" s="59">
        <v>179</v>
      </c>
      <c r="N27" s="59">
        <v>301986</v>
      </c>
      <c r="O27" s="222">
        <v>1.5</v>
      </c>
      <c r="P27" s="59">
        <v>178</v>
      </c>
      <c r="Q27" s="210"/>
      <c r="R27" s="59"/>
    </row>
    <row r="28" spans="1:23" ht="18" customHeight="1" x14ac:dyDescent="0.35">
      <c r="A28" s="59" t="s">
        <v>46</v>
      </c>
      <c r="B28" s="59">
        <v>188725</v>
      </c>
      <c r="C28" s="222">
        <v>1.5</v>
      </c>
      <c r="D28" s="59">
        <v>137</v>
      </c>
      <c r="E28" s="59">
        <v>190145</v>
      </c>
      <c r="F28" s="222">
        <v>1.5</v>
      </c>
      <c r="G28" s="59">
        <v>137</v>
      </c>
      <c r="H28" s="59">
        <v>192925</v>
      </c>
      <c r="I28" s="222">
        <v>1.5</v>
      </c>
      <c r="J28" s="59">
        <v>136</v>
      </c>
      <c r="K28" s="59">
        <v>195622</v>
      </c>
      <c r="L28" s="222">
        <v>1.5</v>
      </c>
      <c r="M28" s="59">
        <v>136</v>
      </c>
      <c r="N28" s="59">
        <v>196664</v>
      </c>
      <c r="O28" s="222">
        <v>1.49</v>
      </c>
      <c r="P28" s="59">
        <v>135</v>
      </c>
      <c r="Q28" s="210"/>
      <c r="R28" s="59"/>
    </row>
    <row r="29" spans="1:23" ht="18" customHeight="1" x14ac:dyDescent="0.35">
      <c r="A29" s="59" t="s">
        <v>47</v>
      </c>
      <c r="B29" s="59">
        <v>119759</v>
      </c>
      <c r="C29" s="222">
        <v>1.49</v>
      </c>
      <c r="D29" s="59">
        <v>94</v>
      </c>
      <c r="E29" s="59">
        <v>121031</v>
      </c>
      <c r="F29" s="222">
        <v>1.49</v>
      </c>
      <c r="G29" s="59">
        <v>94</v>
      </c>
      <c r="H29" s="59">
        <v>123447</v>
      </c>
      <c r="I29" s="222">
        <v>1.49</v>
      </c>
      <c r="J29" s="59">
        <v>94</v>
      </c>
      <c r="K29" s="59">
        <v>125782</v>
      </c>
      <c r="L29" s="222">
        <v>1.48</v>
      </c>
      <c r="M29" s="59">
        <v>93</v>
      </c>
      <c r="N29" s="59">
        <v>126629</v>
      </c>
      <c r="O29" s="222">
        <v>1.48</v>
      </c>
      <c r="P29" s="59">
        <v>93</v>
      </c>
      <c r="Q29" s="210"/>
      <c r="R29" s="59"/>
    </row>
    <row r="30" spans="1:23" ht="18" customHeight="1" x14ac:dyDescent="0.35">
      <c r="A30" s="59" t="s">
        <v>48</v>
      </c>
      <c r="B30" s="59">
        <v>207691</v>
      </c>
      <c r="C30" s="222">
        <v>1.46</v>
      </c>
      <c r="D30" s="59">
        <v>70</v>
      </c>
      <c r="E30" s="59">
        <v>212055</v>
      </c>
      <c r="F30" s="222">
        <v>1.46</v>
      </c>
      <c r="G30" s="59">
        <v>70</v>
      </c>
      <c r="H30" s="59">
        <v>222507</v>
      </c>
      <c r="I30" s="222">
        <v>1.45</v>
      </c>
      <c r="J30" s="59">
        <v>69</v>
      </c>
      <c r="K30" s="59">
        <v>232702</v>
      </c>
      <c r="L30" s="222">
        <v>1.45</v>
      </c>
      <c r="M30" s="59">
        <v>68</v>
      </c>
      <c r="N30" s="59">
        <v>236220</v>
      </c>
      <c r="O30" s="222">
        <v>1.45</v>
      </c>
      <c r="P30" s="59">
        <v>68</v>
      </c>
      <c r="Q30" s="210"/>
      <c r="R30" s="59"/>
    </row>
    <row r="31" spans="1:23" ht="18" customHeight="1" x14ac:dyDescent="0.35">
      <c r="A31" s="59" t="s">
        <v>32</v>
      </c>
      <c r="B31" s="59">
        <v>1101346</v>
      </c>
      <c r="C31" s="222">
        <v>1.47</v>
      </c>
      <c r="D31" s="59">
        <v>73</v>
      </c>
      <c r="E31" s="59">
        <v>1095055</v>
      </c>
      <c r="F31" s="222">
        <v>1.47</v>
      </c>
      <c r="G31" s="59">
        <v>73</v>
      </c>
      <c r="H31" s="59">
        <v>1075297</v>
      </c>
      <c r="I31" s="222">
        <v>1.47</v>
      </c>
      <c r="J31" s="59">
        <v>74</v>
      </c>
      <c r="K31" s="59">
        <v>1061955</v>
      </c>
      <c r="L31" s="222">
        <v>1.47</v>
      </c>
      <c r="M31" s="59">
        <v>74</v>
      </c>
      <c r="N31" s="59">
        <v>1058880</v>
      </c>
      <c r="O31" s="222">
        <v>1.47</v>
      </c>
      <c r="P31" s="59">
        <v>74</v>
      </c>
      <c r="Q31" s="210"/>
    </row>
    <row r="32" spans="1:23" ht="18" customHeight="1" thickBot="1" x14ac:dyDescent="0.4">
      <c r="A32" s="115" t="s">
        <v>54</v>
      </c>
      <c r="B32" s="115">
        <v>5227541</v>
      </c>
      <c r="C32" s="214">
        <v>1.59</v>
      </c>
      <c r="D32" s="115">
        <v>230</v>
      </c>
      <c r="E32" s="115">
        <v>5250090</v>
      </c>
      <c r="F32" s="214">
        <v>1.59</v>
      </c>
      <c r="G32" s="115">
        <v>231</v>
      </c>
      <c r="H32" s="115">
        <v>5277931</v>
      </c>
      <c r="I32" s="214">
        <v>1.58</v>
      </c>
      <c r="J32" s="115">
        <v>230</v>
      </c>
      <c r="K32" s="115">
        <v>5318147</v>
      </c>
      <c r="L32" s="214">
        <v>1.58</v>
      </c>
      <c r="M32" s="115">
        <v>230</v>
      </c>
      <c r="N32" s="115">
        <v>5341194</v>
      </c>
      <c r="O32" s="214">
        <v>1.58</v>
      </c>
      <c r="P32" s="115">
        <v>230</v>
      </c>
      <c r="Q32" s="210"/>
    </row>
    <row r="33" spans="1:16" ht="14" thickTop="1" x14ac:dyDescent="0.35">
      <c r="A33" s="95"/>
      <c r="B33" s="95"/>
      <c r="C33" s="95"/>
      <c r="D33" s="95"/>
      <c r="E33" s="95"/>
      <c r="F33" s="95"/>
      <c r="G33" s="95"/>
      <c r="H33" s="95"/>
      <c r="I33" s="95"/>
      <c r="J33" s="95"/>
      <c r="K33" s="95"/>
      <c r="L33" s="95"/>
      <c r="M33" s="95"/>
      <c r="N33" s="61"/>
      <c r="O33" s="147"/>
      <c r="P33" s="61"/>
    </row>
    <row r="34" spans="1:16" ht="73" customHeight="1" x14ac:dyDescent="0.35">
      <c r="A34" s="373" t="s">
        <v>113</v>
      </c>
      <c r="B34" s="373"/>
      <c r="C34" s="373"/>
      <c r="D34" s="373"/>
      <c r="E34" s="373"/>
      <c r="F34" s="373"/>
      <c r="G34" s="373"/>
      <c r="H34" s="373"/>
      <c r="I34" s="373"/>
      <c r="J34" s="373"/>
      <c r="K34" s="373"/>
      <c r="L34" s="373"/>
      <c r="M34" s="373"/>
      <c r="N34" s="373"/>
      <c r="O34" s="373"/>
      <c r="P34" s="373"/>
    </row>
    <row r="35" spans="1:16" ht="50" customHeight="1" x14ac:dyDescent="0.35">
      <c r="A35" s="374" t="str">
        <f>+INDICE!B10</f>
        <v xml:space="preserve"> Lettura dati 23 marzo 2023</v>
      </c>
      <c r="B35" s="374"/>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A34:P34"/>
    <mergeCell ref="A35:B35"/>
    <mergeCell ref="B18:P18"/>
    <mergeCell ref="A19:A20"/>
    <mergeCell ref="B19:D19"/>
    <mergeCell ref="E19:G19"/>
    <mergeCell ref="H19:J19"/>
    <mergeCell ref="K19:M19"/>
    <mergeCell ref="N19:P19"/>
    <mergeCell ref="B2:P2"/>
    <mergeCell ref="A3:A4"/>
    <mergeCell ref="B3:D3"/>
    <mergeCell ref="E3:G3"/>
    <mergeCell ref="H3:J3"/>
    <mergeCell ref="K3:M3"/>
    <mergeCell ref="N3:P3"/>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tabColor rgb="FF92D050"/>
    <pageSetUpPr fitToPage="1"/>
  </sheetPr>
  <dimension ref="A1:I77"/>
  <sheetViews>
    <sheetView showGridLines="0" tabSelected="1" view="pageBreakPreview" zoomScale="60" zoomScaleNormal="70" workbookViewId="0">
      <selection activeCell="B1" sqref="B1"/>
    </sheetView>
  </sheetViews>
  <sheetFormatPr defaultColWidth="13.26953125" defaultRowHeight="10" x14ac:dyDescent="0.35"/>
  <cols>
    <col min="1" max="1" width="33.54296875" style="1" customWidth="1"/>
    <col min="2" max="2" width="17.90625" style="1" bestFit="1" customWidth="1"/>
    <col min="3" max="3" width="13" style="1" customWidth="1"/>
    <col min="4" max="4" width="13.1796875" style="1" customWidth="1"/>
    <col min="5" max="5" width="17.1796875" style="95" customWidth="1"/>
    <col min="6" max="6" width="13.26953125" style="95"/>
    <col min="7" max="16384" width="13.26953125" style="1"/>
  </cols>
  <sheetData>
    <row r="1" spans="1:7" ht="59.5" customHeight="1" thickBot="1" x14ac:dyDescent="0.4">
      <c r="A1" s="376" t="s">
        <v>143</v>
      </c>
      <c r="B1" s="376"/>
      <c r="C1" s="376"/>
      <c r="D1" s="376"/>
      <c r="E1" s="50"/>
      <c r="F1" s="50"/>
      <c r="G1" s="50"/>
    </row>
    <row r="2" spans="1:7" ht="40.5" customHeight="1" thickTop="1" x14ac:dyDescent="0.35">
      <c r="A2" s="35"/>
      <c r="B2" s="375" t="s">
        <v>36</v>
      </c>
      <c r="C2" s="375"/>
      <c r="D2" s="375"/>
      <c r="E2" s="375"/>
      <c r="F2" s="375"/>
      <c r="G2" s="375"/>
    </row>
    <row r="3" spans="1:7" ht="28.5" customHeight="1" x14ac:dyDescent="0.35">
      <c r="A3" s="355" t="s">
        <v>74</v>
      </c>
      <c r="B3" s="353" t="s">
        <v>131</v>
      </c>
      <c r="C3" s="353"/>
      <c r="D3" s="354"/>
      <c r="E3" s="353" t="s">
        <v>204</v>
      </c>
      <c r="F3" s="353"/>
      <c r="G3" s="354"/>
    </row>
    <row r="4" spans="1:7" s="141" customFormat="1" ht="80" customHeight="1" thickBot="1" x14ac:dyDescent="0.4">
      <c r="A4" s="356"/>
      <c r="B4" s="60" t="s">
        <v>114</v>
      </c>
      <c r="C4" s="60" t="s">
        <v>106</v>
      </c>
      <c r="D4" s="30" t="s">
        <v>107</v>
      </c>
      <c r="E4" s="60" t="s">
        <v>114</v>
      </c>
      <c r="F4" s="60" t="s">
        <v>106</v>
      </c>
      <c r="G4" s="30" t="s">
        <v>107</v>
      </c>
    </row>
    <row r="5" spans="1:7" ht="18" customHeight="1" thickTop="1" x14ac:dyDescent="0.35">
      <c r="A5" s="59" t="s">
        <v>147</v>
      </c>
      <c r="B5" s="61">
        <v>2499471</v>
      </c>
      <c r="C5" s="143">
        <v>1.67</v>
      </c>
      <c r="D5" s="61">
        <v>361</v>
      </c>
      <c r="E5" s="61">
        <v>2432467</v>
      </c>
      <c r="F5" s="143">
        <v>1.67</v>
      </c>
      <c r="G5" s="61">
        <v>358</v>
      </c>
    </row>
    <row r="6" spans="1:7" ht="18" customHeight="1" x14ac:dyDescent="0.35">
      <c r="A6" s="116" t="s">
        <v>148</v>
      </c>
      <c r="B6" s="139">
        <v>617648</v>
      </c>
      <c r="C6" s="144">
        <v>1.73</v>
      </c>
      <c r="D6" s="139">
        <v>373</v>
      </c>
      <c r="E6" s="139">
        <v>529836</v>
      </c>
      <c r="F6" s="144">
        <v>1.7</v>
      </c>
      <c r="G6" s="139">
        <v>366</v>
      </c>
    </row>
    <row r="7" spans="1:7" ht="18" customHeight="1" x14ac:dyDescent="0.35">
      <c r="A7" s="116" t="s">
        <v>149</v>
      </c>
      <c r="B7" s="139">
        <v>1045425</v>
      </c>
      <c r="C7" s="144">
        <v>1.72</v>
      </c>
      <c r="D7" s="139">
        <v>371</v>
      </c>
      <c r="E7" s="139">
        <v>1044211</v>
      </c>
      <c r="F7" s="144">
        <v>1.73</v>
      </c>
      <c r="G7" s="139">
        <v>372</v>
      </c>
    </row>
    <row r="8" spans="1:7" ht="18" customHeight="1" x14ac:dyDescent="0.35">
      <c r="A8" s="116" t="s">
        <v>150</v>
      </c>
      <c r="B8" s="139">
        <v>836398</v>
      </c>
      <c r="C8" s="144">
        <v>1.58</v>
      </c>
      <c r="D8" s="139">
        <v>338</v>
      </c>
      <c r="E8" s="139">
        <v>858420</v>
      </c>
      <c r="F8" s="144">
        <v>1.59</v>
      </c>
      <c r="G8" s="139">
        <v>335</v>
      </c>
    </row>
    <row r="9" spans="1:7" ht="18" customHeight="1" x14ac:dyDescent="0.35">
      <c r="A9" s="59" t="s">
        <v>151</v>
      </c>
      <c r="B9" s="61">
        <v>627234</v>
      </c>
      <c r="C9" s="145">
        <v>1.54</v>
      </c>
      <c r="D9" s="61">
        <v>308</v>
      </c>
      <c r="E9" s="61">
        <v>642220</v>
      </c>
      <c r="F9" s="145">
        <v>1.54</v>
      </c>
      <c r="G9" s="61">
        <v>301</v>
      </c>
    </row>
    <row r="10" spans="1:7" ht="18" customHeight="1" x14ac:dyDescent="0.35">
      <c r="A10" s="59" t="s">
        <v>152</v>
      </c>
      <c r="B10" s="61">
        <v>424840</v>
      </c>
      <c r="C10" s="145">
        <v>1.51</v>
      </c>
      <c r="D10" s="61">
        <v>257</v>
      </c>
      <c r="E10" s="61">
        <v>438181</v>
      </c>
      <c r="F10" s="145">
        <v>1.51</v>
      </c>
      <c r="G10" s="61">
        <v>248</v>
      </c>
    </row>
    <row r="11" spans="1:7" ht="18" customHeight="1" x14ac:dyDescent="0.35">
      <c r="A11" s="171" t="s">
        <v>153</v>
      </c>
      <c r="B11" s="61">
        <v>271314</v>
      </c>
      <c r="C11" s="145">
        <v>1.5</v>
      </c>
      <c r="D11" s="61">
        <v>194</v>
      </c>
      <c r="E11" s="61">
        <v>281639</v>
      </c>
      <c r="F11" s="145">
        <v>1.5</v>
      </c>
      <c r="G11" s="61">
        <v>195</v>
      </c>
    </row>
    <row r="12" spans="1:7" ht="18" customHeight="1" x14ac:dyDescent="0.35">
      <c r="A12" s="59" t="s">
        <v>154</v>
      </c>
      <c r="B12" s="61">
        <v>169253</v>
      </c>
      <c r="C12" s="145">
        <v>1.49</v>
      </c>
      <c r="D12" s="61">
        <v>146</v>
      </c>
      <c r="E12" s="61">
        <v>177720</v>
      </c>
      <c r="F12" s="145">
        <v>1.49</v>
      </c>
      <c r="G12" s="61">
        <v>148</v>
      </c>
    </row>
    <row r="13" spans="1:7" ht="18" customHeight="1" x14ac:dyDescent="0.35">
      <c r="A13" s="59" t="s">
        <v>155</v>
      </c>
      <c r="B13" s="61">
        <v>103033</v>
      </c>
      <c r="C13" s="145">
        <v>1.47</v>
      </c>
      <c r="D13" s="61">
        <v>101</v>
      </c>
      <c r="E13" s="61">
        <v>111479</v>
      </c>
      <c r="F13" s="145">
        <v>1.48</v>
      </c>
      <c r="G13" s="61">
        <v>102</v>
      </c>
    </row>
    <row r="14" spans="1:7" ht="18" customHeight="1" x14ac:dyDescent="0.35">
      <c r="A14" s="59" t="s">
        <v>156</v>
      </c>
      <c r="B14" s="61">
        <v>182443</v>
      </c>
      <c r="C14" s="145">
        <v>1.44</v>
      </c>
      <c r="D14" s="61">
        <v>73</v>
      </c>
      <c r="E14" s="61">
        <v>194610</v>
      </c>
      <c r="F14" s="145">
        <v>1.44</v>
      </c>
      <c r="G14" s="61">
        <v>74</v>
      </c>
    </row>
    <row r="15" spans="1:7" ht="18" customHeight="1" x14ac:dyDescent="0.35">
      <c r="A15" s="118" t="s">
        <v>32</v>
      </c>
      <c r="B15" s="61">
        <v>1055311</v>
      </c>
      <c r="C15" s="145">
        <v>1.47</v>
      </c>
      <c r="D15" s="61">
        <v>81</v>
      </c>
      <c r="E15" s="61">
        <v>1037790</v>
      </c>
      <c r="F15" s="145">
        <v>1.46</v>
      </c>
      <c r="G15" s="61">
        <v>80</v>
      </c>
    </row>
    <row r="16" spans="1:7" ht="18" customHeight="1" thickBot="1" x14ac:dyDescent="0.4">
      <c r="A16" s="17" t="s">
        <v>54</v>
      </c>
      <c r="B16" s="62">
        <v>5332899</v>
      </c>
      <c r="C16" s="140">
        <v>1.58</v>
      </c>
      <c r="D16" s="62">
        <v>261</v>
      </c>
      <c r="E16" s="62">
        <v>5316106</v>
      </c>
      <c r="F16" s="140">
        <v>1.57</v>
      </c>
      <c r="G16" s="62">
        <v>256</v>
      </c>
    </row>
    <row r="17" spans="1:9" ht="93.5" customHeight="1" thickTop="1" x14ac:dyDescent="0.35">
      <c r="A17" s="351" t="s">
        <v>113</v>
      </c>
      <c r="B17" s="351"/>
      <c r="C17" s="351"/>
      <c r="D17" s="351"/>
      <c r="E17" s="351"/>
      <c r="F17" s="351"/>
      <c r="G17" s="351"/>
    </row>
    <row r="18" spans="1:9" s="141" customFormat="1" ht="41.5" customHeight="1" x14ac:dyDescent="0.35">
      <c r="A18" s="374" t="str">
        <f>+INDICE!B10</f>
        <v xml:space="preserve"> Lettura dati 23 marzo 2023</v>
      </c>
      <c r="B18" s="374"/>
      <c r="C18" s="2"/>
      <c r="D18" s="2"/>
      <c r="E18" s="95"/>
      <c r="F18" s="95"/>
      <c r="G18" s="1"/>
      <c r="H18" s="1"/>
      <c r="I18" s="1"/>
    </row>
    <row r="19" spans="1:9" ht="18" customHeight="1" x14ac:dyDescent="0.35"/>
    <row r="20" spans="1:9" ht="18" customHeight="1" x14ac:dyDescent="0.35"/>
    <row r="21" spans="1:9" ht="18" customHeight="1" x14ac:dyDescent="0.35"/>
    <row r="22" spans="1:9" ht="18" customHeight="1" x14ac:dyDescent="0.35"/>
    <row r="23" spans="1:9" ht="18" customHeight="1" x14ac:dyDescent="0.35"/>
    <row r="24" spans="1:9" ht="18" customHeight="1" x14ac:dyDescent="0.35"/>
    <row r="25" spans="1:9" ht="18" customHeight="1" x14ac:dyDescent="0.35"/>
    <row r="26" spans="1:9" ht="18" customHeight="1" x14ac:dyDescent="0.35"/>
    <row r="27" spans="1:9" ht="18" customHeight="1" x14ac:dyDescent="0.35"/>
    <row r="28" spans="1:9" ht="18" customHeight="1" x14ac:dyDescent="0.35"/>
    <row r="29" spans="1:9" ht="18" customHeight="1" x14ac:dyDescent="0.35"/>
    <row r="30" spans="1:9" ht="18" customHeight="1" x14ac:dyDescent="0.35"/>
    <row r="32" spans="1:9" ht="73" customHeight="1" x14ac:dyDescent="0.35"/>
    <row r="33" ht="50" customHeight="1" x14ac:dyDescent="0.35"/>
    <row r="34" ht="7" customHeight="1" x14ac:dyDescent="0.35"/>
    <row r="35" ht="7" customHeight="1" x14ac:dyDescent="0.35"/>
    <row r="36" ht="7" customHeight="1" x14ac:dyDescent="0.35"/>
    <row r="37" ht="7" customHeight="1" x14ac:dyDescent="0.35"/>
    <row r="38" ht="7" customHeight="1" x14ac:dyDescent="0.35"/>
    <row r="39" ht="7" customHeight="1" x14ac:dyDescent="0.35"/>
    <row r="40" ht="7" customHeight="1" x14ac:dyDescent="0.35"/>
    <row r="41" ht="7" customHeight="1" x14ac:dyDescent="0.35"/>
    <row r="42" ht="7" customHeight="1" x14ac:dyDescent="0.35"/>
    <row r="43" ht="7" customHeight="1" x14ac:dyDescent="0.35"/>
    <row r="44" ht="7" customHeight="1" x14ac:dyDescent="0.35"/>
    <row r="45" ht="7" customHeight="1" x14ac:dyDescent="0.35"/>
    <row r="46" ht="7" customHeight="1" x14ac:dyDescent="0.35"/>
    <row r="47" ht="7" customHeight="1" x14ac:dyDescent="0.35"/>
    <row r="48"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7">
    <mergeCell ref="E3:G3"/>
    <mergeCell ref="B2:G2"/>
    <mergeCell ref="A17:G17"/>
    <mergeCell ref="A1:D1"/>
    <mergeCell ref="A18:B18"/>
    <mergeCell ref="A3:A4"/>
    <mergeCell ref="B3:D3"/>
  </mergeCells>
  <pageMargins left="0.25" right="0.25" top="0.75" bottom="0.75" header="0.3" footer="0.3"/>
  <pageSetup paperSize="9" scale="50"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tabColor rgb="FF92D050"/>
    <pageSetUpPr fitToPage="1"/>
  </sheetPr>
  <dimension ref="B1:U46"/>
  <sheetViews>
    <sheetView showGridLines="0" tabSelected="1" view="pageBreakPreview" zoomScale="60" zoomScaleNormal="100" workbookViewId="0">
      <selection activeCell="B1" sqref="B1"/>
    </sheetView>
  </sheetViews>
  <sheetFormatPr defaultRowHeight="14.5" x14ac:dyDescent="0.35"/>
  <cols>
    <col min="1" max="1" width="4.1796875" style="42" customWidth="1"/>
    <col min="2" max="2" width="13.08984375" style="42" customWidth="1"/>
    <col min="3" max="11" width="8.7265625" style="42"/>
    <col min="12" max="12" width="5" style="42" customWidth="1"/>
    <col min="13" max="13" width="7.26953125" style="42" customWidth="1"/>
    <col min="14" max="16384" width="8.7265625" style="42"/>
  </cols>
  <sheetData>
    <row r="1" spans="2:21" x14ac:dyDescent="0.35">
      <c r="B1" s="42" t="s">
        <v>85</v>
      </c>
    </row>
    <row r="4" spans="2:21" ht="25" x14ac:dyDescent="0.35">
      <c r="B4" s="318" t="s">
        <v>66</v>
      </c>
      <c r="C4" s="318"/>
      <c r="D4" s="318"/>
      <c r="E4" s="318"/>
      <c r="F4" s="318"/>
      <c r="G4" s="318"/>
      <c r="H4" s="318"/>
      <c r="I4" s="318"/>
      <c r="J4" s="318"/>
      <c r="K4" s="318"/>
    </row>
    <row r="7" spans="2:21" ht="15" x14ac:dyDescent="0.35">
      <c r="B7" s="319" t="s">
        <v>76</v>
      </c>
      <c r="C7" s="319"/>
      <c r="D7" s="319"/>
      <c r="E7" s="319"/>
      <c r="F7" s="319"/>
      <c r="G7" s="319"/>
      <c r="H7" s="319"/>
      <c r="I7" s="319"/>
      <c r="J7" s="319"/>
      <c r="K7" s="319"/>
    </row>
    <row r="9" spans="2:21" ht="15.5" x14ac:dyDescent="0.35">
      <c r="B9" s="96" t="s">
        <v>90</v>
      </c>
      <c r="C9" s="44"/>
      <c r="G9" s="109"/>
      <c r="M9" s="107"/>
      <c r="N9" s="107"/>
      <c r="O9" s="107"/>
      <c r="P9" s="107"/>
      <c r="Q9" s="107"/>
      <c r="R9" s="107"/>
      <c r="S9" s="107"/>
      <c r="T9" s="107"/>
      <c r="U9" s="108"/>
    </row>
    <row r="10" spans="2:21" ht="15.5" x14ac:dyDescent="0.35">
      <c r="B10" s="266" t="s">
        <v>203</v>
      </c>
      <c r="C10" s="267"/>
      <c r="D10" s="157"/>
      <c r="G10" s="109"/>
      <c r="I10" s="111"/>
      <c r="M10" s="107"/>
      <c r="N10" s="107"/>
      <c r="O10" s="107"/>
      <c r="P10" s="107"/>
      <c r="Q10" s="107"/>
      <c r="R10" s="107"/>
      <c r="S10" s="107"/>
      <c r="T10" s="107"/>
      <c r="U10" s="107"/>
    </row>
    <row r="11" spans="2:21" ht="27" customHeight="1" x14ac:dyDescent="0.35">
      <c r="B11" s="320" t="str">
        <f>+'Tavola 1.1'!B1</f>
        <v xml:space="preserve">Tavola 1.1 – Domande di AUU del 2022 e 2023 per mese e canale di presentazione </v>
      </c>
      <c r="C11" s="320"/>
      <c r="D11" s="320"/>
      <c r="E11" s="320"/>
      <c r="F11" s="320"/>
      <c r="G11" s="320"/>
      <c r="H11" s="320"/>
      <c r="I11" s="320"/>
      <c r="J11" s="320"/>
      <c r="K11" s="320"/>
      <c r="L11" s="146"/>
      <c r="M11" s="146"/>
    </row>
    <row r="12" spans="2:21" ht="35" customHeight="1" x14ac:dyDescent="0.35">
      <c r="B12" s="320" t="str">
        <f>+'Tavola 1.2'!A1</f>
        <v xml:space="preserve">Tavola 1.2 – Distribuzione regionale delle domande di AUU presentate nel 2022 e nel 2023 
e relativo numero di figli per i quali è stato chiesto il beneficio </v>
      </c>
      <c r="C12" s="320"/>
      <c r="D12" s="320"/>
      <c r="E12" s="320"/>
      <c r="F12" s="320"/>
      <c r="G12" s="320"/>
      <c r="H12" s="320"/>
      <c r="I12" s="320"/>
      <c r="J12" s="320"/>
      <c r="K12" s="320"/>
      <c r="L12" s="146"/>
      <c r="M12" s="146"/>
    </row>
    <row r="13" spans="2:21" ht="19.5" customHeight="1" x14ac:dyDescent="0.35">
      <c r="B13" s="320" t="str">
        <f>+'Tavola 1.3'!A1</f>
        <v>Tavola 1.3 - Richiedenti pagati, figli e relativi importi di AUU erogati per anno e mese di competenza</v>
      </c>
      <c r="C13" s="320"/>
      <c r="D13" s="320"/>
      <c r="E13" s="320"/>
      <c r="F13" s="320"/>
      <c r="G13" s="320"/>
      <c r="H13" s="320"/>
      <c r="I13" s="320"/>
      <c r="J13" s="320"/>
      <c r="K13" s="320"/>
      <c r="L13" s="146"/>
      <c r="M13" s="146"/>
    </row>
    <row r="14" spans="2:21" ht="19.5" customHeight="1" x14ac:dyDescent="0.35">
      <c r="B14" s="146" t="str">
        <f>+'Tavola 1.4_1'!A1</f>
        <v>Tavola 1.4.1 – Richiedenti pagati e importi medi mensili di competenza dell'AUU per numero di figli - Anno 2022</v>
      </c>
      <c r="C14" s="146"/>
      <c r="D14" s="146"/>
      <c r="E14" s="146"/>
      <c r="F14" s="146"/>
      <c r="G14" s="146"/>
      <c r="H14" s="146"/>
      <c r="I14" s="146"/>
      <c r="J14" s="146"/>
      <c r="K14" s="146"/>
      <c r="L14" s="146"/>
      <c r="M14" s="146"/>
    </row>
    <row r="15" spans="2:21" ht="19.5" customHeight="1" x14ac:dyDescent="0.35">
      <c r="B15" s="146" t="str">
        <f>+'Tavola 1.4_2'!A1</f>
        <v>Tavola 1.4.2 – Richiedenti pagati e importi medi mensili di competenza dell'AUU per numero di figli - Anno 2023</v>
      </c>
      <c r="C15" s="146"/>
      <c r="D15" s="146"/>
      <c r="E15" s="146"/>
      <c r="F15" s="146"/>
      <c r="G15" s="146"/>
      <c r="H15" s="146"/>
      <c r="I15" s="146"/>
      <c r="J15" s="146"/>
      <c r="K15" s="146"/>
      <c r="L15" s="146"/>
      <c r="M15" s="146"/>
    </row>
    <row r="16" spans="2:21" ht="34.5" customHeight="1" x14ac:dyDescent="0.35">
      <c r="B16" s="320" t="str">
        <f>+'Tavola 1.5'!A1</f>
        <v>Tavola 1.5 – Richiedenti pagati e relativi importi medi mensili dell'AUU in caso di assenza/presenza di figli disabili nel nucleo, per anno e mese di competenza</v>
      </c>
      <c r="C16" s="320"/>
      <c r="D16" s="320"/>
      <c r="E16" s="320"/>
      <c r="F16" s="320"/>
      <c r="G16" s="320"/>
      <c r="H16" s="320"/>
      <c r="I16" s="320"/>
      <c r="J16" s="320"/>
      <c r="K16" s="320"/>
      <c r="L16" s="320"/>
      <c r="M16" s="320"/>
    </row>
    <row r="17" spans="2:13" ht="34.5" customHeight="1" x14ac:dyDescent="0.35">
      <c r="B17" s="320" t="str">
        <f>+'Tavola 1.6_1'!A1</f>
        <v>Tavola 1.6.1 – Numero di figli pagati e relativi importi medi mensili di competenza dell'AUU per regione di residenza - Anno 2022</v>
      </c>
      <c r="C17" s="320"/>
      <c r="D17" s="320"/>
      <c r="E17" s="320"/>
      <c r="F17" s="320"/>
      <c r="G17" s="320"/>
      <c r="H17" s="320"/>
      <c r="I17" s="320"/>
      <c r="J17" s="320"/>
      <c r="K17" s="320"/>
      <c r="L17" s="146"/>
      <c r="M17" s="146"/>
    </row>
    <row r="18" spans="2:13" ht="34.5" customHeight="1" x14ac:dyDescent="0.35">
      <c r="B18" s="320" t="str">
        <f>+'Tavola 1.6_2'!A1</f>
        <v>Tavola 1.6.2 – Numero di figli pagati e relativi importi medi mensili di competenza dell'AUU per regione di residenza -Anno 2023</v>
      </c>
      <c r="C18" s="320"/>
      <c r="D18" s="320"/>
      <c r="E18" s="320"/>
      <c r="F18" s="320"/>
      <c r="G18" s="320"/>
      <c r="H18" s="320"/>
      <c r="I18" s="320"/>
      <c r="J18" s="320"/>
      <c r="K18" s="320"/>
      <c r="L18" s="146"/>
      <c r="M18" s="146"/>
    </row>
    <row r="19" spans="2:13" ht="22" customHeight="1" x14ac:dyDescent="0.35">
      <c r="B19" s="146" t="str">
        <f>+'Tavola 1.7_1'!A1</f>
        <v>Tavola 1.7.1 – Numero di figli pagati e relativi importi medi mensili di AUU per classe di ISEE - Anno 2022</v>
      </c>
      <c r="C19" s="146"/>
      <c r="D19" s="146"/>
      <c r="E19" s="146"/>
      <c r="F19" s="146"/>
      <c r="G19" s="146"/>
      <c r="H19" s="146"/>
      <c r="I19" s="146"/>
      <c r="J19" s="146"/>
      <c r="K19" s="146"/>
      <c r="L19" s="146"/>
      <c r="M19" s="146"/>
    </row>
    <row r="20" spans="2:13" ht="22" customHeight="1" x14ac:dyDescent="0.35">
      <c r="B20" s="146" t="str">
        <f>+'Tavola 1.7_2'!A1</f>
        <v>Tavola 1.7.2 – Numero di figli pagati e relativi importi medi mensili di AUU per classe di ISEE - Anno 2023</v>
      </c>
      <c r="C20" s="146"/>
      <c r="D20" s="146"/>
      <c r="E20" s="146"/>
      <c r="F20" s="146"/>
      <c r="G20" s="146"/>
      <c r="H20" s="146"/>
      <c r="I20" s="146"/>
      <c r="J20" s="146"/>
      <c r="K20" s="146"/>
      <c r="L20" s="146"/>
      <c r="M20" s="146"/>
    </row>
    <row r="21" spans="2:13" ht="22" customHeight="1" x14ac:dyDescent="0.35">
      <c r="B21" s="146" t="str">
        <f>+'Tavola 1.8_1'!A1</f>
        <v>Tavola 1.8.1 – Numero di figli disabili pagati e relativi importi medi mensili di AUU per classe di ISEE - Anno 2022</v>
      </c>
      <c r="C21" s="146"/>
      <c r="D21" s="146"/>
      <c r="E21" s="146"/>
      <c r="F21" s="146"/>
      <c r="G21" s="146"/>
      <c r="H21" s="146"/>
      <c r="I21" s="146"/>
      <c r="J21" s="146"/>
      <c r="K21" s="146"/>
      <c r="L21" s="146"/>
      <c r="M21" s="146"/>
    </row>
    <row r="22" spans="2:13" ht="27" customHeight="1" x14ac:dyDescent="0.35">
      <c r="B22" s="146" t="str">
        <f>+'Tavola 1.8_2'!A1</f>
        <v>Tavola 1.8.2 – Numero di figli disabili pagati e relativi importi medi mensili di AUU per classe di ISEE - Anno 2023</v>
      </c>
      <c r="C22" s="146"/>
      <c r="D22" s="146"/>
      <c r="E22" s="146"/>
      <c r="F22" s="146"/>
      <c r="G22" s="146"/>
      <c r="H22" s="146"/>
      <c r="I22" s="146"/>
      <c r="J22" s="146"/>
      <c r="K22" s="146"/>
      <c r="L22" s="146"/>
      <c r="M22" s="146"/>
    </row>
    <row r="23" spans="2:13" ht="28.5" customHeight="1" x14ac:dyDescent="0.35">
      <c r="B23" s="320" t="str">
        <f>+'Tavola 1.9_1'!A1</f>
        <v>Tavola 1.9.1 – Numero di figli pagati e importi medi mensili di competenza dell'AUU per classe di età e classe di ISEE dei figli - Anno 2022</v>
      </c>
      <c r="C23" s="320"/>
      <c r="D23" s="320"/>
      <c r="E23" s="320"/>
      <c r="F23" s="320"/>
      <c r="G23" s="320"/>
      <c r="H23" s="320"/>
      <c r="I23" s="320"/>
      <c r="J23" s="320"/>
      <c r="K23" s="320"/>
      <c r="L23" s="320"/>
      <c r="M23" s="320"/>
    </row>
    <row r="24" spans="2:13" ht="28.5" customHeight="1" x14ac:dyDescent="0.35">
      <c r="B24" s="320" t="str">
        <f>+'Tavola 1.9_2'!A1</f>
        <v>Tavola 1.9.2 – Numero di figli pagati e importi medi mensili di competenza dell'AUU per classe di età e classe di ISEE dei figli - Anno 2023</v>
      </c>
      <c r="C24" s="320"/>
      <c r="D24" s="320"/>
      <c r="E24" s="320"/>
      <c r="F24" s="320"/>
      <c r="G24" s="320"/>
      <c r="H24" s="320"/>
      <c r="I24" s="320"/>
      <c r="J24" s="320"/>
      <c r="K24" s="320"/>
      <c r="L24" s="320"/>
      <c r="M24" s="320"/>
    </row>
    <row r="25" spans="2:13" s="146" customFormat="1" ht="42.5" customHeight="1" x14ac:dyDescent="0.35">
      <c r="B25" s="320" t="str">
        <f>+'Tavola 1.10_1'!A1</f>
        <v>Tavola 1.10.1 – Richiedenti pagati, numero medio di figli pagati e importi medi mensili di AUU erogati per classe di ISEE del richiedente - Anno 2022</v>
      </c>
      <c r="C25" s="320"/>
      <c r="D25" s="320"/>
      <c r="E25" s="320"/>
      <c r="F25" s="320"/>
      <c r="G25" s="320"/>
      <c r="H25" s="320"/>
      <c r="I25" s="320"/>
      <c r="J25" s="320"/>
      <c r="K25" s="320"/>
    </row>
    <row r="26" spans="2:13" s="146" customFormat="1" ht="42.5" customHeight="1" x14ac:dyDescent="0.35">
      <c r="B26" s="320" t="str">
        <f>+'Tavola 1.10_2'!A1</f>
        <v>Tavola 1.10.2 – Richiedenti pagati, numero medio di figli pagati e importi medi mensili di AUU erogati per classe di ISEE del richiedente - Anno 2023</v>
      </c>
      <c r="C26" s="320"/>
      <c r="D26" s="320"/>
      <c r="E26" s="320"/>
      <c r="F26" s="320"/>
      <c r="G26" s="320"/>
      <c r="H26" s="320"/>
      <c r="I26" s="320"/>
      <c r="J26" s="320"/>
      <c r="K26" s="320"/>
    </row>
    <row r="27" spans="2:13" ht="27" customHeight="1" x14ac:dyDescent="0.35">
      <c r="B27" s="320" t="str">
        <f>+'Tavola 1.11'!A1</f>
        <v xml:space="preserve">Tavola 1.11 – Richiedenti  e figli percettori di almeno una mensilità di AUU nell'anno di riferimento per regione </v>
      </c>
      <c r="C27" s="320"/>
      <c r="D27" s="320"/>
      <c r="E27" s="320"/>
      <c r="F27" s="320"/>
      <c r="G27" s="320"/>
      <c r="H27" s="320"/>
      <c r="I27" s="320"/>
      <c r="J27" s="320"/>
      <c r="K27" s="320"/>
      <c r="L27" s="146"/>
      <c r="M27" s="146"/>
    </row>
    <row r="28" spans="2:13" ht="5.5" customHeight="1" x14ac:dyDescent="0.35">
      <c r="B28" s="146"/>
      <c r="C28" s="146"/>
      <c r="D28" s="146"/>
      <c r="E28" s="146"/>
      <c r="F28" s="146"/>
      <c r="G28" s="146"/>
      <c r="H28" s="146"/>
      <c r="I28" s="146"/>
      <c r="J28" s="146"/>
      <c r="K28" s="146"/>
      <c r="L28" s="146"/>
      <c r="M28" s="146"/>
    </row>
    <row r="29" spans="2:13" ht="25.5" customHeight="1" x14ac:dyDescent="0.35">
      <c r="B29" s="96" t="s">
        <v>112</v>
      </c>
      <c r="C29" s="146"/>
      <c r="D29" s="146"/>
      <c r="E29" s="146"/>
      <c r="F29" s="146"/>
      <c r="G29" s="146"/>
      <c r="H29" s="146"/>
      <c r="I29" s="146"/>
      <c r="J29" s="146"/>
      <c r="K29" s="146"/>
      <c r="L29" s="146"/>
      <c r="M29" s="146"/>
    </row>
    <row r="30" spans="2:13" ht="15.5" customHeight="1" x14ac:dyDescent="0.35">
      <c r="B30" s="73" t="s">
        <v>208</v>
      </c>
      <c r="C30" s="298"/>
      <c r="D30" s="298"/>
      <c r="E30" s="298"/>
      <c r="F30" s="146"/>
      <c r="G30" s="146"/>
      <c r="H30" s="146"/>
      <c r="I30" s="110"/>
      <c r="J30" s="146"/>
      <c r="K30" s="146"/>
      <c r="L30" s="146"/>
      <c r="M30" s="146"/>
    </row>
    <row r="31" spans="2:13" ht="28.5" customHeight="1" x14ac:dyDescent="0.35">
      <c r="B31" s="146" t="str">
        <f>+'Tavola 2.1'!A1</f>
        <v xml:space="preserve">Tavola 2.1 - AUU ai percettori di Reddito di Cittadinanza: nuclei e figli che hanno ricevuto l'integrazione per anno e mese </v>
      </c>
      <c r="C31" s="146"/>
      <c r="D31" s="146"/>
      <c r="E31" s="146"/>
      <c r="F31" s="146"/>
      <c r="G31" s="146"/>
      <c r="H31" s="146"/>
      <c r="I31" s="146"/>
      <c r="J31" s="146"/>
      <c r="K31" s="146"/>
      <c r="L31" s="146"/>
      <c r="M31" s="146"/>
    </row>
    <row r="32" spans="2:13" ht="42" customHeight="1" x14ac:dyDescent="0.35">
      <c r="B32" s="320" t="str">
        <f>+'Tavola 2.2_1 '!A1</f>
        <v>Tavola 2.2.1  - AUU ai percettori di Reddito di Cittadinanza: figli che hanno ricevuto l'integrazione nel mese per regione - Anno 2022</v>
      </c>
      <c r="C32" s="320"/>
      <c r="D32" s="320"/>
      <c r="E32" s="320"/>
      <c r="F32" s="320"/>
      <c r="G32" s="320"/>
      <c r="H32" s="320"/>
      <c r="I32" s="320"/>
      <c r="J32" s="320"/>
      <c r="K32" s="320"/>
      <c r="L32" s="146"/>
      <c r="M32" s="146"/>
    </row>
    <row r="33" spans="2:13" ht="42" customHeight="1" x14ac:dyDescent="0.35">
      <c r="B33" s="320" t="str">
        <f>+'Tavola 2.2_2'!A1</f>
        <v>Tavola 2.2.2  - AUU ai percettori di Reddito di Cittadinanza: figli che hanno ricevuto l'integrazione nel mese per regione - Anno 2023</v>
      </c>
      <c r="C33" s="320"/>
      <c r="D33" s="320"/>
      <c r="E33" s="320"/>
      <c r="F33" s="320"/>
      <c r="G33" s="320"/>
      <c r="H33" s="320"/>
      <c r="I33" s="320"/>
      <c r="J33" s="320"/>
      <c r="K33" s="320"/>
      <c r="L33" s="146"/>
      <c r="M33" s="146"/>
    </row>
    <row r="34" spans="2:13" ht="37" customHeight="1" x14ac:dyDescent="0.35">
      <c r="B34" s="320" t="str">
        <f>+'Tavola 2.3'!A1</f>
        <v>Tavola 2.3 – AUU ai percettori di Reddito di Cittadinanza: nuclei e figli con almeno una mensilità di RdC integrata nell'anno per regione</v>
      </c>
      <c r="C34" s="320"/>
      <c r="D34" s="320"/>
      <c r="E34" s="320"/>
      <c r="F34" s="320"/>
      <c r="G34" s="320"/>
      <c r="H34" s="320"/>
      <c r="I34" s="320"/>
      <c r="J34" s="320"/>
      <c r="K34" s="320"/>
      <c r="L34" s="146"/>
      <c r="M34" s="146"/>
    </row>
    <row r="35" spans="2:13" s="158" customFormat="1" ht="31" customHeight="1" x14ac:dyDescent="0.35">
      <c r="B35" s="96" t="s">
        <v>189</v>
      </c>
      <c r="C35" s="146"/>
      <c r="D35" s="146"/>
      <c r="E35" s="146"/>
      <c r="F35" s="146"/>
      <c r="G35" s="146"/>
      <c r="H35" s="146"/>
      <c r="I35" s="146"/>
      <c r="J35" s="146"/>
      <c r="K35" s="146"/>
      <c r="L35" s="146"/>
      <c r="M35" s="146"/>
    </row>
    <row r="36" spans="2:13" ht="29.5" customHeight="1" x14ac:dyDescent="0.35">
      <c r="B36" s="146" t="str">
        <f>+'Tavola 3.1'!_Hlk107209231</f>
        <v>Tavola 3.1 - Complesso dei nuclei pagati e relative somme erogate per anno e mese di competenza</v>
      </c>
      <c r="C36" s="146"/>
      <c r="D36" s="146"/>
      <c r="E36" s="146"/>
      <c r="F36" s="146"/>
      <c r="G36" s="146"/>
      <c r="H36" s="146"/>
      <c r="I36" s="146"/>
      <c r="J36" s="146"/>
      <c r="K36" s="146"/>
      <c r="L36" s="146"/>
      <c r="M36" s="146"/>
    </row>
    <row r="37" spans="2:13" ht="26.5" customHeight="1" x14ac:dyDescent="0.35">
      <c r="B37" s="320" t="str">
        <f>+'Tavola 3.2'!A1</f>
        <v>Tavola 3.2 – Complesso dei beneficiari: nuclei, figli univoci e numero medio dei figli per nucleo con almeno un AUU nel 2022 per regione</v>
      </c>
      <c r="C37" s="320"/>
      <c r="D37" s="320"/>
      <c r="E37" s="320"/>
      <c r="F37" s="320"/>
      <c r="G37" s="320"/>
      <c r="H37" s="320"/>
      <c r="I37" s="320"/>
      <c r="J37" s="320"/>
      <c r="K37" s="320"/>
      <c r="L37" s="146"/>
      <c r="M37" s="146"/>
    </row>
    <row r="38" spans="2:13" ht="26" customHeight="1" x14ac:dyDescent="0.35">
      <c r="B38" s="299" t="str">
        <f>+'Nota metodologica'!$A$1</f>
        <v>Nota metodologica</v>
      </c>
      <c r="C38" s="146"/>
      <c r="D38" s="146"/>
      <c r="E38" s="146"/>
      <c r="F38" s="146"/>
      <c r="G38" s="146"/>
      <c r="H38" s="146"/>
      <c r="I38" s="146"/>
      <c r="J38" s="146"/>
      <c r="K38" s="146"/>
      <c r="L38" s="146"/>
      <c r="M38" s="146"/>
    </row>
    <row r="42" spans="2:13" x14ac:dyDescent="0.35">
      <c r="B42" s="85"/>
    </row>
    <row r="46" spans="2:13" ht="15.5" x14ac:dyDescent="0.35">
      <c r="B46" s="321"/>
      <c r="C46" s="321"/>
      <c r="D46" s="321"/>
      <c r="E46" s="321"/>
      <c r="F46" s="321"/>
      <c r="G46" s="321"/>
      <c r="H46" s="321"/>
      <c r="I46" s="321"/>
      <c r="J46" s="321"/>
      <c r="K46" s="321"/>
    </row>
  </sheetData>
  <mergeCells count="18">
    <mergeCell ref="B24:M24"/>
    <mergeCell ref="B34:K34"/>
    <mergeCell ref="B4:K4"/>
    <mergeCell ref="B7:K7"/>
    <mergeCell ref="B17:K17"/>
    <mergeCell ref="B46:K46"/>
    <mergeCell ref="B12:K12"/>
    <mergeCell ref="B13:K13"/>
    <mergeCell ref="B11:K11"/>
    <mergeCell ref="B25:K25"/>
    <mergeCell ref="B27:K27"/>
    <mergeCell ref="B32:K32"/>
    <mergeCell ref="B18:K18"/>
    <mergeCell ref="B26:K26"/>
    <mergeCell ref="B33:K33"/>
    <mergeCell ref="B37:K37"/>
    <mergeCell ref="B16:M16"/>
    <mergeCell ref="B23:M23"/>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tabColor rgb="FF92D050"/>
    <pageSetUpPr fitToPage="1"/>
  </sheetPr>
  <dimension ref="A1:L53"/>
  <sheetViews>
    <sheetView showGridLines="0" tabSelected="1" view="pageBreakPreview" topLeftCell="A18" zoomScale="60" zoomScaleNormal="93" workbookViewId="0">
      <selection activeCell="B1" sqref="B1"/>
    </sheetView>
  </sheetViews>
  <sheetFormatPr defaultColWidth="13.26953125" defaultRowHeight="15" x14ac:dyDescent="0.35"/>
  <cols>
    <col min="1" max="1" width="34.08984375" style="58" customWidth="1"/>
    <col min="2" max="2" width="23.1796875" style="58" customWidth="1"/>
    <col min="3" max="3" width="16.36328125" style="58" customWidth="1"/>
    <col min="4" max="4" width="18.1796875" style="262" customWidth="1"/>
    <col min="5" max="6" width="13.36328125" style="58" customWidth="1"/>
    <col min="7" max="7" width="15.1796875" style="58" customWidth="1"/>
    <col min="8" max="8" width="15.1796875" style="58" bestFit="1" customWidth="1"/>
    <col min="9" max="9" width="18.81640625" style="58" customWidth="1"/>
    <col min="10" max="11" width="13.36328125" style="58" bestFit="1" customWidth="1"/>
    <col min="12" max="16384" width="13.26953125" style="58"/>
  </cols>
  <sheetData>
    <row r="1" spans="1:11" ht="57" customHeight="1" thickBot="1" x14ac:dyDescent="0.4">
      <c r="A1" s="76" t="s">
        <v>187</v>
      </c>
      <c r="B1" s="18"/>
      <c r="C1" s="18"/>
      <c r="D1" s="259"/>
      <c r="E1" s="260"/>
      <c r="F1" s="260"/>
      <c r="G1" s="210"/>
    </row>
    <row r="2" spans="1:11" ht="63.5" customHeight="1" thickTop="1" x14ac:dyDescent="0.35">
      <c r="A2" s="377" t="s">
        <v>80</v>
      </c>
      <c r="B2" s="323" t="s">
        <v>166</v>
      </c>
      <c r="C2" s="323"/>
      <c r="D2" s="323"/>
      <c r="E2" s="323"/>
      <c r="F2" s="379"/>
      <c r="G2" s="323" t="s">
        <v>207</v>
      </c>
      <c r="H2" s="323"/>
      <c r="I2" s="323"/>
      <c r="J2" s="323"/>
      <c r="K2" s="323"/>
    </row>
    <row r="3" spans="1:11" ht="78" customHeight="1" thickBot="1" x14ac:dyDescent="0.4">
      <c r="A3" s="378"/>
      <c r="B3" s="126" t="s">
        <v>102</v>
      </c>
      <c r="C3" s="126" t="s">
        <v>95</v>
      </c>
      <c r="D3" s="126" t="s">
        <v>98</v>
      </c>
      <c r="E3" s="126" t="s">
        <v>99</v>
      </c>
      <c r="F3" s="261" t="s">
        <v>84</v>
      </c>
      <c r="G3" s="126" t="s">
        <v>102</v>
      </c>
      <c r="H3" s="126" t="s">
        <v>95</v>
      </c>
      <c r="I3" s="126" t="s">
        <v>98</v>
      </c>
      <c r="J3" s="126" t="s">
        <v>99</v>
      </c>
      <c r="K3" s="126" t="s">
        <v>84</v>
      </c>
    </row>
    <row r="4" spans="1:11" ht="25" customHeight="1" thickTop="1" x14ac:dyDescent="0.35">
      <c r="A4" s="80" t="s">
        <v>4</v>
      </c>
      <c r="B4" s="59">
        <v>385120</v>
      </c>
      <c r="C4" s="59">
        <v>614702</v>
      </c>
      <c r="D4" s="59">
        <v>219.68244908470578</v>
      </c>
      <c r="E4" s="59">
        <v>138</v>
      </c>
      <c r="F4" s="256">
        <v>9.4</v>
      </c>
      <c r="G4" s="59">
        <v>372455</v>
      </c>
      <c r="H4" s="59">
        <v>588268</v>
      </c>
      <c r="I4" s="59">
        <v>246.83282011864813</v>
      </c>
      <c r="J4" s="59">
        <v>156</v>
      </c>
      <c r="K4" s="98">
        <v>2</v>
      </c>
    </row>
    <row r="5" spans="1:11" ht="21.75" customHeight="1" x14ac:dyDescent="0.35">
      <c r="A5" s="80" t="s">
        <v>5</v>
      </c>
      <c r="B5" s="59">
        <v>11509</v>
      </c>
      <c r="C5" s="59">
        <v>18877</v>
      </c>
      <c r="D5" s="59">
        <v>219.97253754374361</v>
      </c>
      <c r="E5" s="59">
        <v>135</v>
      </c>
      <c r="F5" s="256">
        <v>9.4</v>
      </c>
      <c r="G5" s="59">
        <v>11223</v>
      </c>
      <c r="H5" s="59">
        <v>18177</v>
      </c>
      <c r="I5" s="59">
        <v>248.54563767726899</v>
      </c>
      <c r="J5" s="59">
        <v>153</v>
      </c>
      <c r="K5" s="98">
        <v>2</v>
      </c>
    </row>
    <row r="6" spans="1:11" ht="21.75" customHeight="1" x14ac:dyDescent="0.35">
      <c r="A6" s="80" t="s">
        <v>6</v>
      </c>
      <c r="B6" s="59">
        <v>969672</v>
      </c>
      <c r="C6" s="59">
        <v>1581676</v>
      </c>
      <c r="D6" s="59">
        <v>224.52315174440039</v>
      </c>
      <c r="E6" s="59">
        <v>138</v>
      </c>
      <c r="F6" s="256">
        <v>9.4</v>
      </c>
      <c r="G6" s="59">
        <v>941961</v>
      </c>
      <c r="H6" s="59">
        <v>1519020</v>
      </c>
      <c r="I6" s="59">
        <v>252.73673795631271</v>
      </c>
      <c r="J6" s="59">
        <v>157</v>
      </c>
      <c r="K6" s="98">
        <v>2</v>
      </c>
    </row>
    <row r="7" spans="1:11" ht="21.75" customHeight="1" x14ac:dyDescent="0.35">
      <c r="A7" s="80" t="s">
        <v>71</v>
      </c>
      <c r="B7" s="59">
        <v>55112</v>
      </c>
      <c r="C7" s="59">
        <v>94412</v>
      </c>
      <c r="D7" s="59">
        <v>243.49378754465405</v>
      </c>
      <c r="E7" s="59">
        <v>143</v>
      </c>
      <c r="F7" s="256">
        <v>9.5</v>
      </c>
      <c r="G7" s="59">
        <v>53506</v>
      </c>
      <c r="H7" s="59">
        <v>90568</v>
      </c>
      <c r="I7" s="59">
        <v>275.88488878854804</v>
      </c>
      <c r="J7" s="59">
        <v>163</v>
      </c>
      <c r="K7" s="98">
        <v>2</v>
      </c>
    </row>
    <row r="8" spans="1:11" ht="21.75" customHeight="1" x14ac:dyDescent="0.35">
      <c r="A8" s="80" t="s">
        <v>72</v>
      </c>
      <c r="B8" s="59">
        <v>54953</v>
      </c>
      <c r="C8" s="59">
        <v>98837</v>
      </c>
      <c r="D8" s="59">
        <v>239.19663241141544</v>
      </c>
      <c r="E8" s="59">
        <v>133</v>
      </c>
      <c r="F8" s="256">
        <v>9.5</v>
      </c>
      <c r="G8" s="59">
        <v>54261</v>
      </c>
      <c r="H8" s="59">
        <v>96348</v>
      </c>
      <c r="I8" s="59">
        <v>274.21363643093537</v>
      </c>
      <c r="J8" s="59">
        <v>155</v>
      </c>
      <c r="K8" s="98">
        <v>2</v>
      </c>
    </row>
    <row r="9" spans="1:11" ht="21.75" customHeight="1" x14ac:dyDescent="0.35">
      <c r="A9" s="80" t="s">
        <v>7</v>
      </c>
      <c r="B9" s="59">
        <v>467460</v>
      </c>
      <c r="C9" s="59">
        <v>758817</v>
      </c>
      <c r="D9" s="59">
        <v>226.08299459906812</v>
      </c>
      <c r="E9" s="59">
        <v>140</v>
      </c>
      <c r="F9" s="256">
        <v>9.5</v>
      </c>
      <c r="G9" s="59">
        <v>456051</v>
      </c>
      <c r="H9" s="59">
        <v>732887</v>
      </c>
      <c r="I9" s="59">
        <v>255.24484159528529</v>
      </c>
      <c r="J9" s="59">
        <v>159</v>
      </c>
      <c r="K9" s="98">
        <v>2</v>
      </c>
    </row>
    <row r="10" spans="1:11" ht="21.75" customHeight="1" x14ac:dyDescent="0.35">
      <c r="A10" s="80" t="s">
        <v>63</v>
      </c>
      <c r="B10" s="59">
        <v>109028</v>
      </c>
      <c r="C10" s="59">
        <v>173485</v>
      </c>
      <c r="D10" s="59">
        <v>228.31521128763399</v>
      </c>
      <c r="E10" s="59">
        <v>144</v>
      </c>
      <c r="F10" s="256">
        <v>9.5</v>
      </c>
      <c r="G10" s="59">
        <v>105846</v>
      </c>
      <c r="H10" s="59">
        <v>167026</v>
      </c>
      <c r="I10" s="59">
        <v>258.53192650608241</v>
      </c>
      <c r="J10" s="59">
        <v>164</v>
      </c>
      <c r="K10" s="98">
        <v>2</v>
      </c>
    </row>
    <row r="11" spans="1:11" ht="21.75" customHeight="1" x14ac:dyDescent="0.35">
      <c r="A11" s="80" t="s">
        <v>8</v>
      </c>
      <c r="B11" s="59">
        <v>126101</v>
      </c>
      <c r="C11" s="59">
        <v>194079</v>
      </c>
      <c r="D11" s="59">
        <v>209.78119049157547</v>
      </c>
      <c r="E11" s="59">
        <v>137</v>
      </c>
      <c r="F11" s="256">
        <v>9.3000000000000007</v>
      </c>
      <c r="G11" s="59">
        <v>121711</v>
      </c>
      <c r="H11" s="59">
        <v>185380</v>
      </c>
      <c r="I11" s="59">
        <v>236.5538460710365</v>
      </c>
      <c r="J11" s="59">
        <v>155</v>
      </c>
      <c r="K11" s="98">
        <v>2</v>
      </c>
    </row>
    <row r="12" spans="1:11" ht="21.75" customHeight="1" x14ac:dyDescent="0.35">
      <c r="A12" s="80" t="s">
        <v>9</v>
      </c>
      <c r="B12" s="59">
        <v>432489</v>
      </c>
      <c r="C12" s="59">
        <v>689832</v>
      </c>
      <c r="D12" s="59">
        <v>222.90004883406323</v>
      </c>
      <c r="E12" s="59">
        <v>140</v>
      </c>
      <c r="F12" s="256">
        <v>9.4</v>
      </c>
      <c r="G12" s="59">
        <v>420122</v>
      </c>
      <c r="H12" s="59">
        <v>663664</v>
      </c>
      <c r="I12" s="59">
        <v>251.31183109213046</v>
      </c>
      <c r="J12" s="59">
        <v>159</v>
      </c>
      <c r="K12" s="98">
        <v>2</v>
      </c>
    </row>
    <row r="13" spans="1:11" ht="21.75" customHeight="1" x14ac:dyDescent="0.35">
      <c r="A13" s="80" t="s">
        <v>10</v>
      </c>
      <c r="B13" s="59">
        <v>342145</v>
      </c>
      <c r="C13" s="59">
        <v>526835</v>
      </c>
      <c r="D13" s="59">
        <v>213.27560981984692</v>
      </c>
      <c r="E13" s="59">
        <v>139</v>
      </c>
      <c r="F13" s="256">
        <v>9.4</v>
      </c>
      <c r="G13" s="59">
        <v>331527</v>
      </c>
      <c r="H13" s="59">
        <v>505493</v>
      </c>
      <c r="I13" s="59">
        <v>239.7412901493359</v>
      </c>
      <c r="J13" s="59">
        <v>157</v>
      </c>
      <c r="K13" s="98">
        <v>2</v>
      </c>
    </row>
    <row r="14" spans="1:11" ht="21.75" customHeight="1" x14ac:dyDescent="0.35">
      <c r="A14" s="80" t="s">
        <v>11</v>
      </c>
      <c r="B14" s="59">
        <v>83072</v>
      </c>
      <c r="C14" s="59">
        <v>129687</v>
      </c>
      <c r="D14" s="59">
        <v>229.49122801023901</v>
      </c>
      <c r="E14" s="59">
        <v>147</v>
      </c>
      <c r="F14" s="256">
        <v>9.4</v>
      </c>
      <c r="G14" s="59">
        <v>80141</v>
      </c>
      <c r="H14" s="59">
        <v>124016</v>
      </c>
      <c r="I14" s="59">
        <v>258.06848649457567</v>
      </c>
      <c r="J14" s="59">
        <v>167</v>
      </c>
      <c r="K14" s="98">
        <v>2</v>
      </c>
    </row>
    <row r="15" spans="1:11" ht="21.75" customHeight="1" x14ac:dyDescent="0.35">
      <c r="A15" s="80" t="s">
        <v>12</v>
      </c>
      <c r="B15" s="59">
        <v>145716</v>
      </c>
      <c r="C15" s="59">
        <v>230617</v>
      </c>
      <c r="D15" s="59">
        <v>227.8879346547474</v>
      </c>
      <c r="E15" s="59">
        <v>145</v>
      </c>
      <c r="F15" s="256">
        <v>9.4</v>
      </c>
      <c r="G15" s="59">
        <v>141142</v>
      </c>
      <c r="H15" s="59">
        <v>221341</v>
      </c>
      <c r="I15" s="59">
        <v>256.8023397147382</v>
      </c>
      <c r="J15" s="59">
        <v>164</v>
      </c>
      <c r="K15" s="98">
        <v>2</v>
      </c>
    </row>
    <row r="16" spans="1:11" ht="21.75" customHeight="1" x14ac:dyDescent="0.35">
      <c r="A16" s="80" t="s">
        <v>13</v>
      </c>
      <c r="B16" s="59">
        <v>555719</v>
      </c>
      <c r="C16" s="59">
        <v>867858</v>
      </c>
      <c r="D16" s="59">
        <v>220.28467859234246</v>
      </c>
      <c r="E16" s="59">
        <v>142</v>
      </c>
      <c r="F16" s="256">
        <v>9.3000000000000007</v>
      </c>
      <c r="G16" s="59">
        <v>532997</v>
      </c>
      <c r="H16" s="59">
        <v>823875</v>
      </c>
      <c r="I16" s="59">
        <v>247.4444505734011</v>
      </c>
      <c r="J16" s="59">
        <v>160</v>
      </c>
      <c r="K16" s="98">
        <v>2</v>
      </c>
    </row>
    <row r="17" spans="1:12" ht="21.75" customHeight="1" x14ac:dyDescent="0.35">
      <c r="A17" s="80" t="s">
        <v>14</v>
      </c>
      <c r="B17" s="59">
        <v>122358</v>
      </c>
      <c r="C17" s="59">
        <v>196048</v>
      </c>
      <c r="D17" s="59">
        <v>237.23412154013118</v>
      </c>
      <c r="E17" s="59">
        <v>149</v>
      </c>
      <c r="F17" s="256">
        <v>9.3000000000000007</v>
      </c>
      <c r="G17" s="59">
        <v>117567</v>
      </c>
      <c r="H17" s="59">
        <v>186431</v>
      </c>
      <c r="I17" s="59">
        <v>266.86215783741932</v>
      </c>
      <c r="J17" s="59">
        <v>168</v>
      </c>
      <c r="K17" s="98">
        <v>2</v>
      </c>
    </row>
    <row r="18" spans="1:12" ht="21.75" customHeight="1" x14ac:dyDescent="0.35">
      <c r="A18" s="80" t="s">
        <v>15</v>
      </c>
      <c r="B18" s="59">
        <v>26182</v>
      </c>
      <c r="C18" s="59">
        <v>42067</v>
      </c>
      <c r="D18" s="59">
        <v>237.18033571632816</v>
      </c>
      <c r="E18" s="59">
        <v>149</v>
      </c>
      <c r="F18" s="256">
        <v>9.3000000000000007</v>
      </c>
      <c r="G18" s="59">
        <v>25053</v>
      </c>
      <c r="H18" s="59">
        <v>39763</v>
      </c>
      <c r="I18" s="59">
        <v>266.97754203541086</v>
      </c>
      <c r="J18" s="59">
        <v>168</v>
      </c>
      <c r="K18" s="98">
        <v>2</v>
      </c>
    </row>
    <row r="19" spans="1:12" ht="21.75" customHeight="1" x14ac:dyDescent="0.35">
      <c r="A19" s="80" t="s">
        <v>16</v>
      </c>
      <c r="B19" s="59">
        <v>570665</v>
      </c>
      <c r="C19" s="59">
        <v>944706</v>
      </c>
      <c r="D19" s="59">
        <v>256.6767880870064</v>
      </c>
      <c r="E19" s="59">
        <v>156</v>
      </c>
      <c r="F19" s="256">
        <v>8.8000000000000007</v>
      </c>
      <c r="G19" s="59">
        <v>519921</v>
      </c>
      <c r="H19" s="59">
        <v>847177</v>
      </c>
      <c r="I19" s="59">
        <v>286.83241804243494</v>
      </c>
      <c r="J19" s="59">
        <v>176</v>
      </c>
      <c r="K19" s="98">
        <v>2</v>
      </c>
    </row>
    <row r="20" spans="1:12" ht="21.75" customHeight="1" x14ac:dyDescent="0.35">
      <c r="A20" s="80" t="s">
        <v>17</v>
      </c>
      <c r="B20" s="59">
        <v>398130</v>
      </c>
      <c r="C20" s="59">
        <v>637445</v>
      </c>
      <c r="D20" s="59">
        <v>247.46853434668981</v>
      </c>
      <c r="E20" s="59">
        <v>155</v>
      </c>
      <c r="F20" s="256">
        <v>9.1999999999999993</v>
      </c>
      <c r="G20" s="59">
        <v>373789</v>
      </c>
      <c r="H20" s="59">
        <v>591235</v>
      </c>
      <c r="I20" s="59">
        <v>276.96964283043616</v>
      </c>
      <c r="J20" s="59">
        <v>175</v>
      </c>
      <c r="K20" s="98">
        <v>2</v>
      </c>
    </row>
    <row r="21" spans="1:12" ht="21.75" customHeight="1" x14ac:dyDescent="0.35">
      <c r="A21" s="80" t="s">
        <v>18</v>
      </c>
      <c r="B21" s="59">
        <v>51892</v>
      </c>
      <c r="C21" s="59">
        <v>84643</v>
      </c>
      <c r="D21" s="59">
        <v>252.23276110734679</v>
      </c>
      <c r="E21" s="59">
        <v>155</v>
      </c>
      <c r="F21" s="256">
        <v>9.4</v>
      </c>
      <c r="G21" s="59">
        <v>49375</v>
      </c>
      <c r="H21" s="59">
        <v>79675</v>
      </c>
      <c r="I21" s="59">
        <v>282.19116127580406</v>
      </c>
      <c r="J21" s="59">
        <v>175</v>
      </c>
      <c r="K21" s="98">
        <v>2</v>
      </c>
    </row>
    <row r="22" spans="1:12" ht="21.75" customHeight="1" x14ac:dyDescent="0.35">
      <c r="A22" s="80" t="s">
        <v>19</v>
      </c>
      <c r="B22" s="59">
        <v>181116</v>
      </c>
      <c r="C22" s="59">
        <v>301156</v>
      </c>
      <c r="D22" s="59">
        <v>274.88133325602081</v>
      </c>
      <c r="E22" s="59">
        <v>166</v>
      </c>
      <c r="F22" s="256">
        <v>8.9</v>
      </c>
      <c r="G22" s="59">
        <v>166365</v>
      </c>
      <c r="H22" s="59">
        <v>273087</v>
      </c>
      <c r="I22" s="59">
        <v>306.76798192557243</v>
      </c>
      <c r="J22" s="59">
        <v>187</v>
      </c>
      <c r="K22" s="98">
        <v>2</v>
      </c>
    </row>
    <row r="23" spans="1:12" ht="21.75" customHeight="1" x14ac:dyDescent="0.35">
      <c r="A23" s="80" t="s">
        <v>20</v>
      </c>
      <c r="B23" s="59">
        <v>482563</v>
      </c>
      <c r="C23" s="59">
        <v>789101</v>
      </c>
      <c r="D23" s="59">
        <v>259.38333455419968</v>
      </c>
      <c r="E23" s="59">
        <v>160</v>
      </c>
      <c r="F23" s="256">
        <v>8.8000000000000007</v>
      </c>
      <c r="G23" s="59">
        <v>438864</v>
      </c>
      <c r="H23" s="59">
        <v>705562</v>
      </c>
      <c r="I23" s="59">
        <v>289.81910496632361</v>
      </c>
      <c r="J23" s="59">
        <v>180</v>
      </c>
      <c r="K23" s="98">
        <v>2</v>
      </c>
    </row>
    <row r="24" spans="1:12" ht="21.75" customHeight="1" x14ac:dyDescent="0.35">
      <c r="A24" s="80" t="s">
        <v>21</v>
      </c>
      <c r="B24" s="59">
        <v>141480</v>
      </c>
      <c r="C24" s="59">
        <v>213844</v>
      </c>
      <c r="D24" s="59">
        <v>240.65371537443474</v>
      </c>
      <c r="E24" s="59">
        <v>160</v>
      </c>
      <c r="F24" s="256">
        <v>9.1999999999999993</v>
      </c>
      <c r="G24" s="59">
        <v>134383</v>
      </c>
      <c r="H24" s="59">
        <v>201044</v>
      </c>
      <c r="I24" s="59">
        <v>268.99651072607952</v>
      </c>
      <c r="J24" s="59">
        <v>180</v>
      </c>
      <c r="K24" s="98">
        <v>2</v>
      </c>
    </row>
    <row r="25" spans="1:12" ht="21.75" customHeight="1" thickBot="1" x14ac:dyDescent="0.4">
      <c r="A25" s="115" t="s">
        <v>33</v>
      </c>
      <c r="B25" s="115">
        <v>5712482</v>
      </c>
      <c r="C25" s="115">
        <v>9188724</v>
      </c>
      <c r="D25" s="115">
        <v>233.341435941285</v>
      </c>
      <c r="E25" s="115">
        <v>146</v>
      </c>
      <c r="F25" s="257">
        <v>9.3000000000000007</v>
      </c>
      <c r="G25" s="115">
        <v>5448260</v>
      </c>
      <c r="H25" s="115">
        <v>8660037</v>
      </c>
      <c r="I25" s="115">
        <v>262.06271372331662</v>
      </c>
      <c r="J25" s="115">
        <v>165</v>
      </c>
      <c r="K25" s="258">
        <v>2</v>
      </c>
      <c r="L25" s="277"/>
    </row>
    <row r="26" spans="1:12" ht="26.5" customHeight="1" thickTop="1" x14ac:dyDescent="0.3">
      <c r="A26" s="263" t="str">
        <f>+INDICE!B10</f>
        <v xml:space="preserve"> Lettura dati 23 marzo 2023</v>
      </c>
      <c r="B26" s="91"/>
      <c r="C26" s="7"/>
      <c r="D26" s="264"/>
    </row>
    <row r="27" spans="1:12" x14ac:dyDescent="0.3">
      <c r="A27" s="263"/>
      <c r="B27" s="91"/>
    </row>
    <row r="28" spans="1:12" x14ac:dyDescent="0.3">
      <c r="A28" s="263"/>
      <c r="B28" s="91"/>
    </row>
    <row r="31" spans="1:12" x14ac:dyDescent="0.35">
      <c r="C31" s="286"/>
    </row>
    <row r="33" spans="2:4" x14ac:dyDescent="0.35">
      <c r="B33" s="265"/>
      <c r="C33" s="265"/>
    </row>
    <row r="34" spans="2:4" x14ac:dyDescent="0.35">
      <c r="B34" s="265"/>
      <c r="C34" s="265"/>
    </row>
    <row r="35" spans="2:4" x14ac:dyDescent="0.35">
      <c r="B35" s="265"/>
      <c r="C35" s="265"/>
    </row>
    <row r="36" spans="2:4" x14ac:dyDescent="0.35">
      <c r="B36" s="265"/>
      <c r="C36" s="265"/>
      <c r="D36" s="264"/>
    </row>
    <row r="37" spans="2:4" x14ac:dyDescent="0.35">
      <c r="B37" s="265"/>
      <c r="C37" s="265"/>
    </row>
    <row r="38" spans="2:4" x14ac:dyDescent="0.35">
      <c r="B38" s="265"/>
      <c r="C38" s="265"/>
    </row>
    <row r="39" spans="2:4" x14ac:dyDescent="0.35">
      <c r="B39" s="265"/>
      <c r="C39" s="265"/>
    </row>
    <row r="40" spans="2:4" x14ac:dyDescent="0.35">
      <c r="B40" s="265"/>
      <c r="C40" s="265"/>
    </row>
    <row r="41" spans="2:4" x14ac:dyDescent="0.35">
      <c r="B41" s="265"/>
      <c r="C41" s="265"/>
    </row>
    <row r="42" spans="2:4" s="262" customFormat="1" x14ac:dyDescent="0.35">
      <c r="B42" s="265"/>
      <c r="C42" s="265"/>
    </row>
    <row r="43" spans="2:4" s="262" customFormat="1" x14ac:dyDescent="0.35">
      <c r="B43" s="265"/>
      <c r="C43" s="265"/>
    </row>
    <row r="44" spans="2:4" s="262" customFormat="1" x14ac:dyDescent="0.35">
      <c r="B44" s="265"/>
      <c r="C44" s="265"/>
    </row>
    <row r="45" spans="2:4" s="262" customFormat="1" x14ac:dyDescent="0.35">
      <c r="B45" s="265"/>
      <c r="C45" s="265"/>
    </row>
    <row r="46" spans="2:4" s="262" customFormat="1" x14ac:dyDescent="0.35">
      <c r="B46" s="265"/>
      <c r="C46" s="265"/>
    </row>
    <row r="47" spans="2:4" s="262" customFormat="1" x14ac:dyDescent="0.35">
      <c r="B47" s="265"/>
      <c r="C47" s="265"/>
    </row>
    <row r="48" spans="2:4" s="262" customFormat="1" x14ac:dyDescent="0.35">
      <c r="B48" s="265"/>
      <c r="C48" s="265"/>
    </row>
    <row r="49" spans="2:3" s="262" customFormat="1" x14ac:dyDescent="0.35">
      <c r="B49" s="265"/>
      <c r="C49" s="265"/>
    </row>
    <row r="50" spans="2:3" s="262" customFormat="1" x14ac:dyDescent="0.35">
      <c r="B50" s="265"/>
      <c r="C50" s="265"/>
    </row>
    <row r="51" spans="2:3" s="262" customFormat="1" x14ac:dyDescent="0.35">
      <c r="B51" s="265"/>
      <c r="C51" s="265"/>
    </row>
    <row r="52" spans="2:3" s="262" customFormat="1" x14ac:dyDescent="0.35">
      <c r="B52" s="265"/>
      <c r="C52" s="265"/>
    </row>
    <row r="53" spans="2:3" s="262" customFormat="1" x14ac:dyDescent="0.35">
      <c r="B53" s="265"/>
      <c r="C53" s="265"/>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4"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tabColor rgb="FF92D050"/>
    <pageSetUpPr fitToPage="1"/>
  </sheetPr>
  <dimension ref="B1:I19"/>
  <sheetViews>
    <sheetView tabSelected="1"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7" t="str">
        <f>+INDICE!B29</f>
        <v>Sezione II - Assegno Unico Universale ai percettori di Reddito di Cittadinanza</v>
      </c>
    </row>
    <row r="15" spans="2:9" ht="14.5" customHeight="1" x14ac:dyDescent="0.35">
      <c r="B15" s="322" t="s">
        <v>101</v>
      </c>
      <c r="C15" s="322"/>
      <c r="D15" s="322"/>
      <c r="E15" s="322"/>
      <c r="F15" s="322"/>
      <c r="G15" s="322"/>
      <c r="H15" s="322"/>
      <c r="I15" s="322"/>
    </row>
    <row r="16" spans="2:9" x14ac:dyDescent="0.35">
      <c r="B16" s="322"/>
      <c r="C16" s="322"/>
      <c r="D16" s="322"/>
      <c r="E16" s="322"/>
      <c r="F16" s="322"/>
      <c r="G16" s="322"/>
      <c r="H16" s="322"/>
      <c r="I16" s="322"/>
    </row>
    <row r="17" spans="2:9" ht="25.5" customHeight="1" x14ac:dyDescent="0.35">
      <c r="B17" s="322"/>
      <c r="C17" s="322"/>
      <c r="D17" s="322"/>
      <c r="E17" s="322"/>
      <c r="F17" s="322"/>
      <c r="G17" s="322"/>
      <c r="H17" s="322"/>
      <c r="I17" s="322"/>
    </row>
    <row r="18" spans="2:9" ht="28" customHeight="1" x14ac:dyDescent="0.35">
      <c r="B18" s="322"/>
      <c r="C18" s="322"/>
      <c r="D18" s="322"/>
      <c r="E18" s="322"/>
      <c r="F18" s="322"/>
      <c r="G18" s="322"/>
      <c r="H18" s="322"/>
      <c r="I18" s="322"/>
    </row>
    <row r="19" spans="2:9" x14ac:dyDescent="0.35">
      <c r="B19" s="322"/>
      <c r="C19" s="322"/>
      <c r="D19" s="322"/>
      <c r="E19" s="322"/>
      <c r="F19" s="322"/>
      <c r="G19" s="322"/>
      <c r="H19" s="322"/>
      <c r="I19" s="322"/>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tabColor rgb="FF92D050"/>
    <pageSetUpPr fitToPage="1"/>
  </sheetPr>
  <dimension ref="A1:P40"/>
  <sheetViews>
    <sheetView showGridLines="0" tabSelected="1" view="pageBreakPreview" topLeftCell="A4" zoomScale="62" zoomScaleNormal="53" zoomScaleSheetLayoutView="62" workbookViewId="0">
      <selection activeCell="B1" sqref="B1"/>
    </sheetView>
  </sheetViews>
  <sheetFormatPr defaultColWidth="13.36328125" defaultRowHeight="10" x14ac:dyDescent="0.35"/>
  <cols>
    <col min="1" max="1" width="40.54296875" style="1" customWidth="1"/>
    <col min="2" max="2" width="20.36328125" style="1" customWidth="1"/>
    <col min="3" max="3" width="20.90625" style="1" customWidth="1"/>
    <col min="4" max="4" width="21.36328125" style="1" customWidth="1"/>
    <col min="5" max="5" width="21.6328125" style="1" customWidth="1"/>
    <col min="6" max="6" width="20.08984375" style="1" customWidth="1"/>
    <col min="7" max="7" width="18.6328125" style="1" customWidth="1"/>
    <col min="8" max="8" width="15.6328125" style="1" customWidth="1"/>
    <col min="9" max="10" width="11.453125" style="1" customWidth="1"/>
    <col min="11" max="16384" width="13.36328125" style="1"/>
  </cols>
  <sheetData>
    <row r="1" spans="1:16" ht="57.5" customHeight="1" thickBot="1" x14ac:dyDescent="0.4">
      <c r="A1" s="365" t="s">
        <v>183</v>
      </c>
      <c r="B1" s="365"/>
      <c r="C1" s="365"/>
      <c r="D1" s="365"/>
      <c r="E1" s="365"/>
      <c r="F1" s="365"/>
    </row>
    <row r="2" spans="1:16" ht="82.25" customHeight="1" thickTop="1" thickBot="1" x14ac:dyDescent="0.4">
      <c r="A2" s="56" t="s">
        <v>108</v>
      </c>
      <c r="B2" s="57" t="s">
        <v>92</v>
      </c>
      <c r="C2" s="57" t="s">
        <v>93</v>
      </c>
      <c r="D2" s="57" t="s">
        <v>167</v>
      </c>
      <c r="E2" s="57" t="s">
        <v>168</v>
      </c>
      <c r="F2" s="57" t="s">
        <v>169</v>
      </c>
      <c r="G2" s="58"/>
    </row>
    <row r="3" spans="1:16" ht="38.5" customHeight="1" thickTop="1" x14ac:dyDescent="0.3">
      <c r="A3" s="225"/>
      <c r="B3" s="382" t="s">
        <v>170</v>
      </c>
      <c r="C3" s="382"/>
      <c r="D3" s="382"/>
      <c r="E3" s="382"/>
      <c r="F3" s="382"/>
      <c r="G3" s="58"/>
    </row>
    <row r="4" spans="1:16" ht="32.75" customHeight="1" x14ac:dyDescent="0.35">
      <c r="A4" s="92" t="s">
        <v>172</v>
      </c>
      <c r="B4" s="59">
        <v>414423</v>
      </c>
      <c r="C4" s="59">
        <v>652612</v>
      </c>
      <c r="D4" s="98">
        <v>53.4</v>
      </c>
      <c r="E4" s="59">
        <v>129</v>
      </c>
      <c r="F4" s="59">
        <v>82</v>
      </c>
      <c r="G4" s="58"/>
      <c r="H4" s="24"/>
      <c r="I4" s="24"/>
      <c r="J4" s="8"/>
      <c r="N4" s="24"/>
      <c r="O4" s="24"/>
      <c r="P4" s="24"/>
    </row>
    <row r="5" spans="1:16" ht="28" customHeight="1" x14ac:dyDescent="0.35">
      <c r="A5" s="92" t="s">
        <v>173</v>
      </c>
      <c r="B5" s="59">
        <v>421658</v>
      </c>
      <c r="C5" s="59">
        <v>697078</v>
      </c>
      <c r="D5" s="98">
        <v>61.2</v>
      </c>
      <c r="E5" s="59">
        <v>145</v>
      </c>
      <c r="F5" s="59">
        <v>88</v>
      </c>
      <c r="G5" s="58"/>
      <c r="H5" s="24"/>
      <c r="I5" s="24"/>
      <c r="J5" s="8"/>
      <c r="N5" s="24"/>
      <c r="O5" s="24"/>
      <c r="P5" s="24"/>
    </row>
    <row r="6" spans="1:16" ht="28" customHeight="1" x14ac:dyDescent="0.35">
      <c r="A6" s="92" t="s">
        <v>174</v>
      </c>
      <c r="B6" s="59">
        <v>323725</v>
      </c>
      <c r="C6" s="59">
        <v>535102</v>
      </c>
      <c r="D6" s="98">
        <v>59.5</v>
      </c>
      <c r="E6" s="59">
        <v>184</v>
      </c>
      <c r="F6" s="59">
        <v>111</v>
      </c>
      <c r="G6" s="58"/>
      <c r="H6" s="24"/>
      <c r="I6" s="24"/>
      <c r="J6" s="8"/>
      <c r="N6" s="24"/>
      <c r="O6" s="24"/>
      <c r="P6" s="24"/>
    </row>
    <row r="7" spans="1:16" ht="28" customHeight="1" x14ac:dyDescent="0.35">
      <c r="A7" s="92" t="s">
        <v>175</v>
      </c>
      <c r="B7" s="59">
        <v>338153</v>
      </c>
      <c r="C7" s="59">
        <v>553995</v>
      </c>
      <c r="D7" s="98">
        <v>60.7</v>
      </c>
      <c r="E7" s="59">
        <v>180</v>
      </c>
      <c r="F7" s="59">
        <v>110</v>
      </c>
      <c r="G7" s="58"/>
      <c r="H7" s="24"/>
      <c r="I7" s="24"/>
      <c r="J7" s="8"/>
      <c r="N7" s="24"/>
      <c r="O7" s="24"/>
      <c r="P7" s="24"/>
    </row>
    <row r="8" spans="1:16" ht="28" customHeight="1" x14ac:dyDescent="0.35">
      <c r="A8" s="92" t="s">
        <v>176</v>
      </c>
      <c r="B8" s="59">
        <v>357777</v>
      </c>
      <c r="C8" s="59">
        <v>591214</v>
      </c>
      <c r="D8" s="98">
        <v>64.599999999999994</v>
      </c>
      <c r="E8" s="59">
        <v>181</v>
      </c>
      <c r="F8" s="59">
        <v>109</v>
      </c>
      <c r="G8" s="58"/>
      <c r="H8" s="24"/>
      <c r="I8" s="24"/>
      <c r="J8" s="8"/>
      <c r="N8" s="24"/>
      <c r="O8" s="24"/>
      <c r="P8" s="24"/>
    </row>
    <row r="9" spans="1:16" ht="28" customHeight="1" x14ac:dyDescent="0.35">
      <c r="A9" s="92" t="s">
        <v>177</v>
      </c>
      <c r="B9" s="59">
        <v>354047</v>
      </c>
      <c r="C9" s="59">
        <v>584716</v>
      </c>
      <c r="D9" s="98">
        <v>63.1</v>
      </c>
      <c r="E9" s="59">
        <v>178</v>
      </c>
      <c r="F9" s="59">
        <v>108</v>
      </c>
      <c r="G9" s="58"/>
      <c r="H9" s="24"/>
      <c r="I9" s="24"/>
      <c r="J9" s="8"/>
      <c r="N9" s="24"/>
      <c r="O9" s="24"/>
      <c r="P9" s="24"/>
    </row>
    <row r="10" spans="1:16" ht="28" customHeight="1" x14ac:dyDescent="0.35">
      <c r="A10" s="92" t="s">
        <v>178</v>
      </c>
      <c r="B10" s="59">
        <v>348255</v>
      </c>
      <c r="C10" s="59">
        <v>575835</v>
      </c>
      <c r="D10" s="98">
        <v>58.9</v>
      </c>
      <c r="E10" s="59">
        <v>169</v>
      </c>
      <c r="F10" s="59">
        <v>102</v>
      </c>
      <c r="G10" s="58"/>
      <c r="H10" s="24"/>
      <c r="I10" s="24"/>
      <c r="J10" s="8"/>
      <c r="N10" s="24"/>
      <c r="O10" s="24"/>
      <c r="P10" s="24"/>
    </row>
    <row r="11" spans="1:16" ht="28" customHeight="1" x14ac:dyDescent="0.35">
      <c r="A11" s="92" t="s">
        <v>179</v>
      </c>
      <c r="B11" s="59">
        <v>360399</v>
      </c>
      <c r="C11" s="59">
        <v>598412</v>
      </c>
      <c r="D11" s="98">
        <v>61.3</v>
      </c>
      <c r="E11" s="59">
        <v>170</v>
      </c>
      <c r="F11" s="59">
        <v>102</v>
      </c>
      <c r="G11" s="58"/>
      <c r="H11" s="24"/>
      <c r="I11" s="24"/>
      <c r="J11" s="8"/>
      <c r="N11" s="24"/>
      <c r="O11" s="24"/>
      <c r="P11" s="24"/>
    </row>
    <row r="12" spans="1:16" ht="28" customHeight="1" x14ac:dyDescent="0.35">
      <c r="A12" s="92" t="s">
        <v>180</v>
      </c>
      <c r="B12" s="59">
        <v>360280</v>
      </c>
      <c r="C12" s="59">
        <v>599116</v>
      </c>
      <c r="D12" s="98">
        <v>60.6</v>
      </c>
      <c r="E12" s="59">
        <v>168</v>
      </c>
      <c r="F12" s="59">
        <v>101</v>
      </c>
      <c r="G12" s="58"/>
      <c r="H12" s="24"/>
      <c r="I12" s="24"/>
      <c r="J12" s="8"/>
      <c r="N12" s="24"/>
      <c r="O12" s="24"/>
      <c r="P12" s="24"/>
    </row>
    <row r="13" spans="1:16" ht="28" customHeight="1" thickBot="1" x14ac:dyDescent="0.4">
      <c r="A13" s="177" t="s">
        <v>181</v>
      </c>
      <c r="B13" s="178">
        <v>354887</v>
      </c>
      <c r="C13" s="178">
        <v>590860</v>
      </c>
      <c r="D13" s="179">
        <v>59.8</v>
      </c>
      <c r="E13" s="178">
        <v>169</v>
      </c>
      <c r="F13" s="178">
        <v>101</v>
      </c>
      <c r="G13" s="58"/>
      <c r="H13" s="24"/>
      <c r="I13" s="24"/>
      <c r="J13" s="8"/>
      <c r="N13" s="24"/>
      <c r="O13" s="24"/>
      <c r="P13" s="24"/>
    </row>
    <row r="14" spans="1:16" s="141" customFormat="1" ht="20.5" customHeight="1" thickTop="1" x14ac:dyDescent="0.35">
      <c r="A14" s="226" t="s">
        <v>198</v>
      </c>
      <c r="B14" s="227"/>
      <c r="C14" s="227"/>
      <c r="D14" s="228">
        <v>603.09999999999991</v>
      </c>
      <c r="E14" s="229"/>
      <c r="F14" s="229"/>
      <c r="H14" s="230"/>
      <c r="I14" s="230"/>
      <c r="J14" s="231"/>
      <c r="N14" s="230"/>
      <c r="O14" s="230"/>
      <c r="P14" s="230"/>
    </row>
    <row r="15" spans="1:16" s="141" customFormat="1" ht="20.5" customHeight="1" x14ac:dyDescent="0.35">
      <c r="A15" s="226" t="s">
        <v>162</v>
      </c>
      <c r="B15" s="227">
        <v>363360</v>
      </c>
      <c r="C15" s="227">
        <v>597894</v>
      </c>
      <c r="D15" s="228"/>
      <c r="E15" s="229"/>
      <c r="F15" s="229"/>
      <c r="H15" s="230"/>
      <c r="I15" s="230"/>
      <c r="J15" s="231"/>
      <c r="N15" s="230"/>
      <c r="O15" s="230"/>
      <c r="P15" s="230"/>
    </row>
    <row r="16" spans="1:16" s="141" customFormat="1" ht="20.5" customHeight="1" thickBot="1" x14ac:dyDescent="0.4">
      <c r="A16" s="232" t="s">
        <v>163</v>
      </c>
      <c r="B16" s="233"/>
      <c r="C16" s="234"/>
      <c r="D16" s="235"/>
      <c r="E16" s="233">
        <v>166</v>
      </c>
      <c r="F16" s="233">
        <v>101</v>
      </c>
      <c r="H16" s="230"/>
      <c r="I16" s="230"/>
      <c r="J16" s="231"/>
      <c r="N16" s="230"/>
      <c r="O16" s="230"/>
      <c r="P16" s="230"/>
    </row>
    <row r="17" spans="1:16" ht="38.5" customHeight="1" thickTop="1" x14ac:dyDescent="0.3">
      <c r="A17" s="225"/>
      <c r="B17" s="382" t="s">
        <v>171</v>
      </c>
      <c r="C17" s="382"/>
      <c r="D17" s="382"/>
      <c r="E17" s="382"/>
      <c r="F17" s="382"/>
      <c r="G17" s="58"/>
    </row>
    <row r="18" spans="1:16" s="154" customFormat="1" ht="27" customHeight="1" x14ac:dyDescent="0.3">
      <c r="A18" s="278" t="s">
        <v>182</v>
      </c>
      <c r="B18" s="281">
        <v>349656</v>
      </c>
      <c r="C18" s="281">
        <v>582339</v>
      </c>
      <c r="D18" s="282">
        <v>61</v>
      </c>
      <c r="E18" s="281">
        <v>174</v>
      </c>
      <c r="F18" s="281">
        <v>105</v>
      </c>
      <c r="G18" s="283"/>
    </row>
    <row r="19" spans="1:16" ht="32.75" customHeight="1" thickBot="1" x14ac:dyDescent="0.4">
      <c r="A19" s="177" t="s">
        <v>184</v>
      </c>
      <c r="B19" s="178">
        <v>298094</v>
      </c>
      <c r="C19" s="178">
        <v>501766</v>
      </c>
      <c r="D19" s="179">
        <v>57.1</v>
      </c>
      <c r="E19" s="178">
        <v>191</v>
      </c>
      <c r="F19" s="178">
        <v>114</v>
      </c>
      <c r="G19" s="58"/>
      <c r="H19" s="24"/>
      <c r="I19" s="24"/>
      <c r="J19" s="8"/>
      <c r="N19" s="24"/>
      <c r="O19" s="24"/>
      <c r="P19" s="24"/>
    </row>
    <row r="20" spans="1:16" s="141" customFormat="1" ht="20.5" customHeight="1" thickTop="1" x14ac:dyDescent="0.35">
      <c r="A20" s="226" t="s">
        <v>199</v>
      </c>
      <c r="B20" s="227"/>
      <c r="C20" s="227"/>
      <c r="D20" s="228">
        <v>118.1</v>
      </c>
      <c r="E20" s="229"/>
      <c r="F20" s="229"/>
      <c r="H20" s="230"/>
      <c r="I20" s="230"/>
      <c r="J20" s="231"/>
      <c r="N20" s="230"/>
      <c r="O20" s="230"/>
      <c r="P20" s="230"/>
    </row>
    <row r="21" spans="1:16" s="141" customFormat="1" ht="20.5" customHeight="1" x14ac:dyDescent="0.35">
      <c r="A21" s="226" t="s">
        <v>160</v>
      </c>
      <c r="B21" s="227">
        <v>323875</v>
      </c>
      <c r="C21" s="227">
        <v>542053</v>
      </c>
      <c r="D21" s="228"/>
      <c r="E21" s="229"/>
      <c r="F21" s="229"/>
      <c r="H21" s="230"/>
      <c r="I21" s="230"/>
      <c r="J21" s="231"/>
      <c r="N21" s="230"/>
      <c r="O21" s="230"/>
      <c r="P21" s="230"/>
    </row>
    <row r="22" spans="1:16" s="141" customFormat="1" ht="20.5" customHeight="1" thickBot="1" x14ac:dyDescent="0.4">
      <c r="A22" s="232" t="s">
        <v>161</v>
      </c>
      <c r="B22" s="233"/>
      <c r="C22" s="234"/>
      <c r="D22" s="235"/>
      <c r="E22" s="233">
        <v>182</v>
      </c>
      <c r="F22" s="233">
        <v>109</v>
      </c>
      <c r="H22" s="230"/>
      <c r="I22" s="230"/>
      <c r="J22" s="231"/>
      <c r="N22" s="230"/>
      <c r="O22" s="230"/>
      <c r="P22" s="230"/>
    </row>
    <row r="23" spans="1:16" ht="77.75" customHeight="1" thickTop="1" x14ac:dyDescent="0.35">
      <c r="A23" s="380" t="s">
        <v>212</v>
      </c>
      <c r="B23" s="380"/>
      <c r="C23" s="380"/>
      <c r="D23" s="380"/>
      <c r="E23" s="380"/>
      <c r="F23" s="380"/>
      <c r="I23" s="381"/>
      <c r="J23" s="381"/>
      <c r="K23" s="381"/>
      <c r="L23" s="381"/>
      <c r="M23" s="381"/>
      <c r="N23" s="381"/>
      <c r="O23" s="381"/>
      <c r="P23" s="381"/>
    </row>
    <row r="24" spans="1:16" ht="20.399999999999999" customHeight="1" x14ac:dyDescent="0.3">
      <c r="A24" s="224" t="str">
        <f>+INDICE!B30</f>
        <v xml:space="preserve"> Lettura dati 29 marzo 2023</v>
      </c>
      <c r="B24" s="6"/>
      <c r="E24" s="54"/>
    </row>
    <row r="25" spans="1:16" x14ac:dyDescent="0.35">
      <c r="B25" s="4"/>
      <c r="C25" s="25"/>
    </row>
    <row r="26" spans="1:16" x14ac:dyDescent="0.35">
      <c r="B26" s="4"/>
    </row>
    <row r="27" spans="1:16" x14ac:dyDescent="0.35">
      <c r="B27" s="4"/>
    </row>
    <row r="28" spans="1:16" x14ac:dyDescent="0.35">
      <c r="B28" s="4"/>
    </row>
    <row r="29" spans="1:16" x14ac:dyDescent="0.35">
      <c r="B29" s="4"/>
    </row>
    <row r="30" spans="1:16" x14ac:dyDescent="0.35">
      <c r="B30" s="4"/>
    </row>
    <row r="31" spans="1:16" x14ac:dyDescent="0.35">
      <c r="B31" s="4"/>
    </row>
    <row r="32" spans="1:16"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5">
    <mergeCell ref="A1:F1"/>
    <mergeCell ref="A23:F23"/>
    <mergeCell ref="I23:P23"/>
    <mergeCell ref="B3:F3"/>
    <mergeCell ref="B17:F17"/>
  </mergeCells>
  <phoneticPr fontId="10" type="noConversion"/>
  <pageMargins left="0.70866141732283472" right="0.70866141732283472" top="0.94488188976377963" bottom="0.74803149606299213" header="0.31496062992125984" footer="0.31496062992125984"/>
  <pageSetup paperSize="9" scale="60"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tabColor rgb="FF92D050"/>
    <pageSetUpPr fitToPage="1"/>
  </sheetPr>
  <dimension ref="A1:U59"/>
  <sheetViews>
    <sheetView showGridLines="0" tabSelected="1" view="pageBreakPreview" topLeftCell="I6" zoomScale="60" zoomScaleNormal="70" workbookViewId="0">
      <selection activeCell="B1" sqref="B1"/>
    </sheetView>
  </sheetViews>
  <sheetFormatPr defaultRowHeight="14.5" x14ac:dyDescent="0.35"/>
  <cols>
    <col min="1" max="1" width="26" style="1" customWidth="1"/>
    <col min="2" max="2" width="11.54296875" style="1" customWidth="1"/>
    <col min="3" max="3" width="11.54296875" style="67" customWidth="1"/>
    <col min="4" max="4" width="11.54296875" style="1" customWidth="1"/>
    <col min="5" max="5" width="11.54296875" style="67" customWidth="1"/>
    <col min="6" max="6" width="11.54296875" style="1" customWidth="1"/>
    <col min="7" max="7" width="11.54296875" style="67" customWidth="1"/>
    <col min="8" max="8" width="11.54296875" style="1" customWidth="1"/>
    <col min="9" max="9" width="11.54296875" style="67" customWidth="1"/>
    <col min="10" max="13" width="11.54296875" style="1" customWidth="1"/>
    <col min="14" max="21" width="11.54296875" customWidth="1"/>
  </cols>
  <sheetData>
    <row r="1" spans="1:21" ht="59.75" customHeight="1" thickBot="1" x14ac:dyDescent="0.4">
      <c r="A1" s="120" t="s">
        <v>146</v>
      </c>
      <c r="B1" s="120"/>
      <c r="C1" s="120"/>
      <c r="D1" s="120"/>
      <c r="E1" s="120"/>
      <c r="F1" s="120"/>
      <c r="G1" s="120"/>
      <c r="H1" s="120"/>
      <c r="I1" s="120"/>
      <c r="J1" s="120"/>
      <c r="K1" s="120"/>
      <c r="L1" s="120"/>
      <c r="M1" s="120"/>
    </row>
    <row r="2" spans="1:21" ht="43.25" customHeight="1" thickTop="1" x14ac:dyDescent="0.35">
      <c r="A2" s="384" t="s">
        <v>79</v>
      </c>
      <c r="B2" s="385" t="s">
        <v>3</v>
      </c>
      <c r="C2" s="386"/>
      <c r="D2" s="385" t="s">
        <v>22</v>
      </c>
      <c r="E2" s="386"/>
      <c r="F2" s="385" t="s">
        <v>23</v>
      </c>
      <c r="G2" s="386"/>
      <c r="H2" s="385" t="s">
        <v>70</v>
      </c>
      <c r="I2" s="386"/>
      <c r="J2" s="385" t="s">
        <v>86</v>
      </c>
      <c r="K2" s="386"/>
      <c r="L2" s="385" t="s">
        <v>88</v>
      </c>
      <c r="M2" s="386"/>
      <c r="N2" s="387" t="s">
        <v>116</v>
      </c>
      <c r="O2" s="388"/>
      <c r="P2" s="387" t="s">
        <v>119</v>
      </c>
      <c r="Q2" s="388"/>
      <c r="R2" s="387" t="s">
        <v>120</v>
      </c>
      <c r="S2" s="388"/>
      <c r="T2" s="387" t="s">
        <v>123</v>
      </c>
      <c r="U2" s="388"/>
    </row>
    <row r="3" spans="1:21" ht="93.5" customHeight="1" thickBot="1" x14ac:dyDescent="0.4">
      <c r="A3" s="356"/>
      <c r="B3" s="30" t="s">
        <v>93</v>
      </c>
      <c r="C3" s="65" t="s">
        <v>109</v>
      </c>
      <c r="D3" s="30" t="s">
        <v>93</v>
      </c>
      <c r="E3" s="65" t="s">
        <v>109</v>
      </c>
      <c r="F3" s="30" t="s">
        <v>93</v>
      </c>
      <c r="G3" s="65" t="s">
        <v>109</v>
      </c>
      <c r="H3" s="30" t="s">
        <v>93</v>
      </c>
      <c r="I3" s="65" t="s">
        <v>109</v>
      </c>
      <c r="J3" s="30" t="s">
        <v>93</v>
      </c>
      <c r="K3" s="65" t="s">
        <v>109</v>
      </c>
      <c r="L3" s="30" t="s">
        <v>93</v>
      </c>
      <c r="M3" s="65" t="s">
        <v>109</v>
      </c>
      <c r="N3" s="30" t="s">
        <v>93</v>
      </c>
      <c r="O3" s="65" t="s">
        <v>109</v>
      </c>
      <c r="P3" s="30" t="s">
        <v>93</v>
      </c>
      <c r="Q3" s="65" t="s">
        <v>109</v>
      </c>
      <c r="R3" s="30" t="s">
        <v>93</v>
      </c>
      <c r="S3" s="65" t="s">
        <v>109</v>
      </c>
      <c r="T3" s="30" t="s">
        <v>93</v>
      </c>
      <c r="U3" s="65" t="s">
        <v>109</v>
      </c>
    </row>
    <row r="4" spans="1:21" s="79" customFormat="1" ht="25" customHeight="1" thickTop="1" x14ac:dyDescent="0.35">
      <c r="A4" s="236" t="s">
        <v>4</v>
      </c>
      <c r="B4" s="236">
        <v>26474</v>
      </c>
      <c r="C4" s="236">
        <v>83</v>
      </c>
      <c r="D4" s="236">
        <v>28504</v>
      </c>
      <c r="E4" s="236">
        <v>90</v>
      </c>
      <c r="F4" s="236">
        <v>22373</v>
      </c>
      <c r="G4" s="236">
        <v>117</v>
      </c>
      <c r="H4" s="236">
        <v>22192</v>
      </c>
      <c r="I4" s="236">
        <v>118</v>
      </c>
      <c r="J4" s="236">
        <v>23343</v>
      </c>
      <c r="K4" s="236">
        <v>116</v>
      </c>
      <c r="L4" s="236">
        <v>23156</v>
      </c>
      <c r="M4" s="236">
        <v>114</v>
      </c>
      <c r="N4" s="236">
        <v>22424</v>
      </c>
      <c r="O4" s="236">
        <v>107</v>
      </c>
      <c r="P4" s="236">
        <v>22917</v>
      </c>
      <c r="Q4" s="236">
        <v>106</v>
      </c>
      <c r="R4" s="236">
        <v>22965</v>
      </c>
      <c r="S4" s="236">
        <v>106</v>
      </c>
      <c r="T4" s="236">
        <v>22647</v>
      </c>
      <c r="U4" s="236">
        <v>106</v>
      </c>
    </row>
    <row r="5" spans="1:21" x14ac:dyDescent="0.35">
      <c r="A5" s="2" t="s">
        <v>5</v>
      </c>
      <c r="B5" s="2">
        <v>348</v>
      </c>
      <c r="C5" s="2">
        <v>109</v>
      </c>
      <c r="D5" s="2">
        <v>364</v>
      </c>
      <c r="E5" s="2">
        <v>111</v>
      </c>
      <c r="F5" s="2">
        <v>294</v>
      </c>
      <c r="G5" s="2">
        <v>131</v>
      </c>
      <c r="H5" s="2">
        <v>302</v>
      </c>
      <c r="I5" s="2">
        <v>138</v>
      </c>
      <c r="J5" s="2">
        <v>324</v>
      </c>
      <c r="K5" s="2">
        <v>137</v>
      </c>
      <c r="L5" s="2">
        <v>308</v>
      </c>
      <c r="M5" s="2">
        <v>129</v>
      </c>
      <c r="N5" s="2">
        <v>270</v>
      </c>
      <c r="O5" s="2">
        <v>121</v>
      </c>
      <c r="P5" s="2">
        <v>293</v>
      </c>
      <c r="Q5" s="2">
        <v>121</v>
      </c>
      <c r="R5" s="2">
        <v>288</v>
      </c>
      <c r="S5" s="2">
        <v>117</v>
      </c>
      <c r="T5" s="2">
        <v>288</v>
      </c>
      <c r="U5" s="2">
        <v>116</v>
      </c>
    </row>
    <row r="6" spans="1:21" x14ac:dyDescent="0.35">
      <c r="A6" s="2" t="s">
        <v>6</v>
      </c>
      <c r="B6" s="2">
        <v>42979</v>
      </c>
      <c r="C6" s="2">
        <v>94</v>
      </c>
      <c r="D6" s="2">
        <v>46021</v>
      </c>
      <c r="E6" s="2">
        <v>98</v>
      </c>
      <c r="F6" s="2">
        <v>36301</v>
      </c>
      <c r="G6" s="2">
        <v>126</v>
      </c>
      <c r="H6" s="2">
        <v>35911</v>
      </c>
      <c r="I6" s="2">
        <v>127</v>
      </c>
      <c r="J6" s="2">
        <v>36848</v>
      </c>
      <c r="K6" s="2">
        <v>125</v>
      </c>
      <c r="L6" s="2">
        <v>36343</v>
      </c>
      <c r="M6" s="2">
        <v>123</v>
      </c>
      <c r="N6" s="2">
        <v>34350</v>
      </c>
      <c r="O6" s="2">
        <v>115</v>
      </c>
      <c r="P6" s="2">
        <v>34578</v>
      </c>
      <c r="Q6" s="2">
        <v>114</v>
      </c>
      <c r="R6" s="2">
        <v>34430</v>
      </c>
      <c r="S6" s="2">
        <v>114</v>
      </c>
      <c r="T6" s="2">
        <v>33444</v>
      </c>
      <c r="U6" s="2">
        <v>113</v>
      </c>
    </row>
    <row r="7" spans="1:21" x14ac:dyDescent="0.35">
      <c r="A7" s="2" t="s">
        <v>71</v>
      </c>
      <c r="B7" s="2">
        <v>2154</v>
      </c>
      <c r="C7" s="2">
        <v>121</v>
      </c>
      <c r="D7" s="2">
        <v>2314</v>
      </c>
      <c r="E7" s="2">
        <v>126</v>
      </c>
      <c r="F7" s="2">
        <v>2057</v>
      </c>
      <c r="G7" s="2">
        <v>150</v>
      </c>
      <c r="H7" s="2">
        <v>1975</v>
      </c>
      <c r="I7" s="2">
        <v>150</v>
      </c>
      <c r="J7" s="2">
        <v>2024</v>
      </c>
      <c r="K7" s="2">
        <v>149</v>
      </c>
      <c r="L7" s="2">
        <v>2074</v>
      </c>
      <c r="M7" s="2">
        <v>148</v>
      </c>
      <c r="N7" s="2">
        <v>1989</v>
      </c>
      <c r="O7" s="2">
        <v>137</v>
      </c>
      <c r="P7" s="2">
        <v>2025</v>
      </c>
      <c r="Q7" s="2">
        <v>137</v>
      </c>
      <c r="R7" s="2">
        <v>1974</v>
      </c>
      <c r="S7" s="2">
        <v>138</v>
      </c>
      <c r="T7" s="2">
        <v>1919</v>
      </c>
      <c r="U7" s="2">
        <v>139</v>
      </c>
    </row>
    <row r="8" spans="1:21" x14ac:dyDescent="0.35">
      <c r="A8" s="2" t="s">
        <v>72</v>
      </c>
      <c r="B8" s="2">
        <v>208</v>
      </c>
      <c r="C8" s="2">
        <v>102</v>
      </c>
      <c r="D8" s="2">
        <v>238</v>
      </c>
      <c r="E8" s="2">
        <v>111</v>
      </c>
      <c r="F8" s="2">
        <v>221</v>
      </c>
      <c r="G8" s="2">
        <v>140</v>
      </c>
      <c r="H8" s="2">
        <v>200</v>
      </c>
      <c r="I8" s="2">
        <v>141</v>
      </c>
      <c r="J8" s="2">
        <v>216</v>
      </c>
      <c r="K8" s="2">
        <v>138</v>
      </c>
      <c r="L8" s="2">
        <v>210</v>
      </c>
      <c r="M8" s="2">
        <v>135</v>
      </c>
      <c r="N8" s="2">
        <v>189</v>
      </c>
      <c r="O8" s="2">
        <v>129</v>
      </c>
      <c r="P8" s="2">
        <v>198</v>
      </c>
      <c r="Q8" s="2">
        <v>125</v>
      </c>
      <c r="R8" s="2">
        <v>191</v>
      </c>
      <c r="S8" s="2">
        <v>122</v>
      </c>
      <c r="T8" s="2">
        <v>167</v>
      </c>
      <c r="U8" s="2">
        <v>123</v>
      </c>
    </row>
    <row r="9" spans="1:21" x14ac:dyDescent="0.35">
      <c r="A9" s="2" t="s">
        <v>7</v>
      </c>
      <c r="B9" s="2">
        <v>11923</v>
      </c>
      <c r="C9" s="2">
        <v>93</v>
      </c>
      <c r="D9" s="2">
        <v>12707</v>
      </c>
      <c r="E9" s="2">
        <v>98</v>
      </c>
      <c r="F9" s="2">
        <v>10236</v>
      </c>
      <c r="G9" s="2">
        <v>127</v>
      </c>
      <c r="H9" s="2">
        <v>10185</v>
      </c>
      <c r="I9" s="2">
        <v>127</v>
      </c>
      <c r="J9" s="2">
        <v>10420</v>
      </c>
      <c r="K9" s="2">
        <v>127</v>
      </c>
      <c r="L9" s="2">
        <v>10355</v>
      </c>
      <c r="M9" s="2">
        <v>125</v>
      </c>
      <c r="N9" s="2">
        <v>9645</v>
      </c>
      <c r="O9" s="2">
        <v>115</v>
      </c>
      <c r="P9" s="2">
        <v>9713</v>
      </c>
      <c r="Q9" s="2">
        <v>114</v>
      </c>
      <c r="R9" s="2">
        <v>9598</v>
      </c>
      <c r="S9" s="2">
        <v>113</v>
      </c>
      <c r="T9" s="2">
        <v>9334</v>
      </c>
      <c r="U9" s="2">
        <v>113</v>
      </c>
    </row>
    <row r="10" spans="1:21" x14ac:dyDescent="0.35">
      <c r="A10" s="2" t="s">
        <v>63</v>
      </c>
      <c r="B10" s="2">
        <v>3125</v>
      </c>
      <c r="C10" s="2">
        <v>86</v>
      </c>
      <c r="D10" s="2">
        <v>3406</v>
      </c>
      <c r="E10" s="2">
        <v>95</v>
      </c>
      <c r="F10" s="2">
        <v>2704</v>
      </c>
      <c r="G10" s="2">
        <v>129</v>
      </c>
      <c r="H10" s="2">
        <v>2677</v>
      </c>
      <c r="I10" s="2">
        <v>128</v>
      </c>
      <c r="J10" s="2">
        <v>2678</v>
      </c>
      <c r="K10" s="2">
        <v>125</v>
      </c>
      <c r="L10" s="2">
        <v>2745</v>
      </c>
      <c r="M10" s="2">
        <v>120</v>
      </c>
      <c r="N10" s="2">
        <v>2588</v>
      </c>
      <c r="O10" s="2">
        <v>109</v>
      </c>
      <c r="P10" s="2">
        <v>2538</v>
      </c>
      <c r="Q10" s="2">
        <v>110</v>
      </c>
      <c r="R10" s="2">
        <v>2511</v>
      </c>
      <c r="S10" s="2">
        <v>110</v>
      </c>
      <c r="T10" s="2">
        <v>2440</v>
      </c>
      <c r="U10" s="2">
        <v>109</v>
      </c>
    </row>
    <row r="11" spans="1:21" x14ac:dyDescent="0.35">
      <c r="A11" s="2" t="s">
        <v>8</v>
      </c>
      <c r="B11" s="2">
        <v>8760</v>
      </c>
      <c r="C11" s="2">
        <v>83</v>
      </c>
      <c r="D11" s="2">
        <v>9166</v>
      </c>
      <c r="E11" s="2">
        <v>87</v>
      </c>
      <c r="F11" s="2">
        <v>7346</v>
      </c>
      <c r="G11" s="2">
        <v>117</v>
      </c>
      <c r="H11" s="2">
        <v>7230</v>
      </c>
      <c r="I11" s="2">
        <v>117</v>
      </c>
      <c r="J11" s="2">
        <v>7414</v>
      </c>
      <c r="K11" s="2">
        <v>116</v>
      </c>
      <c r="L11" s="2">
        <v>7326</v>
      </c>
      <c r="M11" s="2">
        <v>114</v>
      </c>
      <c r="N11" s="2">
        <v>6956</v>
      </c>
      <c r="O11" s="2">
        <v>106</v>
      </c>
      <c r="P11" s="2">
        <v>7020</v>
      </c>
      <c r="Q11" s="2">
        <v>105</v>
      </c>
      <c r="R11" s="2">
        <v>7077</v>
      </c>
      <c r="S11" s="2">
        <v>106</v>
      </c>
      <c r="T11" s="2">
        <v>6991</v>
      </c>
      <c r="U11" s="2">
        <v>105</v>
      </c>
    </row>
    <row r="12" spans="1:21" x14ac:dyDescent="0.35">
      <c r="A12" s="2" t="s">
        <v>9</v>
      </c>
      <c r="B12" s="2">
        <v>15721</v>
      </c>
      <c r="C12" s="2">
        <v>96</v>
      </c>
      <c r="D12" s="2">
        <v>16815</v>
      </c>
      <c r="E12" s="2">
        <v>102</v>
      </c>
      <c r="F12" s="2">
        <v>13758</v>
      </c>
      <c r="G12" s="2">
        <v>129</v>
      </c>
      <c r="H12" s="2">
        <v>13117</v>
      </c>
      <c r="I12" s="2">
        <v>129</v>
      </c>
      <c r="J12" s="2">
        <v>13469</v>
      </c>
      <c r="K12" s="2">
        <v>128</v>
      </c>
      <c r="L12" s="2">
        <v>13357</v>
      </c>
      <c r="M12" s="2">
        <v>126</v>
      </c>
      <c r="N12" s="2">
        <v>12705</v>
      </c>
      <c r="O12" s="2">
        <v>116</v>
      </c>
      <c r="P12" s="2">
        <v>12779</v>
      </c>
      <c r="Q12" s="2">
        <v>115</v>
      </c>
      <c r="R12" s="2">
        <v>12811</v>
      </c>
      <c r="S12" s="2">
        <v>116</v>
      </c>
      <c r="T12" s="2">
        <v>12498</v>
      </c>
      <c r="U12" s="2">
        <v>116</v>
      </c>
    </row>
    <row r="13" spans="1:21" x14ac:dyDescent="0.35">
      <c r="A13" s="2" t="s">
        <v>10</v>
      </c>
      <c r="B13" s="2">
        <v>15425</v>
      </c>
      <c r="C13" s="2">
        <v>89</v>
      </c>
      <c r="D13" s="2">
        <v>16479</v>
      </c>
      <c r="E13" s="2">
        <v>95</v>
      </c>
      <c r="F13" s="2">
        <v>12438</v>
      </c>
      <c r="G13" s="2">
        <v>120</v>
      </c>
      <c r="H13" s="2">
        <v>12476</v>
      </c>
      <c r="I13" s="2">
        <v>120</v>
      </c>
      <c r="J13" s="2">
        <v>12917</v>
      </c>
      <c r="K13" s="2">
        <v>120</v>
      </c>
      <c r="L13" s="2">
        <v>12892</v>
      </c>
      <c r="M13" s="2">
        <v>117</v>
      </c>
      <c r="N13" s="2">
        <v>12237</v>
      </c>
      <c r="O13" s="2">
        <v>109</v>
      </c>
      <c r="P13" s="2">
        <v>12232</v>
      </c>
      <c r="Q13" s="2">
        <v>108</v>
      </c>
      <c r="R13" s="2">
        <v>12205</v>
      </c>
      <c r="S13" s="2">
        <v>107</v>
      </c>
      <c r="T13" s="2">
        <v>11844</v>
      </c>
      <c r="U13" s="2">
        <v>107</v>
      </c>
    </row>
    <row r="14" spans="1:21" x14ac:dyDescent="0.35">
      <c r="A14" s="2" t="s">
        <v>11</v>
      </c>
      <c r="B14" s="2">
        <v>4900</v>
      </c>
      <c r="C14" s="2">
        <v>87</v>
      </c>
      <c r="D14" s="2">
        <v>5188</v>
      </c>
      <c r="E14" s="2">
        <v>92</v>
      </c>
      <c r="F14" s="2">
        <v>3890</v>
      </c>
      <c r="G14" s="2">
        <v>120</v>
      </c>
      <c r="H14" s="2">
        <v>3989</v>
      </c>
      <c r="I14" s="2">
        <v>120</v>
      </c>
      <c r="J14" s="2">
        <v>4109</v>
      </c>
      <c r="K14" s="2">
        <v>119</v>
      </c>
      <c r="L14" s="2">
        <v>4097</v>
      </c>
      <c r="M14" s="2">
        <v>116</v>
      </c>
      <c r="N14" s="2">
        <v>3951</v>
      </c>
      <c r="O14" s="2">
        <v>108</v>
      </c>
      <c r="P14" s="2">
        <v>4101</v>
      </c>
      <c r="Q14" s="2">
        <v>107</v>
      </c>
      <c r="R14" s="2">
        <v>4103</v>
      </c>
      <c r="S14" s="2">
        <v>107</v>
      </c>
      <c r="T14" s="2">
        <v>4081</v>
      </c>
      <c r="U14" s="2">
        <v>107</v>
      </c>
    </row>
    <row r="15" spans="1:21" x14ac:dyDescent="0.35">
      <c r="A15" s="2" t="s">
        <v>12</v>
      </c>
      <c r="B15" s="2">
        <v>6263</v>
      </c>
      <c r="C15" s="2">
        <v>98</v>
      </c>
      <c r="D15" s="2">
        <v>6742</v>
      </c>
      <c r="E15" s="2">
        <v>104</v>
      </c>
      <c r="F15" s="2">
        <v>5050</v>
      </c>
      <c r="G15" s="2">
        <v>129</v>
      </c>
      <c r="H15" s="2">
        <v>5061</v>
      </c>
      <c r="I15" s="2">
        <v>127</v>
      </c>
      <c r="J15" s="2">
        <v>5389</v>
      </c>
      <c r="K15" s="2">
        <v>127</v>
      </c>
      <c r="L15" s="2">
        <v>5248</v>
      </c>
      <c r="M15" s="2">
        <v>125</v>
      </c>
      <c r="N15" s="2">
        <v>5082</v>
      </c>
      <c r="O15" s="2">
        <v>117</v>
      </c>
      <c r="P15" s="2">
        <v>5189</v>
      </c>
      <c r="Q15" s="2">
        <v>117</v>
      </c>
      <c r="R15" s="2">
        <v>5216</v>
      </c>
      <c r="S15" s="2">
        <v>116</v>
      </c>
      <c r="T15" s="2">
        <v>5114</v>
      </c>
      <c r="U15" s="2">
        <v>117</v>
      </c>
    </row>
    <row r="16" spans="1:21" x14ac:dyDescent="0.35">
      <c r="A16" s="2" t="s">
        <v>13</v>
      </c>
      <c r="B16" s="2">
        <v>55193</v>
      </c>
      <c r="C16" s="2">
        <v>76</v>
      </c>
      <c r="D16" s="2">
        <v>58903</v>
      </c>
      <c r="E16" s="2">
        <v>82</v>
      </c>
      <c r="F16" s="2">
        <v>46157</v>
      </c>
      <c r="G16" s="2">
        <v>111</v>
      </c>
      <c r="H16" s="2">
        <v>47290</v>
      </c>
      <c r="I16" s="2">
        <v>110</v>
      </c>
      <c r="J16" s="2">
        <v>49429</v>
      </c>
      <c r="K16" s="2">
        <v>110</v>
      </c>
      <c r="L16" s="2">
        <v>48658</v>
      </c>
      <c r="M16" s="2">
        <v>108</v>
      </c>
      <c r="N16" s="2">
        <v>46547</v>
      </c>
      <c r="O16" s="2">
        <v>101</v>
      </c>
      <c r="P16" s="2">
        <v>47933</v>
      </c>
      <c r="Q16" s="2">
        <v>100</v>
      </c>
      <c r="R16" s="2">
        <v>47653</v>
      </c>
      <c r="S16" s="2">
        <v>100</v>
      </c>
      <c r="T16" s="2">
        <v>46875</v>
      </c>
      <c r="U16" s="2">
        <v>100</v>
      </c>
    </row>
    <row r="17" spans="1:21" x14ac:dyDescent="0.35">
      <c r="A17" s="2" t="s">
        <v>14</v>
      </c>
      <c r="B17" s="2">
        <v>10160</v>
      </c>
      <c r="C17" s="2">
        <v>77</v>
      </c>
      <c r="D17" s="2">
        <v>11004</v>
      </c>
      <c r="E17" s="2">
        <v>85</v>
      </c>
      <c r="F17" s="2">
        <v>8149</v>
      </c>
      <c r="G17" s="2">
        <v>115</v>
      </c>
      <c r="H17" s="2">
        <v>8613</v>
      </c>
      <c r="I17" s="2">
        <v>113</v>
      </c>
      <c r="J17" s="2">
        <v>9189</v>
      </c>
      <c r="K17" s="2">
        <v>113</v>
      </c>
      <c r="L17" s="2">
        <v>8944</v>
      </c>
      <c r="M17" s="2">
        <v>111</v>
      </c>
      <c r="N17" s="2">
        <v>8774</v>
      </c>
      <c r="O17" s="2">
        <v>103</v>
      </c>
      <c r="P17" s="2">
        <v>9029</v>
      </c>
      <c r="Q17" s="2">
        <v>104</v>
      </c>
      <c r="R17" s="2">
        <v>9024</v>
      </c>
      <c r="S17" s="2">
        <v>103</v>
      </c>
      <c r="T17" s="2">
        <v>8909</v>
      </c>
      <c r="U17" s="2">
        <v>103</v>
      </c>
    </row>
    <row r="18" spans="1:21" x14ac:dyDescent="0.35">
      <c r="A18" s="2" t="s">
        <v>15</v>
      </c>
      <c r="B18" s="2">
        <v>2732</v>
      </c>
      <c r="C18" s="2">
        <v>71</v>
      </c>
      <c r="D18" s="2">
        <v>2927</v>
      </c>
      <c r="E18" s="2">
        <v>80</v>
      </c>
      <c r="F18" s="2">
        <v>2063</v>
      </c>
      <c r="G18" s="2">
        <v>110</v>
      </c>
      <c r="H18" s="2">
        <v>2280</v>
      </c>
      <c r="I18" s="2">
        <v>108</v>
      </c>
      <c r="J18" s="2">
        <v>2440</v>
      </c>
      <c r="K18" s="2">
        <v>107</v>
      </c>
      <c r="L18" s="2">
        <v>2362</v>
      </c>
      <c r="M18" s="2">
        <v>105</v>
      </c>
      <c r="N18" s="2">
        <v>2370</v>
      </c>
      <c r="O18" s="2">
        <v>98</v>
      </c>
      <c r="P18" s="2">
        <v>2469</v>
      </c>
      <c r="Q18" s="2">
        <v>98</v>
      </c>
      <c r="R18" s="2">
        <v>2476</v>
      </c>
      <c r="S18" s="2">
        <v>95</v>
      </c>
      <c r="T18" s="2">
        <v>2417</v>
      </c>
      <c r="U18" s="2">
        <v>96</v>
      </c>
    </row>
    <row r="19" spans="1:21" x14ac:dyDescent="0.35">
      <c r="A19" s="2" t="s">
        <v>16</v>
      </c>
      <c r="B19" s="2">
        <v>172623</v>
      </c>
      <c r="C19" s="2">
        <v>83</v>
      </c>
      <c r="D19" s="2">
        <v>182128</v>
      </c>
      <c r="E19" s="2">
        <v>87</v>
      </c>
      <c r="F19" s="2">
        <v>141947</v>
      </c>
      <c r="G19" s="2">
        <v>105</v>
      </c>
      <c r="H19" s="2">
        <v>148354</v>
      </c>
      <c r="I19" s="2">
        <v>103</v>
      </c>
      <c r="J19" s="2">
        <v>158285</v>
      </c>
      <c r="K19" s="2">
        <v>103</v>
      </c>
      <c r="L19" s="2">
        <v>156166</v>
      </c>
      <c r="M19" s="2">
        <v>103</v>
      </c>
      <c r="N19" s="2">
        <v>155830</v>
      </c>
      <c r="O19" s="2">
        <v>99</v>
      </c>
      <c r="P19" s="2">
        <v>163965</v>
      </c>
      <c r="Q19" s="2">
        <v>99</v>
      </c>
      <c r="R19" s="2">
        <v>163727</v>
      </c>
      <c r="S19" s="2">
        <v>97</v>
      </c>
      <c r="T19" s="2">
        <v>162105</v>
      </c>
      <c r="U19" s="2">
        <v>98</v>
      </c>
    </row>
    <row r="20" spans="1:21" x14ac:dyDescent="0.35">
      <c r="A20" s="2" t="s">
        <v>17</v>
      </c>
      <c r="B20" s="2">
        <v>62073</v>
      </c>
      <c r="C20" s="2">
        <v>75</v>
      </c>
      <c r="D20" s="2">
        <v>67366</v>
      </c>
      <c r="E20" s="2">
        <v>83</v>
      </c>
      <c r="F20" s="2">
        <v>51499</v>
      </c>
      <c r="G20" s="2">
        <v>109</v>
      </c>
      <c r="H20" s="2">
        <v>54448</v>
      </c>
      <c r="I20" s="2">
        <v>106</v>
      </c>
      <c r="J20" s="2">
        <v>58410</v>
      </c>
      <c r="K20" s="2">
        <v>107</v>
      </c>
      <c r="L20" s="2">
        <v>57815</v>
      </c>
      <c r="M20" s="2">
        <v>106</v>
      </c>
      <c r="N20" s="2">
        <v>56804</v>
      </c>
      <c r="O20" s="2">
        <v>100</v>
      </c>
      <c r="P20" s="2">
        <v>59118</v>
      </c>
      <c r="Q20" s="2">
        <v>100</v>
      </c>
      <c r="R20" s="2">
        <v>59543</v>
      </c>
      <c r="S20" s="2">
        <v>99</v>
      </c>
      <c r="T20" s="2">
        <v>58577</v>
      </c>
      <c r="U20" s="2">
        <v>99</v>
      </c>
    </row>
    <row r="21" spans="1:21" x14ac:dyDescent="0.35">
      <c r="A21" s="2" t="s">
        <v>18</v>
      </c>
      <c r="B21" s="2">
        <v>4417</v>
      </c>
      <c r="C21" s="2">
        <v>76</v>
      </c>
      <c r="D21" s="2">
        <v>4743</v>
      </c>
      <c r="E21" s="2">
        <v>82</v>
      </c>
      <c r="F21" s="2">
        <v>3415</v>
      </c>
      <c r="G21" s="2">
        <v>109</v>
      </c>
      <c r="H21" s="2">
        <v>3657</v>
      </c>
      <c r="I21" s="2">
        <v>107</v>
      </c>
      <c r="J21" s="2">
        <v>4053</v>
      </c>
      <c r="K21" s="2">
        <v>108</v>
      </c>
      <c r="L21" s="2">
        <v>4094</v>
      </c>
      <c r="M21" s="2">
        <v>105</v>
      </c>
      <c r="N21" s="2">
        <v>4016</v>
      </c>
      <c r="O21" s="2">
        <v>98</v>
      </c>
      <c r="P21" s="2">
        <v>4235</v>
      </c>
      <c r="Q21" s="2">
        <v>99</v>
      </c>
      <c r="R21" s="2">
        <v>4244</v>
      </c>
      <c r="S21" s="2">
        <v>98</v>
      </c>
      <c r="T21" s="2">
        <v>4173</v>
      </c>
      <c r="U21" s="2">
        <v>98</v>
      </c>
    </row>
    <row r="22" spans="1:21" x14ac:dyDescent="0.35">
      <c r="A22" s="2" t="s">
        <v>19</v>
      </c>
      <c r="B22" s="2">
        <v>45807</v>
      </c>
      <c r="C22" s="2">
        <v>85</v>
      </c>
      <c r="D22" s="2">
        <v>48281</v>
      </c>
      <c r="E22" s="2">
        <v>90</v>
      </c>
      <c r="F22" s="2">
        <v>34089</v>
      </c>
      <c r="G22" s="2">
        <v>113</v>
      </c>
      <c r="H22" s="2">
        <v>37417</v>
      </c>
      <c r="I22" s="2">
        <v>111</v>
      </c>
      <c r="J22" s="2">
        <v>41785</v>
      </c>
      <c r="K22" s="2">
        <v>110</v>
      </c>
      <c r="L22" s="2">
        <v>41395</v>
      </c>
      <c r="M22" s="2">
        <v>110</v>
      </c>
      <c r="N22" s="2">
        <v>41387</v>
      </c>
      <c r="O22" s="2">
        <v>105</v>
      </c>
      <c r="P22" s="2">
        <v>43267</v>
      </c>
      <c r="Q22" s="2">
        <v>105</v>
      </c>
      <c r="R22" s="2">
        <v>43615</v>
      </c>
      <c r="S22" s="2">
        <v>104</v>
      </c>
      <c r="T22" s="2">
        <v>43074</v>
      </c>
      <c r="U22" s="2">
        <v>104</v>
      </c>
    </row>
    <row r="23" spans="1:21" x14ac:dyDescent="0.35">
      <c r="A23" s="2" t="s">
        <v>20</v>
      </c>
      <c r="B23" s="2">
        <v>143673</v>
      </c>
      <c r="C23" s="2">
        <v>79</v>
      </c>
      <c r="D23" s="2">
        <v>154695</v>
      </c>
      <c r="E23" s="2">
        <v>86</v>
      </c>
      <c r="F23" s="2">
        <v>117216</v>
      </c>
      <c r="G23" s="2">
        <v>107</v>
      </c>
      <c r="H23" s="2">
        <v>122007</v>
      </c>
      <c r="I23" s="2">
        <v>105</v>
      </c>
      <c r="J23" s="2">
        <v>132792</v>
      </c>
      <c r="K23" s="2">
        <v>105</v>
      </c>
      <c r="L23" s="2">
        <v>131476</v>
      </c>
      <c r="M23" s="2">
        <v>104</v>
      </c>
      <c r="N23" s="2">
        <v>132230</v>
      </c>
      <c r="O23" s="2">
        <v>99</v>
      </c>
      <c r="P23" s="2">
        <v>138964</v>
      </c>
      <c r="Q23" s="2">
        <v>100</v>
      </c>
      <c r="R23" s="2">
        <v>139578</v>
      </c>
      <c r="S23" s="2">
        <v>98</v>
      </c>
      <c r="T23" s="2">
        <v>138297</v>
      </c>
      <c r="U23" s="2">
        <v>98</v>
      </c>
    </row>
    <row r="24" spans="1:21" x14ac:dyDescent="0.35">
      <c r="A24" s="2" t="s">
        <v>21</v>
      </c>
      <c r="B24" s="2">
        <v>17654</v>
      </c>
      <c r="C24" s="2">
        <v>68</v>
      </c>
      <c r="D24" s="2">
        <v>19087</v>
      </c>
      <c r="E24" s="2">
        <v>77</v>
      </c>
      <c r="F24" s="2">
        <v>13899</v>
      </c>
      <c r="G24" s="2">
        <v>110</v>
      </c>
      <c r="H24" s="2">
        <v>14614</v>
      </c>
      <c r="I24" s="2">
        <v>107</v>
      </c>
      <c r="J24" s="2">
        <v>15680</v>
      </c>
      <c r="K24" s="2">
        <v>107</v>
      </c>
      <c r="L24" s="2">
        <v>15695</v>
      </c>
      <c r="M24" s="2">
        <v>106</v>
      </c>
      <c r="N24" s="2">
        <v>15491</v>
      </c>
      <c r="O24" s="2">
        <v>99</v>
      </c>
      <c r="P24" s="2">
        <v>15849</v>
      </c>
      <c r="Q24" s="2">
        <v>98</v>
      </c>
      <c r="R24" s="2">
        <v>15887</v>
      </c>
      <c r="S24" s="2">
        <v>98</v>
      </c>
      <c r="T24" s="2">
        <v>15666</v>
      </c>
      <c r="U24" s="2">
        <v>98</v>
      </c>
    </row>
    <row r="25" spans="1:21" ht="25.25" customHeight="1" thickBot="1" x14ac:dyDescent="0.4">
      <c r="A25" s="17" t="s">
        <v>33</v>
      </c>
      <c r="B25" s="17">
        <v>652612</v>
      </c>
      <c r="C25" s="17">
        <v>82</v>
      </c>
      <c r="D25" s="17">
        <v>697078</v>
      </c>
      <c r="E25" s="17">
        <v>88</v>
      </c>
      <c r="F25" s="17">
        <v>535102</v>
      </c>
      <c r="G25" s="17">
        <v>111</v>
      </c>
      <c r="H25" s="17">
        <v>553995</v>
      </c>
      <c r="I25" s="17">
        <v>110</v>
      </c>
      <c r="J25" s="17">
        <v>591214</v>
      </c>
      <c r="K25" s="17">
        <v>109</v>
      </c>
      <c r="L25" s="17">
        <v>584716</v>
      </c>
      <c r="M25" s="17">
        <v>108</v>
      </c>
      <c r="N25" s="17">
        <v>575835</v>
      </c>
      <c r="O25" s="17">
        <v>102</v>
      </c>
      <c r="P25" s="17">
        <v>598412</v>
      </c>
      <c r="Q25" s="17">
        <v>102</v>
      </c>
      <c r="R25" s="17">
        <v>599116</v>
      </c>
      <c r="S25" s="17">
        <v>101</v>
      </c>
      <c r="T25" s="17">
        <v>590860</v>
      </c>
      <c r="U25" s="17">
        <v>101</v>
      </c>
    </row>
    <row r="26" spans="1:21" ht="25.25" customHeight="1" thickTop="1" x14ac:dyDescent="0.35">
      <c r="A26" s="13" t="s">
        <v>0</v>
      </c>
      <c r="B26" s="14">
        <v>111692</v>
      </c>
      <c r="C26" s="14">
        <v>91</v>
      </c>
      <c r="D26" s="14">
        <v>119535</v>
      </c>
      <c r="E26" s="14">
        <v>96</v>
      </c>
      <c r="F26" s="14">
        <v>95290</v>
      </c>
      <c r="G26" s="14">
        <v>124</v>
      </c>
      <c r="H26" s="14">
        <v>93789</v>
      </c>
      <c r="I26" s="14">
        <v>125</v>
      </c>
      <c r="J26" s="14">
        <v>96736</v>
      </c>
      <c r="K26" s="14">
        <v>124</v>
      </c>
      <c r="L26" s="14">
        <v>95874</v>
      </c>
      <c r="M26" s="14">
        <v>121</v>
      </c>
      <c r="N26" s="14">
        <v>91116</v>
      </c>
      <c r="O26" s="14">
        <v>113</v>
      </c>
      <c r="P26" s="14">
        <v>92061</v>
      </c>
      <c r="Q26" s="14">
        <v>112</v>
      </c>
      <c r="R26" s="14">
        <v>91845</v>
      </c>
      <c r="S26" s="14">
        <v>112</v>
      </c>
      <c r="T26" s="14">
        <v>89728</v>
      </c>
      <c r="U26" s="14">
        <v>112</v>
      </c>
    </row>
    <row r="27" spans="1:21" ht="25.25" customHeight="1" x14ac:dyDescent="0.35">
      <c r="A27" s="13" t="s">
        <v>1</v>
      </c>
      <c r="B27" s="14">
        <v>81781</v>
      </c>
      <c r="C27" s="14">
        <v>81</v>
      </c>
      <c r="D27" s="14">
        <v>87312</v>
      </c>
      <c r="E27" s="14">
        <v>87</v>
      </c>
      <c r="F27" s="14">
        <v>67535</v>
      </c>
      <c r="G27" s="14">
        <v>114</v>
      </c>
      <c r="H27" s="14">
        <v>68816</v>
      </c>
      <c r="I27" s="14">
        <v>114</v>
      </c>
      <c r="J27" s="14">
        <v>71844</v>
      </c>
      <c r="K27" s="14">
        <v>114</v>
      </c>
      <c r="L27" s="14">
        <v>70895</v>
      </c>
      <c r="M27" s="14">
        <v>111</v>
      </c>
      <c r="N27" s="14">
        <v>67817</v>
      </c>
      <c r="O27" s="14">
        <v>104</v>
      </c>
      <c r="P27" s="14">
        <v>69455</v>
      </c>
      <c r="Q27" s="14">
        <v>103</v>
      </c>
      <c r="R27" s="14">
        <v>69177</v>
      </c>
      <c r="S27" s="14">
        <v>103</v>
      </c>
      <c r="T27" s="14">
        <v>67914</v>
      </c>
      <c r="U27" s="14">
        <v>103</v>
      </c>
    </row>
    <row r="28" spans="1:21" ht="25.25" customHeight="1" thickBot="1" x14ac:dyDescent="0.4">
      <c r="A28" s="15" t="s">
        <v>2</v>
      </c>
      <c r="B28" s="16">
        <v>459139</v>
      </c>
      <c r="C28" s="16">
        <v>80</v>
      </c>
      <c r="D28" s="16">
        <v>490231</v>
      </c>
      <c r="E28" s="16">
        <v>86</v>
      </c>
      <c r="F28" s="16">
        <v>372277</v>
      </c>
      <c r="G28" s="16">
        <v>107</v>
      </c>
      <c r="H28" s="16">
        <v>391390</v>
      </c>
      <c r="I28" s="16">
        <v>105</v>
      </c>
      <c r="J28" s="16">
        <v>422634</v>
      </c>
      <c r="K28" s="16">
        <v>105</v>
      </c>
      <c r="L28" s="16">
        <v>417947</v>
      </c>
      <c r="M28" s="16">
        <v>104</v>
      </c>
      <c r="N28" s="16">
        <v>416902</v>
      </c>
      <c r="O28" s="16">
        <v>100</v>
      </c>
      <c r="P28" s="16">
        <v>436896</v>
      </c>
      <c r="Q28" s="16">
        <v>100</v>
      </c>
      <c r="R28" s="16">
        <v>438094</v>
      </c>
      <c r="S28" s="16">
        <v>99</v>
      </c>
      <c r="T28" s="16">
        <v>433218</v>
      </c>
      <c r="U28" s="16">
        <v>99</v>
      </c>
    </row>
    <row r="29" spans="1:21" ht="5" customHeight="1" thickTop="1" x14ac:dyDescent="0.35">
      <c r="A29" s="55"/>
      <c r="J29" s="24"/>
    </row>
    <row r="30" spans="1:21" ht="46.25" customHeight="1" x14ac:dyDescent="0.35">
      <c r="A30" s="383" t="s">
        <v>118</v>
      </c>
      <c r="B30" s="383"/>
      <c r="C30" s="383"/>
      <c r="D30" s="383"/>
      <c r="E30" s="383"/>
      <c r="F30" s="383"/>
      <c r="G30" s="383"/>
      <c r="H30" s="383"/>
      <c r="I30" s="383"/>
      <c r="J30" s="383"/>
      <c r="K30" s="383"/>
      <c r="L30" s="383"/>
      <c r="M30" s="383"/>
      <c r="N30" s="383"/>
      <c r="O30" s="383"/>
      <c r="P30" s="383"/>
      <c r="Q30" s="383"/>
      <c r="R30" s="383"/>
      <c r="S30" s="383"/>
      <c r="T30" s="383"/>
      <c r="U30" s="383"/>
    </row>
    <row r="31" spans="1:21" x14ac:dyDescent="0.35">
      <c r="A31" s="55" t="str">
        <f>+INDICE!B30</f>
        <v xml:space="preserve"> Lettura dati 29 marzo 2023</v>
      </c>
      <c r="B31" s="102"/>
      <c r="C31" s="102"/>
      <c r="D31" s="102"/>
      <c r="E31" s="102"/>
      <c r="F31" s="102"/>
      <c r="G31" s="102"/>
      <c r="H31" s="102"/>
      <c r="I31" s="69"/>
      <c r="J31" s="3"/>
      <c r="K31" s="3"/>
      <c r="L31" s="3"/>
      <c r="M31" s="3"/>
    </row>
    <row r="32" spans="1:21" ht="15" x14ac:dyDescent="0.35">
      <c r="B32" s="7"/>
      <c r="C32" s="66"/>
    </row>
    <row r="36" spans="2:6" x14ac:dyDescent="0.35">
      <c r="F36" s="24"/>
    </row>
    <row r="39" spans="2:6" x14ac:dyDescent="0.35">
      <c r="B39" s="4"/>
    </row>
    <row r="40" spans="2:6" x14ac:dyDescent="0.35">
      <c r="B40" s="4"/>
    </row>
    <row r="41" spans="2:6" x14ac:dyDescent="0.35">
      <c r="B41" s="4"/>
    </row>
    <row r="42" spans="2:6" x14ac:dyDescent="0.35">
      <c r="B42" s="4"/>
      <c r="C42" s="66"/>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tabColor rgb="FF92D050"/>
    <pageSetUpPr fitToPage="1"/>
  </sheetPr>
  <dimension ref="A1:U59"/>
  <sheetViews>
    <sheetView showGridLines="0" tabSelected="1" view="pageBreakPreview" topLeftCell="A6" zoomScale="60" zoomScaleNormal="70" workbookViewId="0">
      <selection activeCell="B1" sqref="B1"/>
    </sheetView>
  </sheetViews>
  <sheetFormatPr defaultRowHeight="14.5" x14ac:dyDescent="0.35"/>
  <cols>
    <col min="1" max="1" width="30.26953125" style="1" customWidth="1"/>
    <col min="2" max="2" width="21.1796875" style="1" customWidth="1"/>
    <col min="3" max="3" width="20.90625" style="67" customWidth="1"/>
    <col min="4" max="4" width="21.36328125" style="1" customWidth="1"/>
    <col min="5" max="5" width="19.08984375" style="67" customWidth="1"/>
    <col min="6" max="6" width="11.54296875" style="1" customWidth="1"/>
    <col min="7" max="7" width="11.54296875" style="67" customWidth="1"/>
    <col min="8" max="8" width="11.54296875" style="1" customWidth="1"/>
    <col min="9" max="9" width="11.54296875" style="67" customWidth="1"/>
    <col min="10" max="13" width="11.54296875" style="1" customWidth="1"/>
    <col min="14" max="21" width="11.54296875" customWidth="1"/>
  </cols>
  <sheetData>
    <row r="1" spans="1:15" ht="59.75" customHeight="1" thickBot="1" x14ac:dyDescent="0.4">
      <c r="A1" s="357" t="s">
        <v>144</v>
      </c>
      <c r="B1" s="357"/>
      <c r="C1" s="357"/>
      <c r="D1" s="357"/>
      <c r="E1" s="357"/>
      <c r="F1" s="169"/>
      <c r="G1" s="169"/>
      <c r="H1" s="169"/>
      <c r="I1" s="169"/>
      <c r="J1" s="169"/>
      <c r="K1" s="169"/>
      <c r="L1" s="169"/>
      <c r="M1" s="169"/>
      <c r="N1" s="42"/>
      <c r="O1" s="42"/>
    </row>
    <row r="2" spans="1:15" ht="43.25" customHeight="1" thickTop="1" x14ac:dyDescent="0.35">
      <c r="A2" s="384" t="s">
        <v>79</v>
      </c>
      <c r="B2" s="389" t="s">
        <v>131</v>
      </c>
      <c r="C2" s="390"/>
      <c r="D2" s="389" t="s">
        <v>204</v>
      </c>
      <c r="E2" s="390"/>
      <c r="F2"/>
      <c r="G2"/>
      <c r="H2"/>
      <c r="I2"/>
      <c r="J2"/>
      <c r="K2"/>
      <c r="L2"/>
      <c r="M2"/>
    </row>
    <row r="3" spans="1:15" ht="93.5" customHeight="1" thickBot="1" x14ac:dyDescent="0.4">
      <c r="A3" s="356"/>
      <c r="B3" s="237" t="s">
        <v>93</v>
      </c>
      <c r="C3" s="238" t="s">
        <v>109</v>
      </c>
      <c r="D3" s="237" t="s">
        <v>93</v>
      </c>
      <c r="E3" s="238" t="s">
        <v>109</v>
      </c>
      <c r="F3"/>
      <c r="G3"/>
      <c r="H3"/>
      <c r="I3"/>
      <c r="J3"/>
      <c r="K3"/>
      <c r="L3"/>
      <c r="M3"/>
    </row>
    <row r="4" spans="1:15" s="79" customFormat="1" ht="25" customHeight="1" thickTop="1" x14ac:dyDescent="0.35">
      <c r="A4" s="236" t="s">
        <v>4</v>
      </c>
      <c r="B4" s="236">
        <v>22051</v>
      </c>
      <c r="C4" s="236">
        <v>109</v>
      </c>
      <c r="D4" s="236">
        <v>17791</v>
      </c>
      <c r="E4" s="236">
        <v>117</v>
      </c>
    </row>
    <row r="5" spans="1:15" x14ac:dyDescent="0.35">
      <c r="A5" s="2" t="s">
        <v>5</v>
      </c>
      <c r="B5" s="2">
        <v>289</v>
      </c>
      <c r="C5" s="2">
        <v>115</v>
      </c>
      <c r="D5" s="2">
        <v>220</v>
      </c>
      <c r="E5" s="2">
        <v>127</v>
      </c>
      <c r="F5"/>
      <c r="G5"/>
      <c r="H5"/>
      <c r="I5"/>
      <c r="J5"/>
      <c r="K5"/>
      <c r="L5"/>
      <c r="M5"/>
    </row>
    <row r="6" spans="1:15" x14ac:dyDescent="0.35">
      <c r="A6" s="2" t="s">
        <v>6</v>
      </c>
      <c r="B6" s="2">
        <v>32305</v>
      </c>
      <c r="C6" s="2">
        <v>116</v>
      </c>
      <c r="D6" s="2">
        <v>25113</v>
      </c>
      <c r="E6" s="2">
        <v>122</v>
      </c>
      <c r="F6"/>
      <c r="G6"/>
      <c r="H6"/>
      <c r="I6"/>
      <c r="J6"/>
      <c r="K6"/>
      <c r="L6"/>
      <c r="M6"/>
    </row>
    <row r="7" spans="1:15" x14ac:dyDescent="0.35">
      <c r="A7" s="2" t="s">
        <v>71</v>
      </c>
      <c r="B7" s="2">
        <v>1856</v>
      </c>
      <c r="C7" s="2">
        <v>146</v>
      </c>
      <c r="D7" s="2">
        <v>1176</v>
      </c>
      <c r="E7" s="2">
        <v>154</v>
      </c>
      <c r="F7"/>
      <c r="G7"/>
      <c r="H7"/>
      <c r="I7"/>
      <c r="J7"/>
      <c r="K7"/>
      <c r="L7"/>
      <c r="M7"/>
    </row>
    <row r="8" spans="1:15" x14ac:dyDescent="0.35">
      <c r="A8" s="2" t="s">
        <v>72</v>
      </c>
      <c r="B8" s="2">
        <v>176</v>
      </c>
      <c r="C8" s="2">
        <v>139</v>
      </c>
      <c r="D8" s="2">
        <v>107</v>
      </c>
      <c r="E8" s="2">
        <v>133</v>
      </c>
      <c r="F8"/>
      <c r="G8"/>
      <c r="H8"/>
      <c r="I8"/>
      <c r="J8"/>
      <c r="K8"/>
      <c r="L8"/>
      <c r="M8"/>
    </row>
    <row r="9" spans="1:15" x14ac:dyDescent="0.35">
      <c r="A9" s="2" t="s">
        <v>7</v>
      </c>
      <c r="B9" s="2">
        <v>9169</v>
      </c>
      <c r="C9" s="2">
        <v>117</v>
      </c>
      <c r="D9" s="2">
        <v>6826</v>
      </c>
      <c r="E9" s="2">
        <v>125</v>
      </c>
      <c r="F9"/>
      <c r="G9"/>
      <c r="H9"/>
      <c r="I9"/>
      <c r="J9"/>
      <c r="K9"/>
      <c r="L9"/>
      <c r="M9"/>
    </row>
    <row r="10" spans="1:15" x14ac:dyDescent="0.35">
      <c r="A10" s="2" t="s">
        <v>63</v>
      </c>
      <c r="B10" s="2">
        <v>2387</v>
      </c>
      <c r="C10" s="2">
        <v>111</v>
      </c>
      <c r="D10" s="2">
        <v>1771</v>
      </c>
      <c r="E10" s="2">
        <v>120</v>
      </c>
      <c r="F10"/>
      <c r="G10"/>
      <c r="H10"/>
      <c r="I10"/>
      <c r="J10"/>
      <c r="K10"/>
      <c r="L10"/>
      <c r="M10"/>
    </row>
    <row r="11" spans="1:15" x14ac:dyDescent="0.35">
      <c r="A11" s="2" t="s">
        <v>8</v>
      </c>
      <c r="B11" s="2">
        <v>6793</v>
      </c>
      <c r="C11" s="2">
        <v>108</v>
      </c>
      <c r="D11" s="2">
        <v>5389</v>
      </c>
      <c r="E11" s="2">
        <v>113</v>
      </c>
      <c r="F11"/>
      <c r="G11"/>
      <c r="H11"/>
      <c r="I11"/>
      <c r="J11"/>
      <c r="K11"/>
      <c r="L11"/>
      <c r="M11"/>
    </row>
    <row r="12" spans="1:15" x14ac:dyDescent="0.35">
      <c r="A12" s="2" t="s">
        <v>9</v>
      </c>
      <c r="B12" s="2">
        <v>12153</v>
      </c>
      <c r="C12" s="2">
        <v>120</v>
      </c>
      <c r="D12" s="2">
        <v>9317</v>
      </c>
      <c r="E12" s="2">
        <v>128</v>
      </c>
      <c r="F12"/>
      <c r="G12"/>
      <c r="H12"/>
      <c r="I12"/>
      <c r="J12"/>
      <c r="K12"/>
      <c r="L12"/>
      <c r="M12"/>
    </row>
    <row r="13" spans="1:15" x14ac:dyDescent="0.35">
      <c r="A13" s="2" t="s">
        <v>10</v>
      </c>
      <c r="B13" s="2">
        <v>11437</v>
      </c>
      <c r="C13" s="2">
        <v>109</v>
      </c>
      <c r="D13" s="2">
        <v>8944</v>
      </c>
      <c r="E13" s="2">
        <v>116</v>
      </c>
      <c r="F13"/>
      <c r="G13"/>
      <c r="H13"/>
      <c r="I13"/>
      <c r="J13"/>
      <c r="K13"/>
      <c r="L13"/>
      <c r="M13"/>
    </row>
    <row r="14" spans="1:15" x14ac:dyDescent="0.35">
      <c r="A14" s="2" t="s">
        <v>11</v>
      </c>
      <c r="B14" s="2">
        <v>4035</v>
      </c>
      <c r="C14" s="2">
        <v>110</v>
      </c>
      <c r="D14" s="2">
        <v>3058</v>
      </c>
      <c r="E14" s="2">
        <v>119</v>
      </c>
      <c r="F14"/>
      <c r="G14"/>
      <c r="H14"/>
      <c r="I14"/>
      <c r="J14"/>
      <c r="K14"/>
      <c r="L14"/>
      <c r="M14"/>
    </row>
    <row r="15" spans="1:15" x14ac:dyDescent="0.35">
      <c r="A15" s="2" t="s">
        <v>12</v>
      </c>
      <c r="B15" s="2">
        <v>5035</v>
      </c>
      <c r="C15" s="2">
        <v>120</v>
      </c>
      <c r="D15" s="2">
        <v>3886</v>
      </c>
      <c r="E15" s="2">
        <v>128</v>
      </c>
      <c r="F15"/>
      <c r="G15"/>
      <c r="H15"/>
      <c r="I15"/>
      <c r="J15"/>
      <c r="K15"/>
      <c r="L15"/>
      <c r="M15"/>
    </row>
    <row r="16" spans="1:15" x14ac:dyDescent="0.35">
      <c r="A16" s="2" t="s">
        <v>13</v>
      </c>
      <c r="B16" s="2">
        <v>45550</v>
      </c>
      <c r="C16" s="2">
        <v>104</v>
      </c>
      <c r="D16" s="2">
        <v>37276</v>
      </c>
      <c r="E16" s="2">
        <v>112</v>
      </c>
      <c r="F16"/>
      <c r="G16"/>
      <c r="H16"/>
      <c r="I16"/>
      <c r="J16"/>
      <c r="K16"/>
      <c r="L16"/>
      <c r="M16"/>
    </row>
    <row r="17" spans="1:21" x14ac:dyDescent="0.35">
      <c r="A17" s="2" t="s">
        <v>14</v>
      </c>
      <c r="B17" s="2">
        <v>8721</v>
      </c>
      <c r="C17" s="2">
        <v>106</v>
      </c>
      <c r="D17" s="2">
        <v>7314</v>
      </c>
      <c r="E17" s="2">
        <v>116</v>
      </c>
      <c r="F17"/>
      <c r="G17"/>
      <c r="H17"/>
      <c r="I17"/>
      <c r="J17"/>
      <c r="K17"/>
      <c r="L17"/>
      <c r="M17"/>
    </row>
    <row r="18" spans="1:21" x14ac:dyDescent="0.35">
      <c r="A18" s="2" t="s">
        <v>15</v>
      </c>
      <c r="B18" s="2">
        <v>2411</v>
      </c>
      <c r="C18" s="2">
        <v>100</v>
      </c>
      <c r="D18" s="2">
        <v>2104</v>
      </c>
      <c r="E18" s="2">
        <v>108</v>
      </c>
      <c r="F18"/>
      <c r="G18"/>
      <c r="H18"/>
      <c r="I18"/>
      <c r="J18"/>
      <c r="K18"/>
      <c r="L18"/>
      <c r="M18"/>
    </row>
    <row r="19" spans="1:21" x14ac:dyDescent="0.35">
      <c r="A19" s="2" t="s">
        <v>16</v>
      </c>
      <c r="B19" s="2">
        <v>160592</v>
      </c>
      <c r="C19" s="2">
        <v>101</v>
      </c>
      <c r="D19" s="2">
        <v>142940</v>
      </c>
      <c r="E19" s="2">
        <v>111</v>
      </c>
      <c r="F19"/>
      <c r="G19"/>
      <c r="H19"/>
      <c r="I19"/>
      <c r="J19"/>
      <c r="K19"/>
      <c r="L19"/>
      <c r="M19"/>
    </row>
    <row r="20" spans="1:21" x14ac:dyDescent="0.35">
      <c r="A20" s="2" t="s">
        <v>17</v>
      </c>
      <c r="B20" s="2">
        <v>57843</v>
      </c>
      <c r="C20" s="2">
        <v>102</v>
      </c>
      <c r="D20" s="2">
        <v>49583</v>
      </c>
      <c r="E20" s="2">
        <v>112</v>
      </c>
      <c r="F20"/>
      <c r="G20"/>
      <c r="H20"/>
      <c r="I20"/>
      <c r="J20"/>
      <c r="K20"/>
      <c r="L20"/>
      <c r="M20"/>
    </row>
    <row r="21" spans="1:21" x14ac:dyDescent="0.35">
      <c r="A21" s="2" t="s">
        <v>18</v>
      </c>
      <c r="B21" s="2">
        <v>4135</v>
      </c>
      <c r="C21" s="2">
        <v>100</v>
      </c>
      <c r="D21" s="2">
        <v>3592</v>
      </c>
      <c r="E21" s="2">
        <v>111</v>
      </c>
      <c r="F21"/>
      <c r="G21"/>
      <c r="H21"/>
      <c r="I21"/>
      <c r="J21"/>
      <c r="K21"/>
      <c r="L21"/>
      <c r="M21"/>
    </row>
    <row r="22" spans="1:21" x14ac:dyDescent="0.35">
      <c r="A22" s="2" t="s">
        <v>19</v>
      </c>
      <c r="B22" s="2">
        <v>42557</v>
      </c>
      <c r="C22" s="2">
        <v>108</v>
      </c>
      <c r="D22" s="2">
        <v>37734</v>
      </c>
      <c r="E22" s="2">
        <v>117</v>
      </c>
      <c r="F22"/>
      <c r="G22"/>
      <c r="H22"/>
      <c r="I22"/>
      <c r="J22"/>
      <c r="K22"/>
      <c r="L22"/>
      <c r="M22"/>
    </row>
    <row r="23" spans="1:21" x14ac:dyDescent="0.35">
      <c r="A23" s="2" t="s">
        <v>20</v>
      </c>
      <c r="B23" s="2">
        <v>137449</v>
      </c>
      <c r="C23" s="2">
        <v>102</v>
      </c>
      <c r="D23" s="2">
        <v>124577</v>
      </c>
      <c r="E23" s="2">
        <v>112</v>
      </c>
      <c r="F23"/>
      <c r="G23"/>
      <c r="H23"/>
      <c r="I23"/>
      <c r="J23"/>
      <c r="K23"/>
      <c r="L23"/>
      <c r="M23"/>
    </row>
    <row r="24" spans="1:21" x14ac:dyDescent="0.35">
      <c r="A24" s="2" t="s">
        <v>21</v>
      </c>
      <c r="B24" s="2">
        <v>15395</v>
      </c>
      <c r="C24" s="2">
        <v>100</v>
      </c>
      <c r="D24" s="2">
        <v>13048</v>
      </c>
      <c r="E24" s="2">
        <v>109</v>
      </c>
      <c r="F24"/>
      <c r="G24"/>
      <c r="H24"/>
      <c r="I24"/>
      <c r="J24"/>
      <c r="K24"/>
      <c r="L24"/>
      <c r="M24"/>
    </row>
    <row r="25" spans="1:21" ht="25.25" customHeight="1" thickBot="1" x14ac:dyDescent="0.4">
      <c r="A25" s="17" t="s">
        <v>33</v>
      </c>
      <c r="B25" s="17">
        <v>582339</v>
      </c>
      <c r="C25" s="17">
        <v>105</v>
      </c>
      <c r="D25" s="17">
        <v>501766</v>
      </c>
      <c r="E25" s="17">
        <v>114</v>
      </c>
      <c r="F25"/>
      <c r="G25"/>
      <c r="H25"/>
      <c r="I25"/>
      <c r="J25"/>
      <c r="K25"/>
      <c r="L25"/>
      <c r="M25"/>
    </row>
    <row r="26" spans="1:21" ht="25.25" customHeight="1" thickTop="1" x14ac:dyDescent="0.35">
      <c r="A26" s="13" t="s">
        <v>0</v>
      </c>
      <c r="B26" s="239">
        <v>87179</v>
      </c>
      <c r="C26" s="239">
        <v>115</v>
      </c>
      <c r="D26" s="239">
        <v>67710</v>
      </c>
      <c r="E26" s="239">
        <v>122</v>
      </c>
      <c r="F26"/>
      <c r="G26"/>
      <c r="H26"/>
      <c r="I26"/>
      <c r="J26"/>
      <c r="K26"/>
      <c r="L26"/>
      <c r="M26"/>
    </row>
    <row r="27" spans="1:21" ht="25.25" customHeight="1" x14ac:dyDescent="0.35">
      <c r="A27" s="13" t="s">
        <v>1</v>
      </c>
      <c r="B27" s="239">
        <v>66057</v>
      </c>
      <c r="C27" s="239">
        <v>106</v>
      </c>
      <c r="D27" s="239">
        <v>53164</v>
      </c>
      <c r="E27" s="239">
        <v>114</v>
      </c>
      <c r="F27"/>
      <c r="G27"/>
      <c r="H27"/>
      <c r="I27"/>
      <c r="J27"/>
      <c r="K27"/>
      <c r="L27"/>
      <c r="M27"/>
    </row>
    <row r="28" spans="1:21" ht="25.25" customHeight="1" thickBot="1" x14ac:dyDescent="0.4">
      <c r="A28" s="15" t="s">
        <v>2</v>
      </c>
      <c r="B28" s="240">
        <v>429103</v>
      </c>
      <c r="C28" s="240">
        <v>102</v>
      </c>
      <c r="D28" s="240">
        <v>380892</v>
      </c>
      <c r="E28" s="240">
        <v>112</v>
      </c>
      <c r="F28"/>
      <c r="G28"/>
      <c r="H28"/>
      <c r="I28"/>
      <c r="J28"/>
      <c r="K28"/>
      <c r="L28"/>
      <c r="M28"/>
    </row>
    <row r="29" spans="1:21" ht="5" customHeight="1" thickTop="1" x14ac:dyDescent="0.35">
      <c r="A29" s="55"/>
      <c r="J29" s="24"/>
    </row>
    <row r="30" spans="1:21" ht="107.5" customHeight="1" x14ac:dyDescent="0.35">
      <c r="A30" s="383" t="s">
        <v>118</v>
      </c>
      <c r="B30" s="383"/>
      <c r="C30" s="383"/>
      <c r="D30" s="383"/>
      <c r="E30" s="383"/>
      <c r="F30" s="170"/>
      <c r="G30" s="170"/>
      <c r="H30" s="170"/>
      <c r="I30" s="170"/>
      <c r="J30" s="170"/>
      <c r="K30" s="170"/>
      <c r="L30" s="170"/>
      <c r="M30" s="170"/>
      <c r="N30" s="170"/>
      <c r="O30" s="170"/>
      <c r="P30" s="170"/>
      <c r="Q30" s="170"/>
      <c r="R30" s="170"/>
      <c r="S30" s="170"/>
      <c r="T30" s="170"/>
      <c r="U30" s="170"/>
    </row>
    <row r="31" spans="1:21" x14ac:dyDescent="0.35">
      <c r="A31" s="55" t="str">
        <f>+INDICE!B30</f>
        <v xml:space="preserve"> Lettura dati 29 marzo 2023</v>
      </c>
      <c r="B31" s="102"/>
      <c r="C31" s="102"/>
      <c r="D31" s="102"/>
      <c r="E31" s="102"/>
      <c r="F31" s="102"/>
      <c r="G31" s="102"/>
      <c r="H31" s="102"/>
      <c r="I31" s="69"/>
      <c r="J31" s="3"/>
      <c r="K31" s="3"/>
      <c r="L31" s="3"/>
      <c r="M31" s="3"/>
    </row>
    <row r="32" spans="1:21" ht="15" x14ac:dyDescent="0.35">
      <c r="B32" s="7"/>
      <c r="C32" s="66"/>
    </row>
    <row r="36" spans="2:6" x14ac:dyDescent="0.35">
      <c r="F36" s="24"/>
    </row>
    <row r="39" spans="2:6" x14ac:dyDescent="0.35">
      <c r="B39" s="4"/>
    </row>
    <row r="40" spans="2:6" x14ac:dyDescent="0.35">
      <c r="B40" s="4"/>
    </row>
    <row r="41" spans="2:6" x14ac:dyDescent="0.35">
      <c r="B41" s="4"/>
    </row>
    <row r="42" spans="2:6" x14ac:dyDescent="0.35">
      <c r="B42" s="4"/>
      <c r="C42" s="66"/>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5">
    <mergeCell ref="A2:A3"/>
    <mergeCell ref="B2:C2"/>
    <mergeCell ref="D2:E2"/>
    <mergeCell ref="A30:E30"/>
    <mergeCell ref="A1:E1"/>
  </mergeCells>
  <pageMargins left="0.70866141732283472" right="0.70866141732283472" top="0.74803149606299213" bottom="0.74803149606299213" header="0.31496062992125984" footer="0.31496062992125984"/>
  <pageSetup paperSize="9" scale="5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tabColor rgb="FF92D050"/>
    <pageSetUpPr fitToPage="1"/>
  </sheetPr>
  <dimension ref="A1:L56"/>
  <sheetViews>
    <sheetView showGridLines="0" tabSelected="1" topLeftCell="G19" zoomScale="75" zoomScaleNormal="75" workbookViewId="0">
      <selection activeCell="B1" sqref="B1"/>
    </sheetView>
  </sheetViews>
  <sheetFormatPr defaultColWidth="13.36328125" defaultRowHeight="10" x14ac:dyDescent="0.35"/>
  <cols>
    <col min="1" max="1" width="29" style="1" customWidth="1"/>
    <col min="2" max="2" width="16.6328125" style="1" customWidth="1"/>
    <col min="3" max="3" width="13.26953125" style="1" customWidth="1"/>
    <col min="4" max="4" width="18.6328125" style="67" customWidth="1"/>
    <col min="5" max="5" width="18" style="1" customWidth="1"/>
    <col min="6" max="6" width="13.36328125" style="1"/>
    <col min="7" max="7" width="13.36328125" style="268"/>
    <col min="8" max="8" width="14.1796875" style="268" customWidth="1"/>
    <col min="9" max="9" width="18.453125" style="268" customWidth="1"/>
    <col min="10" max="10" width="19.08984375" style="268" customWidth="1"/>
    <col min="11" max="12" width="13.36328125" style="268"/>
    <col min="13" max="16384" width="13.36328125" style="1"/>
  </cols>
  <sheetData>
    <row r="1" spans="1:11" ht="57" customHeight="1" thickBot="1" x14ac:dyDescent="0.4">
      <c r="A1" s="357" t="s">
        <v>145</v>
      </c>
      <c r="B1" s="357"/>
      <c r="C1" s="357"/>
      <c r="D1" s="357"/>
      <c r="E1" s="357"/>
      <c r="F1" s="357"/>
      <c r="G1" s="357"/>
      <c r="H1" s="357"/>
      <c r="I1" s="357"/>
      <c r="J1" s="357"/>
      <c r="K1" s="357"/>
    </row>
    <row r="2" spans="1:11" ht="44" customHeight="1" thickTop="1" x14ac:dyDescent="0.35">
      <c r="A2" s="391" t="s">
        <v>80</v>
      </c>
      <c r="B2" s="393" t="s">
        <v>125</v>
      </c>
      <c r="C2" s="393"/>
      <c r="D2" s="393"/>
      <c r="E2" s="393"/>
      <c r="F2" s="393"/>
      <c r="G2" s="394" t="s">
        <v>209</v>
      </c>
      <c r="H2" s="395"/>
      <c r="I2" s="395"/>
      <c r="J2" s="395"/>
      <c r="K2" s="395"/>
    </row>
    <row r="3" spans="1:11" ht="71.400000000000006" customHeight="1" thickBot="1" x14ac:dyDescent="0.4">
      <c r="A3" s="392"/>
      <c r="B3" s="60" t="s">
        <v>94</v>
      </c>
      <c r="C3" s="60" t="s">
        <v>95</v>
      </c>
      <c r="D3" s="60" t="s">
        <v>110</v>
      </c>
      <c r="E3" s="60" t="s">
        <v>111</v>
      </c>
      <c r="F3" s="60" t="s">
        <v>91</v>
      </c>
      <c r="G3" s="300" t="s">
        <v>94</v>
      </c>
      <c r="H3" s="301" t="s">
        <v>95</v>
      </c>
      <c r="I3" s="301" t="s">
        <v>110</v>
      </c>
      <c r="J3" s="301" t="s">
        <v>111</v>
      </c>
      <c r="K3" s="301" t="s">
        <v>91</v>
      </c>
    </row>
    <row r="4" spans="1:11" ht="25.25" customHeight="1" thickTop="1" x14ac:dyDescent="0.35">
      <c r="A4" s="61" t="s">
        <v>4</v>
      </c>
      <c r="B4" s="61">
        <v>20467</v>
      </c>
      <c r="C4" s="61">
        <v>35545</v>
      </c>
      <c r="D4" s="61">
        <v>178</v>
      </c>
      <c r="E4" s="61">
        <v>105</v>
      </c>
      <c r="F4" s="302">
        <v>6.9</v>
      </c>
      <c r="G4" s="303">
        <v>13654</v>
      </c>
      <c r="H4" s="61">
        <v>23097</v>
      </c>
      <c r="I4" s="61">
        <v>191</v>
      </c>
      <c r="J4" s="61">
        <v>113</v>
      </c>
      <c r="K4" s="302">
        <v>1.7</v>
      </c>
    </row>
    <row r="5" spans="1:11" ht="21.75" customHeight="1" x14ac:dyDescent="0.35">
      <c r="A5" s="61" t="s">
        <v>5</v>
      </c>
      <c r="B5" s="61">
        <v>273</v>
      </c>
      <c r="C5" s="61">
        <v>506</v>
      </c>
      <c r="D5" s="61">
        <v>220</v>
      </c>
      <c r="E5" s="61">
        <v>123</v>
      </c>
      <c r="F5" s="302">
        <v>6.3</v>
      </c>
      <c r="G5" s="303">
        <v>166</v>
      </c>
      <c r="H5" s="61">
        <v>304</v>
      </c>
      <c r="I5" s="61">
        <v>224</v>
      </c>
      <c r="J5" s="61">
        <v>120</v>
      </c>
      <c r="K5" s="302">
        <v>1.7</v>
      </c>
    </row>
    <row r="6" spans="1:11" ht="21.75" customHeight="1" x14ac:dyDescent="0.35">
      <c r="A6" s="61" t="s">
        <v>6</v>
      </c>
      <c r="B6" s="61">
        <v>32009</v>
      </c>
      <c r="C6" s="61">
        <v>57883</v>
      </c>
      <c r="D6" s="61">
        <v>201</v>
      </c>
      <c r="E6" s="61">
        <v>114</v>
      </c>
      <c r="F6" s="302">
        <v>6.6</v>
      </c>
      <c r="G6" s="303">
        <v>19286</v>
      </c>
      <c r="H6" s="61">
        <v>33889</v>
      </c>
      <c r="I6" s="61">
        <v>210</v>
      </c>
      <c r="J6" s="61">
        <v>119</v>
      </c>
      <c r="K6" s="302">
        <v>1.7</v>
      </c>
    </row>
    <row r="7" spans="1:11" ht="21.75" customHeight="1" x14ac:dyDescent="0.35">
      <c r="A7" s="61" t="s">
        <v>71</v>
      </c>
      <c r="B7" s="61">
        <v>1484</v>
      </c>
      <c r="C7" s="61">
        <v>3020</v>
      </c>
      <c r="D7" s="61">
        <v>281</v>
      </c>
      <c r="E7" s="61">
        <v>139</v>
      </c>
      <c r="F7" s="302">
        <v>6.9</v>
      </c>
      <c r="G7" s="303">
        <v>970</v>
      </c>
      <c r="H7" s="61">
        <v>1921</v>
      </c>
      <c r="I7" s="61">
        <v>298</v>
      </c>
      <c r="J7" s="61">
        <v>149</v>
      </c>
      <c r="K7" s="302">
        <v>1.6</v>
      </c>
    </row>
    <row r="8" spans="1:11" ht="21.75" customHeight="1" x14ac:dyDescent="0.35">
      <c r="A8" s="61" t="s">
        <v>72</v>
      </c>
      <c r="B8" s="61">
        <v>163</v>
      </c>
      <c r="C8" s="61">
        <v>367</v>
      </c>
      <c r="D8" s="61">
        <v>281</v>
      </c>
      <c r="E8" s="61">
        <v>127</v>
      </c>
      <c r="F8" s="302">
        <v>5.6</v>
      </c>
      <c r="G8" s="303">
        <v>83</v>
      </c>
      <c r="H8" s="61">
        <v>183</v>
      </c>
      <c r="I8" s="61">
        <v>298</v>
      </c>
      <c r="J8" s="61">
        <v>137</v>
      </c>
      <c r="K8" s="302">
        <v>1.6</v>
      </c>
    </row>
    <row r="9" spans="1:11" ht="21.75" customHeight="1" x14ac:dyDescent="0.35">
      <c r="A9" s="61" t="s">
        <v>7</v>
      </c>
      <c r="B9" s="61">
        <v>9090</v>
      </c>
      <c r="C9" s="61">
        <v>16368</v>
      </c>
      <c r="D9" s="61">
        <v>201</v>
      </c>
      <c r="E9" s="61">
        <v>114</v>
      </c>
      <c r="F9" s="302">
        <v>6.5</v>
      </c>
      <c r="G9" s="303">
        <v>5460</v>
      </c>
      <c r="H9" s="61">
        <v>9574</v>
      </c>
      <c r="I9" s="61">
        <v>212</v>
      </c>
      <c r="J9" s="61">
        <v>120</v>
      </c>
      <c r="K9" s="302">
        <v>1.7</v>
      </c>
    </row>
    <row r="10" spans="1:11" ht="21.75" customHeight="1" x14ac:dyDescent="0.35">
      <c r="A10" s="61" t="s">
        <v>63</v>
      </c>
      <c r="B10" s="61">
        <v>2529</v>
      </c>
      <c r="C10" s="61">
        <v>4350</v>
      </c>
      <c r="D10" s="61">
        <v>185</v>
      </c>
      <c r="E10" s="61">
        <v>111</v>
      </c>
      <c r="F10" s="302">
        <v>6.5</v>
      </c>
      <c r="G10" s="303">
        <v>1508</v>
      </c>
      <c r="H10" s="61">
        <v>2495</v>
      </c>
      <c r="I10" s="61">
        <v>192</v>
      </c>
      <c r="J10" s="61">
        <v>115</v>
      </c>
      <c r="K10" s="302">
        <v>1.7</v>
      </c>
    </row>
    <row r="11" spans="1:11" ht="21.75" customHeight="1" x14ac:dyDescent="0.35">
      <c r="A11" s="61" t="s">
        <v>8</v>
      </c>
      <c r="B11" s="61">
        <v>6857</v>
      </c>
      <c r="C11" s="61">
        <v>11451</v>
      </c>
      <c r="D11" s="61">
        <v>171</v>
      </c>
      <c r="E11" s="61">
        <v>105</v>
      </c>
      <c r="F11" s="302">
        <v>6.7</v>
      </c>
      <c r="G11" s="303">
        <v>4371</v>
      </c>
      <c r="H11" s="61">
        <v>7131</v>
      </c>
      <c r="I11" s="61">
        <v>180</v>
      </c>
      <c r="J11" s="61">
        <v>110</v>
      </c>
      <c r="K11" s="302">
        <v>1.7</v>
      </c>
    </row>
    <row r="12" spans="1:11" ht="21.75" customHeight="1" x14ac:dyDescent="0.35">
      <c r="A12" s="61" t="s">
        <v>9</v>
      </c>
      <c r="B12" s="61">
        <v>12121</v>
      </c>
      <c r="C12" s="61">
        <v>21508</v>
      </c>
      <c r="D12" s="61">
        <v>201</v>
      </c>
      <c r="E12" s="61">
        <v>117</v>
      </c>
      <c r="F12" s="302">
        <v>6.6</v>
      </c>
      <c r="G12" s="303">
        <v>7435</v>
      </c>
      <c r="H12" s="61">
        <v>12733</v>
      </c>
      <c r="I12" s="61">
        <v>212</v>
      </c>
      <c r="J12" s="61">
        <v>123</v>
      </c>
      <c r="K12" s="302">
        <v>1.7</v>
      </c>
    </row>
    <row r="13" spans="1:11" ht="21.75" customHeight="1" x14ac:dyDescent="0.35">
      <c r="A13" s="61" t="s">
        <v>10</v>
      </c>
      <c r="B13" s="61">
        <v>12203</v>
      </c>
      <c r="C13" s="61">
        <v>20627</v>
      </c>
      <c r="D13" s="61">
        <v>177</v>
      </c>
      <c r="E13" s="61">
        <v>108</v>
      </c>
      <c r="F13" s="302">
        <v>6.6</v>
      </c>
      <c r="G13" s="303">
        <v>7361</v>
      </c>
      <c r="H13" s="61">
        <v>11993</v>
      </c>
      <c r="I13" s="61">
        <v>183</v>
      </c>
      <c r="J13" s="61">
        <v>112</v>
      </c>
      <c r="K13" s="302">
        <v>1.7</v>
      </c>
    </row>
    <row r="14" spans="1:11" ht="21.75" customHeight="1" x14ac:dyDescent="0.35">
      <c r="A14" s="61" t="s">
        <v>11</v>
      </c>
      <c r="B14" s="61">
        <v>3857</v>
      </c>
      <c r="C14" s="61">
        <v>6466</v>
      </c>
      <c r="D14" s="61">
        <v>176</v>
      </c>
      <c r="E14" s="61">
        <v>107</v>
      </c>
      <c r="F14" s="302">
        <v>6.7</v>
      </c>
      <c r="G14" s="303">
        <v>2543</v>
      </c>
      <c r="H14" s="61">
        <v>4204</v>
      </c>
      <c r="I14" s="61">
        <v>188</v>
      </c>
      <c r="J14" s="61">
        <v>114</v>
      </c>
      <c r="K14" s="302">
        <v>1.7</v>
      </c>
    </row>
    <row r="15" spans="1:11" ht="21.75" customHeight="1" x14ac:dyDescent="0.35">
      <c r="A15" s="61" t="s">
        <v>12</v>
      </c>
      <c r="B15" s="61">
        <v>4857</v>
      </c>
      <c r="C15" s="61">
        <v>8452</v>
      </c>
      <c r="D15" s="61">
        <v>197</v>
      </c>
      <c r="E15" s="61">
        <v>117</v>
      </c>
      <c r="F15" s="302">
        <v>6.6</v>
      </c>
      <c r="G15" s="303">
        <v>3105</v>
      </c>
      <c r="H15" s="61">
        <v>5265</v>
      </c>
      <c r="I15" s="61">
        <v>210</v>
      </c>
      <c r="J15" s="61">
        <v>124</v>
      </c>
      <c r="K15" s="302">
        <v>1.7</v>
      </c>
    </row>
    <row r="16" spans="1:11" ht="21.75" customHeight="1" x14ac:dyDescent="0.35">
      <c r="A16" s="61" t="s">
        <v>13</v>
      </c>
      <c r="B16" s="61">
        <v>44717</v>
      </c>
      <c r="C16" s="61">
        <v>73277</v>
      </c>
      <c r="D16" s="61">
        <v>158</v>
      </c>
      <c r="E16" s="61">
        <v>99</v>
      </c>
      <c r="F16" s="302">
        <v>6.9</v>
      </c>
      <c r="G16" s="303">
        <v>29577</v>
      </c>
      <c r="H16" s="61">
        <v>47632</v>
      </c>
      <c r="I16" s="61">
        <v>173</v>
      </c>
      <c r="J16" s="61">
        <v>107</v>
      </c>
      <c r="K16" s="302">
        <v>1.7</v>
      </c>
    </row>
    <row r="17" spans="1:12" ht="21.75" customHeight="1" x14ac:dyDescent="0.35">
      <c r="A17" s="61" t="s">
        <v>14</v>
      </c>
      <c r="B17" s="61">
        <v>7968</v>
      </c>
      <c r="C17" s="61">
        <v>13466</v>
      </c>
      <c r="D17" s="61">
        <v>168</v>
      </c>
      <c r="E17" s="61">
        <v>102</v>
      </c>
      <c r="F17" s="302">
        <v>7</v>
      </c>
      <c r="G17" s="303">
        <v>5496</v>
      </c>
      <c r="H17" s="61">
        <v>9089</v>
      </c>
      <c r="I17" s="61">
        <v>184</v>
      </c>
      <c r="J17" s="61">
        <v>111</v>
      </c>
      <c r="K17" s="302">
        <v>1.8</v>
      </c>
    </row>
    <row r="18" spans="1:12" ht="21.75" customHeight="1" x14ac:dyDescent="0.35">
      <c r="A18" s="61" t="s">
        <v>15</v>
      </c>
      <c r="B18" s="61">
        <v>2159</v>
      </c>
      <c r="C18" s="61">
        <v>3558</v>
      </c>
      <c r="D18" s="61">
        <v>152</v>
      </c>
      <c r="E18" s="61">
        <v>96</v>
      </c>
      <c r="F18" s="302">
        <v>7.2</v>
      </c>
      <c r="G18" s="303">
        <v>1561</v>
      </c>
      <c r="H18" s="61">
        <v>2517</v>
      </c>
      <c r="I18" s="61">
        <v>167</v>
      </c>
      <c r="J18" s="61">
        <v>104</v>
      </c>
      <c r="K18" s="302">
        <v>1.8</v>
      </c>
    </row>
    <row r="19" spans="1:12" ht="21.75" customHeight="1" x14ac:dyDescent="0.35">
      <c r="A19" s="61" t="s">
        <v>16</v>
      </c>
      <c r="B19" s="61">
        <v>128556</v>
      </c>
      <c r="C19" s="61">
        <v>218447</v>
      </c>
      <c r="D19" s="61">
        <v>161</v>
      </c>
      <c r="E19" s="61">
        <v>97</v>
      </c>
      <c r="F19" s="302">
        <v>7.5</v>
      </c>
      <c r="G19" s="303">
        <v>99270</v>
      </c>
      <c r="H19" s="61">
        <v>167446</v>
      </c>
      <c r="I19" s="61">
        <v>178</v>
      </c>
      <c r="J19" s="61">
        <v>106</v>
      </c>
      <c r="K19" s="302">
        <v>1.8</v>
      </c>
    </row>
    <row r="20" spans="1:12" ht="21.75" customHeight="1" x14ac:dyDescent="0.35">
      <c r="A20" s="61" t="s">
        <v>17</v>
      </c>
      <c r="B20" s="61">
        <v>50072</v>
      </c>
      <c r="C20" s="61">
        <v>82173</v>
      </c>
      <c r="D20" s="61">
        <v>156</v>
      </c>
      <c r="E20" s="61">
        <v>98</v>
      </c>
      <c r="F20" s="302">
        <v>7.4</v>
      </c>
      <c r="G20" s="303">
        <v>37202</v>
      </c>
      <c r="H20" s="61">
        <v>60375</v>
      </c>
      <c r="I20" s="61">
        <v>173</v>
      </c>
      <c r="J20" s="61">
        <v>107</v>
      </c>
      <c r="K20" s="302">
        <v>1.8</v>
      </c>
    </row>
    <row r="21" spans="1:12" ht="21.75" customHeight="1" x14ac:dyDescent="0.35">
      <c r="A21" s="61" t="s">
        <v>18</v>
      </c>
      <c r="B21" s="61">
        <v>3599</v>
      </c>
      <c r="C21" s="61">
        <v>5858</v>
      </c>
      <c r="D21" s="61">
        <v>153</v>
      </c>
      <c r="E21" s="61">
        <v>97</v>
      </c>
      <c r="F21" s="302">
        <v>7.3</v>
      </c>
      <c r="G21" s="303">
        <v>2706</v>
      </c>
      <c r="H21" s="61">
        <v>4306</v>
      </c>
      <c r="I21" s="61">
        <v>168</v>
      </c>
      <c r="J21" s="61">
        <v>105</v>
      </c>
      <c r="K21" s="302">
        <v>1.8</v>
      </c>
    </row>
    <row r="22" spans="1:12" ht="21.75" customHeight="1" x14ac:dyDescent="0.35">
      <c r="A22" s="61" t="s">
        <v>19</v>
      </c>
      <c r="B22" s="61">
        <v>34282</v>
      </c>
      <c r="C22" s="61">
        <v>57554</v>
      </c>
      <c r="D22" s="61">
        <v>169</v>
      </c>
      <c r="E22" s="61">
        <v>103</v>
      </c>
      <c r="F22" s="302">
        <v>7.5</v>
      </c>
      <c r="G22" s="303">
        <v>26613</v>
      </c>
      <c r="H22" s="61">
        <v>44302</v>
      </c>
      <c r="I22" s="61">
        <v>187</v>
      </c>
      <c r="J22" s="61">
        <v>112</v>
      </c>
      <c r="K22" s="302">
        <v>1.8</v>
      </c>
    </row>
    <row r="23" spans="1:12" ht="21.75" customHeight="1" x14ac:dyDescent="0.35">
      <c r="A23" s="61" t="s">
        <v>20</v>
      </c>
      <c r="B23" s="61">
        <v>107993</v>
      </c>
      <c r="C23" s="61">
        <v>184699</v>
      </c>
      <c r="D23" s="61">
        <v>161</v>
      </c>
      <c r="E23" s="61">
        <v>97</v>
      </c>
      <c r="F23" s="302">
        <v>7.6</v>
      </c>
      <c r="G23" s="303">
        <v>85058</v>
      </c>
      <c r="H23" s="61">
        <v>143838</v>
      </c>
      <c r="I23" s="61">
        <v>181</v>
      </c>
      <c r="J23" s="61">
        <v>107</v>
      </c>
      <c r="K23" s="302">
        <v>1.8</v>
      </c>
    </row>
    <row r="24" spans="1:12" ht="21.75" customHeight="1" x14ac:dyDescent="0.35">
      <c r="A24" s="61" t="s">
        <v>21</v>
      </c>
      <c r="B24" s="61">
        <v>14878</v>
      </c>
      <c r="C24" s="61">
        <v>23361</v>
      </c>
      <c r="D24" s="61">
        <v>145</v>
      </c>
      <c r="E24" s="61">
        <v>96</v>
      </c>
      <c r="F24" s="302">
        <v>7.1</v>
      </c>
      <c r="G24" s="303">
        <v>10460</v>
      </c>
      <c r="H24" s="61">
        <v>16099</v>
      </c>
      <c r="I24" s="61">
        <v>161</v>
      </c>
      <c r="J24" s="61">
        <v>104</v>
      </c>
      <c r="K24" s="302">
        <v>1.8</v>
      </c>
    </row>
    <row r="25" spans="1:12" ht="21.75" customHeight="1" thickBot="1" x14ac:dyDescent="0.4">
      <c r="A25" s="62" t="s">
        <v>33</v>
      </c>
      <c r="B25" s="62">
        <v>500134</v>
      </c>
      <c r="C25" s="62">
        <v>848936</v>
      </c>
      <c r="D25" s="62">
        <v>166</v>
      </c>
      <c r="E25" s="62">
        <v>101</v>
      </c>
      <c r="F25" s="304">
        <v>7.3</v>
      </c>
      <c r="G25" s="305">
        <v>363885</v>
      </c>
      <c r="H25" s="62">
        <v>608393</v>
      </c>
      <c r="I25" s="62">
        <v>182</v>
      </c>
      <c r="J25" s="62">
        <v>109</v>
      </c>
      <c r="K25" s="304">
        <v>1.8</v>
      </c>
    </row>
    <row r="26" spans="1:12" ht="12" customHeight="1" thickTop="1" x14ac:dyDescent="0.35">
      <c r="A26" s="141"/>
      <c r="B26" s="141"/>
      <c r="C26" s="141"/>
      <c r="D26" s="306"/>
      <c r="E26" s="141"/>
      <c r="F26" s="141"/>
      <c r="G26" s="307"/>
      <c r="H26" s="307"/>
      <c r="I26" s="307"/>
      <c r="J26" s="307"/>
      <c r="K26" s="307"/>
    </row>
    <row r="27" spans="1:12" ht="53.75" customHeight="1" x14ac:dyDescent="0.35">
      <c r="A27" s="383" t="s">
        <v>118</v>
      </c>
      <c r="B27" s="383"/>
      <c r="C27" s="383"/>
      <c r="D27" s="383"/>
      <c r="E27" s="383"/>
      <c r="F27" s="383"/>
      <c r="G27" s="383"/>
      <c r="H27" s="383"/>
      <c r="I27" s="383"/>
      <c r="J27" s="383"/>
      <c r="K27" s="383"/>
    </row>
    <row r="28" spans="1:12" s="3" customFormat="1" ht="24" customHeight="1" x14ac:dyDescent="0.3">
      <c r="A28" s="55" t="str">
        <f>+INDICE!B30</f>
        <v xml:space="preserve"> Lettura dati 29 marzo 2023</v>
      </c>
      <c r="B28" s="102"/>
      <c r="C28" s="102"/>
      <c r="D28" s="102"/>
      <c r="E28" s="102"/>
      <c r="G28" s="269"/>
      <c r="H28" s="269"/>
      <c r="I28" s="269"/>
      <c r="J28" s="269"/>
      <c r="K28" s="269"/>
      <c r="L28" s="269"/>
    </row>
    <row r="29" spans="1:12" ht="15" x14ac:dyDescent="0.35">
      <c r="B29" s="7"/>
      <c r="C29" s="7"/>
      <c r="D29" s="66"/>
    </row>
    <row r="36" spans="2:12" x14ac:dyDescent="0.35">
      <c r="B36" s="4"/>
      <c r="C36" s="4"/>
    </row>
    <row r="37" spans="2:12" x14ac:dyDescent="0.35">
      <c r="B37" s="4"/>
      <c r="C37" s="4"/>
    </row>
    <row r="38" spans="2:12" x14ac:dyDescent="0.35">
      <c r="B38" s="4"/>
      <c r="C38" s="4"/>
    </row>
    <row r="39" spans="2:12" ht="13.5" x14ac:dyDescent="0.35">
      <c r="B39" s="4"/>
      <c r="C39" s="4"/>
      <c r="D39" s="66"/>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7" customFormat="1" x14ac:dyDescent="0.35">
      <c r="B45" s="4"/>
      <c r="C45" s="4"/>
      <c r="G45" s="270"/>
      <c r="H45" s="270"/>
      <c r="I45" s="270"/>
      <c r="J45" s="270"/>
      <c r="K45" s="270"/>
      <c r="L45" s="270"/>
    </row>
    <row r="46" spans="2:12" s="67" customFormat="1" x14ac:dyDescent="0.35">
      <c r="B46" s="4"/>
      <c r="C46" s="4"/>
      <c r="G46" s="270"/>
      <c r="H46" s="270"/>
      <c r="I46" s="270"/>
      <c r="J46" s="270"/>
      <c r="K46" s="270"/>
      <c r="L46" s="270"/>
    </row>
    <row r="47" spans="2:12" s="67" customFormat="1" x14ac:dyDescent="0.35">
      <c r="B47" s="4"/>
      <c r="C47" s="4"/>
      <c r="G47" s="270"/>
      <c r="H47" s="270"/>
      <c r="I47" s="270"/>
      <c r="J47" s="270"/>
      <c r="K47" s="270"/>
      <c r="L47" s="270"/>
    </row>
    <row r="48" spans="2:12" s="67" customFormat="1" x14ac:dyDescent="0.35">
      <c r="B48" s="4"/>
      <c r="C48" s="4"/>
      <c r="G48" s="270"/>
      <c r="H48" s="270"/>
      <c r="I48" s="270"/>
      <c r="J48" s="270"/>
      <c r="K48" s="270"/>
      <c r="L48" s="270"/>
    </row>
    <row r="49" spans="2:12" s="67" customFormat="1" x14ac:dyDescent="0.35">
      <c r="B49" s="4"/>
      <c r="C49" s="4"/>
      <c r="G49" s="270"/>
      <c r="H49" s="270"/>
      <c r="I49" s="270"/>
      <c r="J49" s="270"/>
      <c r="K49" s="270"/>
      <c r="L49" s="270"/>
    </row>
    <row r="50" spans="2:12" s="67" customFormat="1" x14ac:dyDescent="0.35">
      <c r="B50" s="4"/>
      <c r="C50" s="4"/>
      <c r="G50" s="270"/>
      <c r="H50" s="270"/>
      <c r="I50" s="270"/>
      <c r="J50" s="270"/>
      <c r="K50" s="270"/>
      <c r="L50" s="270"/>
    </row>
    <row r="51" spans="2:12" s="67" customFormat="1" x14ac:dyDescent="0.35">
      <c r="B51" s="4"/>
      <c r="C51" s="4"/>
      <c r="G51" s="270"/>
      <c r="H51" s="270"/>
      <c r="I51" s="270"/>
      <c r="J51" s="270"/>
      <c r="K51" s="270"/>
      <c r="L51" s="270"/>
    </row>
    <row r="52" spans="2:12" s="67" customFormat="1" x14ac:dyDescent="0.35">
      <c r="B52" s="4"/>
      <c r="C52" s="4"/>
      <c r="G52" s="270"/>
      <c r="H52" s="270"/>
      <c r="I52" s="270"/>
      <c r="J52" s="270"/>
      <c r="K52" s="270"/>
      <c r="L52" s="270"/>
    </row>
    <row r="53" spans="2:12" s="67" customFormat="1" x14ac:dyDescent="0.35">
      <c r="B53" s="4"/>
      <c r="C53" s="4"/>
      <c r="G53" s="270"/>
      <c r="H53" s="270"/>
      <c r="I53" s="270"/>
      <c r="J53" s="270"/>
      <c r="K53" s="270"/>
      <c r="L53" s="270"/>
    </row>
    <row r="54" spans="2:12" s="67" customFormat="1" x14ac:dyDescent="0.35">
      <c r="B54" s="4"/>
      <c r="C54" s="4"/>
      <c r="G54" s="270"/>
      <c r="H54" s="270"/>
      <c r="I54" s="270"/>
      <c r="J54" s="270"/>
      <c r="K54" s="270"/>
      <c r="L54" s="270"/>
    </row>
    <row r="55" spans="2:12" s="67" customFormat="1" x14ac:dyDescent="0.35">
      <c r="B55" s="4"/>
      <c r="C55" s="4"/>
      <c r="G55" s="270"/>
      <c r="H55" s="270"/>
      <c r="I55" s="270"/>
      <c r="J55" s="270"/>
      <c r="K55" s="270"/>
      <c r="L55" s="270"/>
    </row>
    <row r="56" spans="2:12" s="67" customFormat="1" x14ac:dyDescent="0.35">
      <c r="B56" s="4"/>
      <c r="C56" s="4"/>
      <c r="G56" s="270"/>
      <c r="H56" s="270"/>
      <c r="I56" s="270"/>
      <c r="J56" s="270"/>
      <c r="K56" s="270"/>
      <c r="L56" s="270"/>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tabColor rgb="FF92D050"/>
    <pageSetUpPr fitToPage="1"/>
  </sheetPr>
  <dimension ref="B1:I19"/>
  <sheetViews>
    <sheetView tabSelected="1" topLeftCell="A6"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7" t="str">
        <f>+INDICE!B35</f>
        <v>Sezione III - Assegno Unico Universale - Complesso dei beneficiari</v>
      </c>
    </row>
    <row r="15" spans="2:9" ht="14.5" customHeight="1" x14ac:dyDescent="0.35">
      <c r="B15" s="322" t="s">
        <v>193</v>
      </c>
      <c r="C15" s="322"/>
      <c r="D15" s="322"/>
      <c r="E15" s="322"/>
      <c r="F15" s="322"/>
      <c r="G15" s="322"/>
      <c r="H15" s="322"/>
      <c r="I15" s="322"/>
    </row>
    <row r="16" spans="2:9" x14ac:dyDescent="0.35">
      <c r="B16" s="322"/>
      <c r="C16" s="322"/>
      <c r="D16" s="322"/>
      <c r="E16" s="322"/>
      <c r="F16" s="322"/>
      <c r="G16" s="322"/>
      <c r="H16" s="322"/>
      <c r="I16" s="322"/>
    </row>
    <row r="17" spans="2:9" ht="25.5" customHeight="1" x14ac:dyDescent="0.35">
      <c r="B17" s="322"/>
      <c r="C17" s="322"/>
      <c r="D17" s="322"/>
      <c r="E17" s="322"/>
      <c r="F17" s="322"/>
      <c r="G17" s="322"/>
      <c r="H17" s="322"/>
      <c r="I17" s="322"/>
    </row>
    <row r="18" spans="2:9" ht="28" customHeight="1" x14ac:dyDescent="0.35">
      <c r="B18" s="322"/>
      <c r="C18" s="322"/>
      <c r="D18" s="322"/>
      <c r="E18" s="322"/>
      <c r="F18" s="322"/>
      <c r="G18" s="322"/>
      <c r="H18" s="322"/>
      <c r="I18" s="322"/>
    </row>
    <row r="19" spans="2:9" x14ac:dyDescent="0.35">
      <c r="B19" s="322"/>
      <c r="C19" s="322"/>
      <c r="D19" s="322"/>
      <c r="E19" s="322"/>
      <c r="F19" s="322"/>
      <c r="G19" s="322"/>
      <c r="H19" s="322"/>
      <c r="I19" s="322"/>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tabColor rgb="FF92D050"/>
    <pageSetUpPr fitToPage="1"/>
  </sheetPr>
  <dimension ref="A1:M38"/>
  <sheetViews>
    <sheetView showGridLines="0" tabSelected="1" topLeftCell="A5" zoomScale="56" zoomScaleNormal="56" zoomScaleSheetLayoutView="62" workbookViewId="0">
      <selection activeCell="B1" sqref="B1"/>
    </sheetView>
  </sheetViews>
  <sheetFormatPr defaultColWidth="13.26953125" defaultRowHeight="10" x14ac:dyDescent="0.35"/>
  <cols>
    <col min="1" max="1" width="40.7265625" style="1" customWidth="1"/>
    <col min="2" max="2" width="24.36328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5" customHeight="1" thickBot="1" x14ac:dyDescent="0.4">
      <c r="A1" s="87" t="s">
        <v>194</v>
      </c>
      <c r="B1" s="87"/>
      <c r="C1" s="87"/>
    </row>
    <row r="2" spans="1:13" ht="75" customHeight="1" thickTop="1" thickBot="1" x14ac:dyDescent="0.4">
      <c r="A2" s="56" t="s">
        <v>36</v>
      </c>
      <c r="B2" s="57" t="s">
        <v>191</v>
      </c>
      <c r="C2" s="57" t="s">
        <v>39</v>
      </c>
      <c r="D2" s="58"/>
    </row>
    <row r="3" spans="1:13" ht="35" customHeight="1" thickTop="1" x14ac:dyDescent="0.3">
      <c r="A3" s="223"/>
      <c r="B3" s="337" t="s">
        <v>170</v>
      </c>
      <c r="C3" s="337"/>
      <c r="D3" s="58"/>
    </row>
    <row r="4" spans="1:13" ht="32.5" customHeight="1" x14ac:dyDescent="0.35">
      <c r="A4" s="92" t="s">
        <v>172</v>
      </c>
      <c r="B4" s="59">
        <f>+'Tavola 2.1'!B4+'Tavola 1.3'!B4</f>
        <v>5664598</v>
      </c>
      <c r="C4" s="98">
        <f>+'Tavola 2.1'!D4+'Tavola 1.3'!D4</f>
        <v>1276</v>
      </c>
      <c r="D4" s="176"/>
      <c r="E4" s="24"/>
      <c r="F4" s="24"/>
      <c r="G4" s="8"/>
      <c r="K4" s="24"/>
      <c r="L4" s="24"/>
      <c r="M4" s="24"/>
    </row>
    <row r="5" spans="1:13" ht="30.5" customHeight="1" x14ac:dyDescent="0.35">
      <c r="A5" s="92" t="s">
        <v>173</v>
      </c>
      <c r="B5" s="59">
        <f>+'Tavola 2.1'!B5+'Tavola 1.3'!B5</f>
        <v>5664596</v>
      </c>
      <c r="C5" s="98">
        <f>+'Tavola 2.1'!D5+'Tavola 1.3'!D5</f>
        <v>1280.7</v>
      </c>
      <c r="D5" s="176"/>
      <c r="E5" s="24"/>
      <c r="F5" s="24"/>
      <c r="G5" s="8"/>
      <c r="K5" s="24"/>
      <c r="L5" s="24"/>
      <c r="M5" s="24"/>
    </row>
    <row r="6" spans="1:13" ht="25.5" customHeight="1" x14ac:dyDescent="0.35">
      <c r="A6" s="92" t="s">
        <v>174</v>
      </c>
      <c r="B6" s="59">
        <f>+'Tavola 2.1'!B6+'Tavola 1.3'!B6</f>
        <v>5613529</v>
      </c>
      <c r="C6" s="98">
        <f>+'Tavola 2.1'!D6+'Tavola 1.3'!D6</f>
        <v>1295.8</v>
      </c>
      <c r="D6" s="176"/>
      <c r="E6" s="24"/>
      <c r="F6" s="24"/>
      <c r="G6" s="8"/>
      <c r="K6" s="24"/>
      <c r="L6" s="24"/>
      <c r="M6" s="24"/>
    </row>
    <row r="7" spans="1:13" ht="32.5" customHeight="1" x14ac:dyDescent="0.35">
      <c r="A7" s="92" t="s">
        <v>175</v>
      </c>
      <c r="B7" s="59">
        <f>+'Tavola 2.1'!B7+'Tavola 1.3'!B7</f>
        <v>5623396</v>
      </c>
      <c r="C7" s="98">
        <f>+'Tavola 2.1'!D7+'Tavola 1.3'!D7</f>
        <v>1293.5</v>
      </c>
      <c r="D7" s="176"/>
      <c r="E7" s="24"/>
      <c r="F7" s="24"/>
      <c r="G7" s="8"/>
    </row>
    <row r="8" spans="1:13" ht="32.5" customHeight="1" x14ac:dyDescent="0.35">
      <c r="A8" s="92" t="s">
        <v>176</v>
      </c>
      <c r="B8" s="59">
        <f>+'Tavola 2.1'!B8+'Tavola 1.3'!B8</f>
        <v>5612511</v>
      </c>
      <c r="C8" s="98">
        <f>+'Tavola 2.1'!D8+'Tavola 1.3'!D8</f>
        <v>1289.5</v>
      </c>
      <c r="D8" s="176"/>
      <c r="E8" s="24"/>
      <c r="F8" s="24"/>
      <c r="G8" s="8"/>
    </row>
    <row r="9" spans="1:13" ht="32.5" customHeight="1" x14ac:dyDescent="0.35">
      <c r="A9" s="92" t="s">
        <v>177</v>
      </c>
      <c r="B9" s="59">
        <f>+'Tavola 2.1'!B9+'Tavola 1.3'!B9</f>
        <v>5662355</v>
      </c>
      <c r="C9" s="98">
        <f>+'Tavola 2.1'!D9+'Tavola 1.3'!D9</f>
        <v>1300.6999999999998</v>
      </c>
      <c r="D9" s="176"/>
      <c r="E9" s="24"/>
      <c r="F9" s="24"/>
      <c r="G9" s="8"/>
    </row>
    <row r="10" spans="1:13" ht="32.5" customHeight="1" x14ac:dyDescent="0.35">
      <c r="A10" s="92" t="s">
        <v>178</v>
      </c>
      <c r="B10" s="59">
        <f>+'Tavola 2.1'!B10+'Tavola 1.3'!B10</f>
        <v>5681043</v>
      </c>
      <c r="C10" s="98">
        <f>+'Tavola 2.1'!D10+'Tavola 1.3'!D10</f>
        <v>1307.6000000000001</v>
      </c>
      <c r="D10" s="176"/>
      <c r="E10" s="24"/>
      <c r="F10" s="24"/>
      <c r="G10" s="8"/>
    </row>
    <row r="11" spans="1:13" ht="32.5" customHeight="1" x14ac:dyDescent="0.35">
      <c r="A11" s="92" t="s">
        <v>179</v>
      </c>
      <c r="B11" s="59">
        <f>+'Tavola 2.1'!B11+'Tavola 1.3'!B11</f>
        <v>5728522</v>
      </c>
      <c r="C11" s="98">
        <f>+'Tavola 2.1'!D11+'Tavola 1.3'!D11</f>
        <v>1315.8</v>
      </c>
      <c r="D11" s="176"/>
      <c r="E11" s="24"/>
      <c r="F11" s="24"/>
      <c r="G11" s="8"/>
    </row>
    <row r="12" spans="1:13" ht="32.5" customHeight="1" x14ac:dyDescent="0.35">
      <c r="A12" s="92" t="s">
        <v>180</v>
      </c>
      <c r="B12" s="59">
        <f>+'Tavola 2.1'!B12+'Tavola 1.3'!B12</f>
        <v>5759516</v>
      </c>
      <c r="C12" s="98">
        <f>+'Tavola 2.1'!D12+'Tavola 1.3'!D12</f>
        <v>1321.8999999999999</v>
      </c>
      <c r="D12" s="176"/>
      <c r="E12" s="24"/>
      <c r="F12" s="24"/>
      <c r="G12" s="8"/>
    </row>
    <row r="13" spans="1:13" ht="32.5" customHeight="1" thickBot="1" x14ac:dyDescent="0.4">
      <c r="A13" s="177" t="s">
        <v>181</v>
      </c>
      <c r="B13" s="178">
        <f>+'Tavola 2.1'!B13+'Tavola 1.3'!B13</f>
        <v>5777090</v>
      </c>
      <c r="C13" s="179">
        <f>+'Tavola 2.1'!D13+'Tavola 1.3'!D13</f>
        <v>1324.5</v>
      </c>
      <c r="D13" s="176"/>
      <c r="E13" s="24"/>
      <c r="F13" s="24"/>
      <c r="G13" s="8"/>
    </row>
    <row r="14" spans="1:13" ht="26.5" customHeight="1" thickTop="1" x14ac:dyDescent="0.35">
      <c r="A14" s="288" t="s">
        <v>198</v>
      </c>
      <c r="B14" s="289"/>
      <c r="C14" s="290">
        <f>SUM(C4:C13)</f>
        <v>13005.999999999998</v>
      </c>
      <c r="D14" s="176"/>
      <c r="E14" s="272"/>
      <c r="F14" s="24"/>
      <c r="G14" s="8"/>
    </row>
    <row r="15" spans="1:13" s="154" customFormat="1" ht="26.5" customHeight="1" x14ac:dyDescent="0.3">
      <c r="A15" s="291" t="s">
        <v>210</v>
      </c>
      <c r="B15" s="292">
        <f>ROUND(AVERAGE(B4:B13),0)</f>
        <v>5678716</v>
      </c>
      <c r="C15" s="293"/>
      <c r="D15" s="180"/>
      <c r="E15" s="274"/>
      <c r="F15" s="181"/>
      <c r="G15" s="182"/>
    </row>
    <row r="16" spans="1:13" ht="9" customHeight="1" thickBot="1" x14ac:dyDescent="0.4">
      <c r="A16" s="294"/>
      <c r="B16" s="295"/>
      <c r="C16" s="296"/>
      <c r="D16" s="176"/>
      <c r="E16" s="273"/>
      <c r="F16" s="24"/>
      <c r="G16" s="8"/>
    </row>
    <row r="17" spans="1:7" ht="38" customHeight="1" thickTop="1" x14ac:dyDescent="0.3">
      <c r="A17" s="297"/>
      <c r="B17" s="396" t="s">
        <v>171</v>
      </c>
      <c r="C17" s="396"/>
      <c r="D17" s="176"/>
      <c r="E17" s="273"/>
      <c r="F17" s="24"/>
      <c r="G17" s="8"/>
    </row>
    <row r="18" spans="1:7" ht="38" customHeight="1" x14ac:dyDescent="0.35">
      <c r="A18" s="92" t="s">
        <v>182</v>
      </c>
      <c r="B18" s="59">
        <f>+'Tavola 2.1'!B18+'Tavola 1.3'!B18</f>
        <v>5763366</v>
      </c>
      <c r="C18" s="98">
        <f>+'Tavola 2.1'!D18+'Tavola 1.3'!D18</f>
        <v>1491.5</v>
      </c>
      <c r="D18" s="284"/>
      <c r="E18" s="273"/>
      <c r="F18" s="24"/>
      <c r="G18" s="8"/>
    </row>
    <row r="19" spans="1:7" s="154" customFormat="1" ht="32.5" customHeight="1" thickBot="1" x14ac:dyDescent="0.35">
      <c r="A19" s="177" t="s">
        <v>184</v>
      </c>
      <c r="B19" s="178">
        <f>+'Tavola 2.1'!B19+'Tavola 1.3'!B19</f>
        <v>5694218</v>
      </c>
      <c r="C19" s="179">
        <f>+'Tavola 2.1'!D19+'Tavola 1.3'!D19</f>
        <v>1459.3999999999999</v>
      </c>
      <c r="D19" s="180"/>
      <c r="E19" s="274"/>
      <c r="F19" s="181"/>
      <c r="G19" s="182"/>
    </row>
    <row r="20" spans="1:7" ht="26.5" customHeight="1" thickTop="1" x14ac:dyDescent="0.35">
      <c r="A20" s="288" t="s">
        <v>199</v>
      </c>
      <c r="B20" s="289"/>
      <c r="C20" s="290">
        <f>+C18+C19</f>
        <v>2950.8999999999996</v>
      </c>
      <c r="D20" s="285"/>
      <c r="E20" s="272"/>
      <c r="F20" s="24"/>
      <c r="G20" s="8"/>
    </row>
    <row r="21" spans="1:7" ht="26.5" customHeight="1" x14ac:dyDescent="0.35">
      <c r="A21" s="288" t="s">
        <v>211</v>
      </c>
      <c r="B21" s="289">
        <f>ROUND(AVERAGE(B18:B19),0)</f>
        <v>5728792</v>
      </c>
      <c r="C21" s="290"/>
      <c r="D21" s="176"/>
      <c r="E21" s="273"/>
      <c r="F21" s="24"/>
      <c r="G21" s="8"/>
    </row>
    <row r="22" spans="1:7" ht="26" customHeight="1" x14ac:dyDescent="0.3">
      <c r="A22" s="138"/>
      <c r="B22" s="6"/>
    </row>
    <row r="23" spans="1:7" x14ac:dyDescent="0.35">
      <c r="B23" s="4"/>
    </row>
    <row r="24" spans="1:7" x14ac:dyDescent="0.35">
      <c r="B24" s="4"/>
    </row>
    <row r="25" spans="1:7" x14ac:dyDescent="0.35">
      <c r="B25" s="4"/>
    </row>
    <row r="26" spans="1:7" x14ac:dyDescent="0.35">
      <c r="B26" s="4"/>
    </row>
    <row r="27" spans="1:7" x14ac:dyDescent="0.35">
      <c r="B27" s="4"/>
    </row>
    <row r="28" spans="1:7" x14ac:dyDescent="0.35">
      <c r="B28" s="4"/>
    </row>
    <row r="29" spans="1:7" x14ac:dyDescent="0.35">
      <c r="B29" s="4"/>
    </row>
    <row r="30" spans="1:7" x14ac:dyDescent="0.35">
      <c r="B30" s="4"/>
    </row>
    <row r="31" spans="1:7" x14ac:dyDescent="0.35">
      <c r="B31" s="4"/>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sheetData>
  <mergeCells count="2">
    <mergeCell ref="B3:C3"/>
    <mergeCell ref="B17:C17"/>
  </mergeCells>
  <phoneticPr fontId="10" type="noConversion"/>
  <pageMargins left="0.70866141732283472" right="0.70866141732283472" top="0.94488188976377963" bottom="0.74803149606299213" header="0.31496062992125984" footer="0.31496062992125984"/>
  <pageSetup paperSize="9" scale="63"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tabColor rgb="FF92D050"/>
    <pageSetUpPr fitToPage="1"/>
  </sheetPr>
  <dimension ref="A1:D53"/>
  <sheetViews>
    <sheetView showGridLines="0" tabSelected="1" topLeftCell="A15" zoomScale="75" zoomScaleNormal="75" workbookViewId="0">
      <selection activeCell="B1" sqref="B1"/>
    </sheetView>
  </sheetViews>
  <sheetFormatPr defaultColWidth="13.36328125" defaultRowHeight="10" x14ac:dyDescent="0.35"/>
  <cols>
    <col min="1" max="1" width="33" style="1" customWidth="1"/>
    <col min="2" max="2" width="23.453125" style="1" customWidth="1"/>
    <col min="3" max="3" width="24.81640625" style="1" customWidth="1"/>
    <col min="4" max="4" width="23.54296875" style="67" customWidth="1"/>
    <col min="5" max="16384" width="13.36328125" style="1"/>
  </cols>
  <sheetData>
    <row r="1" spans="1:4" ht="57" customHeight="1" thickBot="1" x14ac:dyDescent="0.4">
      <c r="A1" s="357" t="s">
        <v>195</v>
      </c>
      <c r="B1" s="357"/>
      <c r="C1" s="357"/>
      <c r="D1" s="357"/>
    </row>
    <row r="2" spans="1:4" ht="44" customHeight="1" thickTop="1" x14ac:dyDescent="0.35">
      <c r="A2" s="377" t="s">
        <v>80</v>
      </c>
      <c r="B2" s="399" t="s">
        <v>125</v>
      </c>
      <c r="C2" s="399"/>
      <c r="D2" s="399"/>
    </row>
    <row r="3" spans="1:4" ht="71.400000000000006" customHeight="1" thickBot="1" x14ac:dyDescent="0.4">
      <c r="A3" s="378"/>
      <c r="B3" s="126" t="s">
        <v>190</v>
      </c>
      <c r="C3" s="126" t="s">
        <v>196</v>
      </c>
      <c r="D3" s="287" t="s">
        <v>192</v>
      </c>
    </row>
    <row r="4" spans="1:4" ht="25.25" customHeight="1" thickTop="1" x14ac:dyDescent="0.35">
      <c r="A4" s="59" t="s">
        <v>4</v>
      </c>
      <c r="B4" s="59">
        <f>+'Tavola 2.3'!B4+'Tavola 1.11'!B4</f>
        <v>405587</v>
      </c>
      <c r="C4" s="59">
        <v>634104</v>
      </c>
      <c r="D4" s="98">
        <f>+ROUND(C4/B4,1)</f>
        <v>1.6</v>
      </c>
    </row>
    <row r="5" spans="1:4" ht="21.75" customHeight="1" x14ac:dyDescent="0.35">
      <c r="A5" s="59" t="s">
        <v>5</v>
      </c>
      <c r="B5" s="59">
        <f>+'Tavola 2.3'!B5+'Tavola 1.11'!B5</f>
        <v>11782</v>
      </c>
      <c r="C5" s="59">
        <v>19081</v>
      </c>
      <c r="D5" s="98">
        <f t="shared" ref="D5:D25" si="0">+ROUND(C5/B5,1)</f>
        <v>1.6</v>
      </c>
    </row>
    <row r="6" spans="1:4" ht="21.75" customHeight="1" x14ac:dyDescent="0.35">
      <c r="A6" s="59" t="s">
        <v>6</v>
      </c>
      <c r="B6" s="59">
        <f>+'Tavola 2.3'!B6+'Tavola 1.11'!B6</f>
        <v>1001681</v>
      </c>
      <c r="C6" s="59">
        <v>1611535</v>
      </c>
      <c r="D6" s="98">
        <f t="shared" si="0"/>
        <v>1.6</v>
      </c>
    </row>
    <row r="7" spans="1:4" ht="21.75" customHeight="1" x14ac:dyDescent="0.35">
      <c r="A7" s="59" t="s">
        <v>71</v>
      </c>
      <c r="B7" s="59">
        <f>+'Tavola 2.3'!B7+'Tavola 1.11'!B7</f>
        <v>56596</v>
      </c>
      <c r="C7" s="59">
        <v>96130</v>
      </c>
      <c r="D7" s="98">
        <f t="shared" si="0"/>
        <v>1.7</v>
      </c>
    </row>
    <row r="8" spans="1:4" ht="21.75" customHeight="1" x14ac:dyDescent="0.35">
      <c r="A8" s="59" t="s">
        <v>72</v>
      </c>
      <c r="B8" s="59">
        <f>+'Tavola 2.3'!B8+'Tavola 1.11'!B8</f>
        <v>55116</v>
      </c>
      <c r="C8" s="59">
        <v>98969</v>
      </c>
      <c r="D8" s="98">
        <f t="shared" si="0"/>
        <v>1.8</v>
      </c>
    </row>
    <row r="9" spans="1:4" ht="21.75" customHeight="1" x14ac:dyDescent="0.35">
      <c r="A9" s="59" t="s">
        <v>7</v>
      </c>
      <c r="B9" s="59">
        <f>+'Tavola 2.3'!B9+'Tavola 1.11'!B9</f>
        <v>476550</v>
      </c>
      <c r="C9" s="59">
        <v>767076</v>
      </c>
      <c r="D9" s="98">
        <f t="shared" si="0"/>
        <v>1.6</v>
      </c>
    </row>
    <row r="10" spans="1:4" ht="21.75" customHeight="1" x14ac:dyDescent="0.35">
      <c r="A10" s="59" t="s">
        <v>63</v>
      </c>
      <c r="B10" s="59">
        <f>+'Tavola 2.3'!B10+'Tavola 1.11'!B10</f>
        <v>111557</v>
      </c>
      <c r="C10" s="59">
        <v>175699</v>
      </c>
      <c r="D10" s="98">
        <f t="shared" si="0"/>
        <v>1.6</v>
      </c>
    </row>
    <row r="11" spans="1:4" ht="21.75" customHeight="1" x14ac:dyDescent="0.35">
      <c r="A11" s="59" t="s">
        <v>8</v>
      </c>
      <c r="B11" s="59">
        <f>+'Tavola 2.3'!B11+'Tavola 1.11'!B11</f>
        <v>132958</v>
      </c>
      <c r="C11" s="59">
        <v>200530</v>
      </c>
      <c r="D11" s="98">
        <f t="shared" si="0"/>
        <v>1.5</v>
      </c>
    </row>
    <row r="12" spans="1:4" ht="21.75" customHeight="1" x14ac:dyDescent="0.35">
      <c r="A12" s="59" t="s">
        <v>9</v>
      </c>
      <c r="B12" s="59">
        <f>+'Tavola 2.3'!B12+'Tavola 1.11'!B12</f>
        <v>444610</v>
      </c>
      <c r="C12" s="59">
        <v>700625</v>
      </c>
      <c r="D12" s="98">
        <f t="shared" si="0"/>
        <v>1.6</v>
      </c>
    </row>
    <row r="13" spans="1:4" ht="21.75" customHeight="1" x14ac:dyDescent="0.35">
      <c r="A13" s="59" t="s">
        <v>10</v>
      </c>
      <c r="B13" s="59">
        <f>+'Tavola 2.3'!B13+'Tavola 1.11'!B13</f>
        <v>354348</v>
      </c>
      <c r="C13" s="59">
        <v>537360</v>
      </c>
      <c r="D13" s="98">
        <f t="shared" si="0"/>
        <v>1.5</v>
      </c>
    </row>
    <row r="14" spans="1:4" ht="21.75" customHeight="1" x14ac:dyDescent="0.35">
      <c r="A14" s="59" t="s">
        <v>11</v>
      </c>
      <c r="B14" s="59">
        <f>+'Tavola 2.3'!B14+'Tavola 1.11'!B14</f>
        <v>86929</v>
      </c>
      <c r="C14" s="59">
        <v>133208</v>
      </c>
      <c r="D14" s="98">
        <f t="shared" si="0"/>
        <v>1.5</v>
      </c>
    </row>
    <row r="15" spans="1:4" ht="21.75" customHeight="1" x14ac:dyDescent="0.35">
      <c r="A15" s="59" t="s">
        <v>12</v>
      </c>
      <c r="B15" s="59">
        <f>+'Tavola 2.3'!B15+'Tavola 1.11'!B15</f>
        <v>150573</v>
      </c>
      <c r="C15" s="59">
        <v>234769</v>
      </c>
      <c r="D15" s="98">
        <f t="shared" si="0"/>
        <v>1.6</v>
      </c>
    </row>
    <row r="16" spans="1:4" ht="21.75" customHeight="1" x14ac:dyDescent="0.35">
      <c r="A16" s="59" t="s">
        <v>13</v>
      </c>
      <c r="B16" s="59">
        <f>+'Tavola 2.3'!B16+'Tavola 1.11'!B16</f>
        <v>600436</v>
      </c>
      <c r="C16" s="59">
        <v>911812</v>
      </c>
      <c r="D16" s="98">
        <f t="shared" si="0"/>
        <v>1.5</v>
      </c>
    </row>
    <row r="17" spans="1:4" ht="21.75" customHeight="1" x14ac:dyDescent="0.35">
      <c r="A17" s="59" t="s">
        <v>14</v>
      </c>
      <c r="B17" s="59">
        <f>+'Tavola 2.3'!B17+'Tavola 1.11'!B17</f>
        <v>130326</v>
      </c>
      <c r="C17" s="59">
        <v>203151</v>
      </c>
      <c r="D17" s="98">
        <f t="shared" si="0"/>
        <v>1.6</v>
      </c>
    </row>
    <row r="18" spans="1:4" ht="21.75" customHeight="1" x14ac:dyDescent="0.35">
      <c r="A18" s="59" t="s">
        <v>15</v>
      </c>
      <c r="B18" s="59">
        <f>+'Tavola 2.3'!B18+'Tavola 1.11'!B18</f>
        <v>28341</v>
      </c>
      <c r="C18" s="59">
        <v>43998</v>
      </c>
      <c r="D18" s="98">
        <f t="shared" si="0"/>
        <v>1.6</v>
      </c>
    </row>
    <row r="19" spans="1:4" ht="21.75" customHeight="1" x14ac:dyDescent="0.35">
      <c r="A19" s="59" t="s">
        <v>16</v>
      </c>
      <c r="B19" s="59">
        <f>+'Tavola 2.3'!B19+'Tavola 1.11'!B19</f>
        <v>699221</v>
      </c>
      <c r="C19" s="59">
        <v>1065806</v>
      </c>
      <c r="D19" s="98">
        <f t="shared" si="0"/>
        <v>1.5</v>
      </c>
    </row>
    <row r="20" spans="1:4" ht="21.75" customHeight="1" x14ac:dyDescent="0.35">
      <c r="A20" s="59" t="s">
        <v>17</v>
      </c>
      <c r="B20" s="59">
        <f>+'Tavola 2.3'!B20+'Tavola 1.11'!B20</f>
        <v>448202</v>
      </c>
      <c r="C20" s="59">
        <v>681652</v>
      </c>
      <c r="D20" s="98">
        <f t="shared" si="0"/>
        <v>1.5</v>
      </c>
    </row>
    <row r="21" spans="1:4" ht="21.75" customHeight="1" x14ac:dyDescent="0.35">
      <c r="A21" s="59" t="s">
        <v>18</v>
      </c>
      <c r="B21" s="59">
        <f>+'Tavola 2.3'!B21+'Tavola 1.11'!B21</f>
        <v>55491</v>
      </c>
      <c r="C21" s="59">
        <v>87771</v>
      </c>
      <c r="D21" s="98">
        <f t="shared" si="0"/>
        <v>1.6</v>
      </c>
    </row>
    <row r="22" spans="1:4" ht="21.75" customHeight="1" x14ac:dyDescent="0.35">
      <c r="A22" s="59" t="s">
        <v>19</v>
      </c>
      <c r="B22" s="59">
        <f>+'Tavola 2.3'!B22+'Tavola 1.11'!B22</f>
        <v>215398</v>
      </c>
      <c r="C22" s="59">
        <v>331713</v>
      </c>
      <c r="D22" s="98">
        <f t="shared" si="0"/>
        <v>1.5</v>
      </c>
    </row>
    <row r="23" spans="1:4" ht="21.75" customHeight="1" x14ac:dyDescent="0.35">
      <c r="A23" s="59" t="s">
        <v>20</v>
      </c>
      <c r="B23" s="59">
        <f>+'Tavola 2.3'!B23+'Tavola 1.11'!B23</f>
        <v>590556</v>
      </c>
      <c r="C23" s="59">
        <v>889530</v>
      </c>
      <c r="D23" s="98">
        <f t="shared" si="0"/>
        <v>1.5</v>
      </c>
    </row>
    <row r="24" spans="1:4" ht="21.75" customHeight="1" x14ac:dyDescent="0.35">
      <c r="A24" s="59" t="s">
        <v>21</v>
      </c>
      <c r="B24" s="59">
        <f>+'Tavola 2.3'!B24+'Tavola 1.11'!B24</f>
        <v>156358</v>
      </c>
      <c r="C24" s="59">
        <v>226890</v>
      </c>
      <c r="D24" s="98">
        <f t="shared" si="0"/>
        <v>1.5</v>
      </c>
    </row>
    <row r="25" spans="1:4" ht="21.75" customHeight="1" thickBot="1" x14ac:dyDescent="0.4">
      <c r="A25" s="115" t="s">
        <v>33</v>
      </c>
      <c r="B25" s="115">
        <f>SUM(B4:B24)</f>
        <v>6212616</v>
      </c>
      <c r="C25" s="115">
        <f>SUM(C4:C24)</f>
        <v>9651409</v>
      </c>
      <c r="D25" s="258">
        <f t="shared" si="0"/>
        <v>1.6</v>
      </c>
    </row>
    <row r="26" spans="1:4" ht="51.5" customHeight="1" thickTop="1" x14ac:dyDescent="0.35">
      <c r="A26" s="397" t="s">
        <v>197</v>
      </c>
      <c r="B26" s="397"/>
      <c r="C26" s="397"/>
      <c r="D26" s="397"/>
    </row>
    <row r="27" spans="1:4" ht="39.5" customHeight="1" x14ac:dyDescent="0.35">
      <c r="A27" s="398"/>
      <c r="B27" s="398"/>
      <c r="C27" s="398"/>
      <c r="D27" s="398"/>
    </row>
    <row r="28" spans="1:4" s="3" customFormat="1" ht="24" customHeight="1" x14ac:dyDescent="0.35">
      <c r="A28" s="398"/>
      <c r="B28" s="398"/>
      <c r="C28" s="398"/>
      <c r="D28" s="398"/>
    </row>
    <row r="29" spans="1:4" ht="15" x14ac:dyDescent="0.35">
      <c r="B29" s="7"/>
      <c r="C29" s="7"/>
      <c r="D29" s="66"/>
    </row>
    <row r="33" spans="2:4" x14ac:dyDescent="0.35">
      <c r="B33" s="4"/>
      <c r="C33" s="4"/>
    </row>
    <row r="34" spans="2:4" x14ac:dyDescent="0.35">
      <c r="B34" s="4"/>
      <c r="C34" s="4"/>
    </row>
    <row r="35" spans="2:4" x14ac:dyDescent="0.35">
      <c r="B35" s="4"/>
      <c r="C35" s="4"/>
    </row>
    <row r="36" spans="2:4" ht="13.5" x14ac:dyDescent="0.35">
      <c r="B36" s="4"/>
      <c r="C36" s="4"/>
      <c r="D36" s="66"/>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7" customFormat="1" x14ac:dyDescent="0.35">
      <c r="B42" s="4"/>
      <c r="C42" s="4"/>
    </row>
    <row r="43" spans="2:4" s="67" customFormat="1" x14ac:dyDescent="0.35">
      <c r="B43" s="4"/>
      <c r="C43" s="4"/>
    </row>
    <row r="44" spans="2:4" s="67" customFormat="1" x14ac:dyDescent="0.35">
      <c r="B44" s="4"/>
      <c r="C44" s="4"/>
    </row>
    <row r="45" spans="2:4" s="67" customFormat="1" x14ac:dyDescent="0.35">
      <c r="B45" s="4"/>
      <c r="C45" s="4"/>
    </row>
    <row r="46" spans="2:4" s="67" customFormat="1" x14ac:dyDescent="0.35">
      <c r="B46" s="4"/>
      <c r="C46" s="4"/>
    </row>
    <row r="47" spans="2:4" s="67" customFormat="1" x14ac:dyDescent="0.35">
      <c r="B47" s="4"/>
      <c r="C47" s="4"/>
    </row>
    <row r="48" spans="2:4" s="67" customFormat="1" x14ac:dyDescent="0.35">
      <c r="B48" s="4"/>
      <c r="C48" s="4"/>
    </row>
    <row r="49" spans="2:3" s="67" customFormat="1" x14ac:dyDescent="0.35">
      <c r="B49" s="4"/>
      <c r="C49" s="4"/>
    </row>
    <row r="50" spans="2:3" s="67" customFormat="1" x14ac:dyDescent="0.35">
      <c r="B50" s="4"/>
      <c r="C50" s="4"/>
    </row>
    <row r="51" spans="2:3" s="67" customFormat="1" x14ac:dyDescent="0.35">
      <c r="B51" s="4"/>
      <c r="C51" s="4"/>
    </row>
    <row r="52" spans="2:3" s="67" customFormat="1" x14ac:dyDescent="0.35">
      <c r="B52" s="4"/>
      <c r="C52" s="4"/>
    </row>
    <row r="53" spans="2:3" s="67" customFormat="1" x14ac:dyDescent="0.35">
      <c r="B53" s="4"/>
      <c r="C53" s="4"/>
    </row>
  </sheetData>
  <mergeCells count="4">
    <mergeCell ref="A26:D28"/>
    <mergeCell ref="A1:D1"/>
    <mergeCell ref="A2:A3"/>
    <mergeCell ref="B2:D2"/>
  </mergeCells>
  <pageMargins left="0.70866141732283472" right="0.70866141732283472" top="0.74803149606299213" bottom="0.74803149606299213" header="0.31496062992125984" footer="0.31496062992125984"/>
  <pageSetup paperSize="9" scale="73"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tabColor rgb="FF92D050"/>
    <pageSetUpPr fitToPage="1"/>
  </sheetPr>
  <dimension ref="A1"/>
  <sheetViews>
    <sheetView showGridLines="0" tabSelected="1" workbookViewId="0">
      <selection activeCell="B1" sqref="B1"/>
    </sheetView>
  </sheetViews>
  <sheetFormatPr defaultColWidth="8.81640625" defaultRowHeight="15" x14ac:dyDescent="0.3"/>
  <cols>
    <col min="1" max="16384" width="8.81640625" style="129"/>
  </cols>
  <sheetData>
    <row r="1" spans="1:1" x14ac:dyDescent="0.3">
      <c r="A1" s="128" t="s">
        <v>75</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tabColor rgb="FF92D050"/>
    <pageSetUpPr fitToPage="1"/>
  </sheetPr>
  <dimension ref="B1:I25"/>
  <sheetViews>
    <sheetView tabSelected="1" topLeftCell="A5" workbookViewId="0">
      <selection activeCell="B1" sqref="B1"/>
    </sheetView>
  </sheetViews>
  <sheetFormatPr defaultRowHeight="14.5" x14ac:dyDescent="0.35"/>
  <sheetData>
    <row r="1" spans="2:9" x14ac:dyDescent="0.35">
      <c r="B1" t="s">
        <v>85</v>
      </c>
    </row>
    <row r="12" spans="2:9" ht="18.5" x14ac:dyDescent="0.35">
      <c r="B12" s="97" t="str">
        <f>+INDICE!B9</f>
        <v xml:space="preserve">Sezione I - Assegno Unico Universale </v>
      </c>
    </row>
    <row r="13" spans="2:9" x14ac:dyDescent="0.35">
      <c r="B13" s="112"/>
    </row>
    <row r="15" spans="2:9" ht="14.5" customHeight="1" x14ac:dyDescent="0.35">
      <c r="B15" s="322" t="s">
        <v>100</v>
      </c>
      <c r="C15" s="322"/>
      <c r="D15" s="322"/>
      <c r="E15" s="322"/>
      <c r="F15" s="322"/>
      <c r="G15" s="322"/>
      <c r="H15" s="322"/>
      <c r="I15" s="322"/>
    </row>
    <row r="16" spans="2:9" x14ac:dyDescent="0.35">
      <c r="B16" s="322"/>
      <c r="C16" s="322"/>
      <c r="D16" s="322"/>
      <c r="E16" s="322"/>
      <c r="F16" s="322"/>
      <c r="G16" s="322"/>
      <c r="H16" s="322"/>
      <c r="I16" s="322"/>
    </row>
    <row r="17" spans="2:9" x14ac:dyDescent="0.35">
      <c r="B17" s="322"/>
      <c r="C17" s="322"/>
      <c r="D17" s="322"/>
      <c r="E17" s="322"/>
      <c r="F17" s="322"/>
      <c r="G17" s="322"/>
      <c r="H17" s="322"/>
      <c r="I17" s="322"/>
    </row>
    <row r="18" spans="2:9" x14ac:dyDescent="0.35">
      <c r="B18" s="322"/>
      <c r="C18" s="322"/>
      <c r="D18" s="322"/>
      <c r="E18" s="322"/>
      <c r="F18" s="322"/>
      <c r="G18" s="322"/>
      <c r="H18" s="322"/>
      <c r="I18" s="322"/>
    </row>
    <row r="19" spans="2:9" x14ac:dyDescent="0.35">
      <c r="B19" s="322"/>
      <c r="C19" s="322"/>
      <c r="D19" s="322"/>
      <c r="E19" s="322"/>
      <c r="F19" s="322"/>
      <c r="G19" s="322"/>
      <c r="H19" s="322"/>
      <c r="I19" s="322"/>
    </row>
    <row r="20" spans="2:9" x14ac:dyDescent="0.35">
      <c r="B20" s="322"/>
      <c r="C20" s="322"/>
      <c r="D20" s="322"/>
      <c r="E20" s="322"/>
      <c r="F20" s="322"/>
      <c r="G20" s="322"/>
      <c r="H20" s="322"/>
      <c r="I20" s="322"/>
    </row>
    <row r="21" spans="2:9" x14ac:dyDescent="0.35">
      <c r="B21" s="322"/>
      <c r="C21" s="322"/>
      <c r="D21" s="322"/>
      <c r="E21" s="322"/>
      <c r="F21" s="322"/>
      <c r="G21" s="322"/>
      <c r="H21" s="322"/>
      <c r="I21" s="322"/>
    </row>
    <row r="22" spans="2:9" x14ac:dyDescent="0.35">
      <c r="B22" s="322"/>
      <c r="C22" s="322"/>
      <c r="D22" s="322"/>
      <c r="E22" s="322"/>
      <c r="F22" s="322"/>
      <c r="G22" s="322"/>
      <c r="H22" s="322"/>
      <c r="I22" s="322"/>
    </row>
    <row r="23" spans="2:9" x14ac:dyDescent="0.35">
      <c r="B23" s="322"/>
      <c r="C23" s="322"/>
      <c r="D23" s="322"/>
      <c r="E23" s="322"/>
      <c r="F23" s="322"/>
      <c r="G23" s="322"/>
      <c r="H23" s="322"/>
      <c r="I23" s="322"/>
    </row>
    <row r="24" spans="2:9" x14ac:dyDescent="0.35">
      <c r="B24" s="322"/>
      <c r="C24" s="322"/>
      <c r="D24" s="322"/>
      <c r="E24" s="322"/>
      <c r="F24" s="322"/>
      <c r="G24" s="322"/>
      <c r="H24" s="322"/>
      <c r="I24" s="322"/>
    </row>
    <row r="25" spans="2:9" x14ac:dyDescent="0.35">
      <c r="B25" s="322"/>
      <c r="C25" s="322"/>
      <c r="D25" s="322"/>
      <c r="E25" s="322"/>
      <c r="F25" s="322"/>
      <c r="G25" s="322"/>
      <c r="H25" s="322"/>
      <c r="I25" s="322"/>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tabColor rgb="FF92D050"/>
    <pageSetUpPr fitToPage="1"/>
  </sheetPr>
  <dimension ref="B1:G23"/>
  <sheetViews>
    <sheetView showGridLines="0" tabSelected="1" topLeftCell="A11" zoomScale="60" zoomScaleNormal="60" workbookViewId="0">
      <selection activeCell="B1" sqref="B1"/>
    </sheetView>
  </sheetViews>
  <sheetFormatPr defaultRowHeight="14.5" x14ac:dyDescent="0.35"/>
  <cols>
    <col min="1" max="1" width="2.7265625" customWidth="1"/>
    <col min="2" max="2" width="19.54296875" customWidth="1"/>
    <col min="3" max="4" width="19.36328125" customWidth="1"/>
    <col min="5" max="5" width="23.90625" customWidth="1"/>
    <col min="6" max="7" width="19.36328125" customWidth="1"/>
  </cols>
  <sheetData>
    <row r="1" spans="2:7" ht="67" customHeight="1" thickBot="1" x14ac:dyDescent="0.4">
      <c r="B1" s="36" t="s">
        <v>188</v>
      </c>
      <c r="C1" s="9"/>
      <c r="D1" s="18"/>
      <c r="E1" s="18"/>
      <c r="F1" s="18"/>
      <c r="G1" s="9"/>
    </row>
    <row r="2" spans="2:7" ht="45" customHeight="1" thickTop="1" x14ac:dyDescent="0.35">
      <c r="B2" s="83"/>
      <c r="C2" s="323" t="s">
        <v>35</v>
      </c>
      <c r="D2" s="323"/>
      <c r="E2" s="323"/>
      <c r="F2" s="323"/>
      <c r="G2" s="323"/>
    </row>
    <row r="3" spans="2:7" ht="52" customHeight="1" thickBot="1" x14ac:dyDescent="0.4">
      <c r="B3" s="84" t="s">
        <v>34</v>
      </c>
      <c r="C3" s="26" t="s">
        <v>57</v>
      </c>
      <c r="D3" s="26" t="s">
        <v>58</v>
      </c>
      <c r="E3" s="26" t="s">
        <v>59</v>
      </c>
      <c r="F3" s="26" t="s">
        <v>60</v>
      </c>
      <c r="G3" s="27" t="s">
        <v>33</v>
      </c>
    </row>
    <row r="4" spans="2:7" ht="31" customHeight="1" thickTop="1" x14ac:dyDescent="0.35">
      <c r="B4" s="241"/>
      <c r="C4" s="325" t="s">
        <v>170</v>
      </c>
      <c r="D4" s="325"/>
      <c r="E4" s="325"/>
      <c r="F4" s="325"/>
      <c r="G4" s="325"/>
    </row>
    <row r="5" spans="2:7" ht="24" customHeight="1" x14ac:dyDescent="0.35">
      <c r="B5" s="244" t="s">
        <v>182</v>
      </c>
      <c r="C5" s="174">
        <v>860932</v>
      </c>
      <c r="D5" s="174">
        <v>294549</v>
      </c>
      <c r="E5" s="174">
        <v>40606</v>
      </c>
      <c r="F5" s="174">
        <v>978</v>
      </c>
      <c r="G5" s="175">
        <v>1197065</v>
      </c>
    </row>
    <row r="6" spans="2:7" ht="24" customHeight="1" x14ac:dyDescent="0.35">
      <c r="B6" s="244" t="s">
        <v>184</v>
      </c>
      <c r="C6" s="174">
        <v>787801</v>
      </c>
      <c r="D6" s="174">
        <v>864185</v>
      </c>
      <c r="E6" s="174">
        <v>202807</v>
      </c>
      <c r="F6" s="174">
        <v>1319</v>
      </c>
      <c r="G6" s="175">
        <v>1856112</v>
      </c>
    </row>
    <row r="7" spans="2:7" ht="24" customHeight="1" x14ac:dyDescent="0.35">
      <c r="B7" s="244" t="s">
        <v>172</v>
      </c>
      <c r="C7" s="174">
        <v>459999</v>
      </c>
      <c r="D7" s="174">
        <v>563067</v>
      </c>
      <c r="E7" s="174">
        <v>183209</v>
      </c>
      <c r="F7" s="174">
        <v>685</v>
      </c>
      <c r="G7" s="175">
        <v>1206960</v>
      </c>
    </row>
    <row r="8" spans="2:7" ht="24" customHeight="1" x14ac:dyDescent="0.35">
      <c r="B8" s="244" t="s">
        <v>173</v>
      </c>
      <c r="C8" s="174">
        <v>193194</v>
      </c>
      <c r="D8" s="174">
        <v>240709</v>
      </c>
      <c r="E8" s="174">
        <v>65489</v>
      </c>
      <c r="F8" s="174">
        <v>417</v>
      </c>
      <c r="G8" s="175">
        <v>499809</v>
      </c>
    </row>
    <row r="9" spans="2:7" ht="24" customHeight="1" x14ac:dyDescent="0.35">
      <c r="B9" s="244" t="s">
        <v>174</v>
      </c>
      <c r="C9" s="174">
        <v>174859</v>
      </c>
      <c r="D9" s="174">
        <v>212280</v>
      </c>
      <c r="E9" s="174">
        <v>48613</v>
      </c>
      <c r="F9" s="174">
        <v>553</v>
      </c>
      <c r="G9" s="175">
        <v>436305</v>
      </c>
    </row>
    <row r="10" spans="2:7" ht="24" customHeight="1" x14ac:dyDescent="0.35">
      <c r="B10" s="244" t="s">
        <v>175</v>
      </c>
      <c r="C10" s="174">
        <v>230657</v>
      </c>
      <c r="D10" s="174">
        <v>246245</v>
      </c>
      <c r="E10" s="174">
        <v>54124</v>
      </c>
      <c r="F10" s="174">
        <v>779</v>
      </c>
      <c r="G10" s="175">
        <v>531805</v>
      </c>
    </row>
    <row r="11" spans="2:7" ht="24" customHeight="1" x14ac:dyDescent="0.35">
      <c r="B11" s="244" t="s">
        <v>176</v>
      </c>
      <c r="C11" s="174">
        <v>41217</v>
      </c>
      <c r="D11" s="174">
        <v>44898</v>
      </c>
      <c r="E11" s="174">
        <v>6673</v>
      </c>
      <c r="F11" s="174">
        <v>197</v>
      </c>
      <c r="G11" s="175">
        <v>92985</v>
      </c>
    </row>
    <row r="12" spans="2:7" ht="24" customHeight="1" x14ac:dyDescent="0.35">
      <c r="B12" s="244" t="s">
        <v>177</v>
      </c>
      <c r="C12" s="174">
        <v>29952</v>
      </c>
      <c r="D12" s="174">
        <v>29229</v>
      </c>
      <c r="E12" s="174">
        <v>4143</v>
      </c>
      <c r="F12" s="174">
        <v>232</v>
      </c>
      <c r="G12" s="175">
        <v>63556</v>
      </c>
    </row>
    <row r="13" spans="2:7" ht="24" customHeight="1" x14ac:dyDescent="0.35">
      <c r="B13" s="244" t="s">
        <v>178</v>
      </c>
      <c r="C13" s="174">
        <v>38729</v>
      </c>
      <c r="D13" s="174">
        <v>51351</v>
      </c>
      <c r="E13" s="174">
        <v>6502</v>
      </c>
      <c r="F13" s="174">
        <v>169</v>
      </c>
      <c r="G13" s="175">
        <v>96751</v>
      </c>
    </row>
    <row r="14" spans="2:7" ht="24" customHeight="1" x14ac:dyDescent="0.35">
      <c r="B14" s="244" t="s">
        <v>179</v>
      </c>
      <c r="C14" s="174">
        <v>32577</v>
      </c>
      <c r="D14" s="174">
        <v>41599</v>
      </c>
      <c r="E14" s="174">
        <v>5118</v>
      </c>
      <c r="F14" s="174">
        <v>143</v>
      </c>
      <c r="G14" s="175">
        <v>79437</v>
      </c>
    </row>
    <row r="15" spans="2:7" ht="24" customHeight="1" x14ac:dyDescent="0.35">
      <c r="B15" s="244" t="s">
        <v>180</v>
      </c>
      <c r="C15" s="174">
        <v>30586</v>
      </c>
      <c r="D15" s="174">
        <v>38177</v>
      </c>
      <c r="E15" s="174">
        <v>4609</v>
      </c>
      <c r="F15" s="174">
        <v>91</v>
      </c>
      <c r="G15" s="175">
        <v>73463</v>
      </c>
    </row>
    <row r="16" spans="2:7" ht="24" customHeight="1" x14ac:dyDescent="0.35">
      <c r="B16" s="244" t="s">
        <v>181</v>
      </c>
      <c r="C16" s="174">
        <v>22394</v>
      </c>
      <c r="D16" s="174">
        <v>26643</v>
      </c>
      <c r="E16" s="174">
        <v>2953</v>
      </c>
      <c r="F16" s="174">
        <v>167</v>
      </c>
      <c r="G16" s="175">
        <v>52157</v>
      </c>
    </row>
    <row r="17" spans="2:7" ht="24" customHeight="1" thickBot="1" x14ac:dyDescent="0.4">
      <c r="B17" s="172" t="s">
        <v>157</v>
      </c>
      <c r="C17" s="173">
        <v>2902897</v>
      </c>
      <c r="D17" s="173">
        <v>2652932</v>
      </c>
      <c r="E17" s="173">
        <v>624846</v>
      </c>
      <c r="F17" s="173">
        <v>5730</v>
      </c>
      <c r="G17" s="173">
        <v>6186405</v>
      </c>
    </row>
    <row r="18" spans="2:7" ht="52" customHeight="1" thickTop="1" x14ac:dyDescent="0.35">
      <c r="B18" s="241"/>
      <c r="C18" s="325" t="s">
        <v>171</v>
      </c>
      <c r="D18" s="325"/>
      <c r="E18" s="325"/>
      <c r="F18" s="325"/>
      <c r="G18" s="325"/>
    </row>
    <row r="19" spans="2:7" ht="32.5" customHeight="1" x14ac:dyDescent="0.35">
      <c r="B19" s="244" t="s">
        <v>182</v>
      </c>
      <c r="C19" s="174">
        <v>26633</v>
      </c>
      <c r="D19" s="174">
        <v>23631</v>
      </c>
      <c r="E19" s="174">
        <v>2252</v>
      </c>
      <c r="F19" s="174">
        <v>168</v>
      </c>
      <c r="G19" s="175">
        <f>SUM(C19:F19)</f>
        <v>52684</v>
      </c>
    </row>
    <row r="20" spans="2:7" ht="32.5" customHeight="1" x14ac:dyDescent="0.35">
      <c r="B20" s="244" t="s">
        <v>184</v>
      </c>
      <c r="C20" s="174">
        <v>35168</v>
      </c>
      <c r="D20" s="174">
        <v>45811</v>
      </c>
      <c r="E20" s="174">
        <v>4942</v>
      </c>
      <c r="F20" s="174">
        <v>181</v>
      </c>
      <c r="G20" s="175">
        <f>SUM(C20:F20)</f>
        <v>86102</v>
      </c>
    </row>
    <row r="21" spans="2:7" ht="30" customHeight="1" thickBot="1" x14ac:dyDescent="0.4">
      <c r="B21" s="172" t="s">
        <v>158</v>
      </c>
      <c r="C21" s="173">
        <f>SUM(C19:C20)</f>
        <v>61801</v>
      </c>
      <c r="D21" s="173">
        <f>SUM(D19:D20)</f>
        <v>69442</v>
      </c>
      <c r="E21" s="173">
        <f>SUM(E19:E20)</f>
        <v>7194</v>
      </c>
      <c r="F21" s="173">
        <f>SUM(F19:F20)</f>
        <v>349</v>
      </c>
      <c r="G21" s="173">
        <f>SUM(G19:G20)</f>
        <v>138786</v>
      </c>
    </row>
    <row r="22" spans="2:7" ht="141" customHeight="1" thickTop="1" x14ac:dyDescent="0.35">
      <c r="B22" s="324" t="s">
        <v>159</v>
      </c>
      <c r="C22" s="324"/>
      <c r="D22" s="324"/>
      <c r="E22" s="324"/>
      <c r="F22" s="324"/>
      <c r="G22" s="324"/>
    </row>
    <row r="23" spans="2:7" ht="23" customHeight="1" x14ac:dyDescent="0.35">
      <c r="B23" s="138"/>
    </row>
  </sheetData>
  <mergeCells count="4">
    <mergeCell ref="C2:G2"/>
    <mergeCell ref="B22:G22"/>
    <mergeCell ref="C4:G4"/>
    <mergeCell ref="C18:G18"/>
  </mergeCells>
  <phoneticPr fontId="10" type="noConversion"/>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tabColor rgb="FF92D050"/>
    <pageSetUpPr fitToPage="1"/>
  </sheetPr>
  <dimension ref="A1:I187"/>
  <sheetViews>
    <sheetView showGridLines="0" tabSelected="1" topLeftCell="A23" zoomScale="60" zoomScaleNormal="60" workbookViewId="0">
      <selection activeCell="B1" sqref="B1"/>
    </sheetView>
  </sheetViews>
  <sheetFormatPr defaultColWidth="32.54296875" defaultRowHeight="15" x14ac:dyDescent="0.3"/>
  <cols>
    <col min="1" max="1" width="30.90625" style="9" customWidth="1"/>
    <col min="2" max="9" width="19.453125" style="9" customWidth="1"/>
    <col min="10" max="10" width="9.1796875" style="9" customWidth="1"/>
    <col min="11" max="16384" width="32.54296875" style="9"/>
  </cols>
  <sheetData>
    <row r="1" spans="1:9" ht="63.5" customHeight="1" thickBot="1" x14ac:dyDescent="0.35">
      <c r="A1" s="87" t="s">
        <v>126</v>
      </c>
      <c r="B1" s="166"/>
      <c r="C1" s="166"/>
      <c r="D1" s="166"/>
      <c r="E1" s="166"/>
      <c r="F1" s="166"/>
      <c r="G1" s="166"/>
      <c r="H1" s="166"/>
      <c r="I1" s="166"/>
    </row>
    <row r="2" spans="1:9" ht="52.5" customHeight="1" thickTop="1" x14ac:dyDescent="0.3">
      <c r="A2" s="52"/>
      <c r="B2" s="323" t="s">
        <v>127</v>
      </c>
      <c r="C2" s="323"/>
      <c r="D2" s="331" t="s">
        <v>129</v>
      </c>
      <c r="E2" s="332"/>
      <c r="F2" s="323" t="s">
        <v>128</v>
      </c>
      <c r="G2" s="323"/>
      <c r="H2" s="323" t="s">
        <v>130</v>
      </c>
      <c r="I2" s="323"/>
    </row>
    <row r="3" spans="1:9" ht="9" customHeight="1" x14ac:dyDescent="0.3">
      <c r="A3" s="333" t="s">
        <v>77</v>
      </c>
      <c r="B3" s="326" t="s">
        <v>38</v>
      </c>
      <c r="C3" s="328" t="s">
        <v>37</v>
      </c>
      <c r="D3" s="326" t="s">
        <v>38</v>
      </c>
      <c r="E3" s="335" t="s">
        <v>37</v>
      </c>
      <c r="F3" s="326" t="s">
        <v>38</v>
      </c>
      <c r="G3" s="328" t="s">
        <v>37</v>
      </c>
      <c r="H3" s="326" t="s">
        <v>38</v>
      </c>
      <c r="I3" s="328" t="s">
        <v>37</v>
      </c>
    </row>
    <row r="4" spans="1:9" ht="35" customHeight="1" thickBot="1" x14ac:dyDescent="0.35">
      <c r="A4" s="334"/>
      <c r="B4" s="327"/>
      <c r="C4" s="329"/>
      <c r="D4" s="327"/>
      <c r="E4" s="336"/>
      <c r="F4" s="327"/>
      <c r="G4" s="329"/>
      <c r="H4" s="327"/>
      <c r="I4" s="329"/>
    </row>
    <row r="5" spans="1:9" ht="30" customHeight="1" thickTop="1" x14ac:dyDescent="0.3">
      <c r="A5" s="242" t="s">
        <v>4</v>
      </c>
      <c r="B5" s="12">
        <v>402231</v>
      </c>
      <c r="C5" s="19">
        <v>6.5018536613752245E-2</v>
      </c>
      <c r="D5" s="12">
        <v>626577</v>
      </c>
      <c r="E5" s="20">
        <v>6.6452270861168616E-2</v>
      </c>
      <c r="F5" s="12">
        <v>7882</v>
      </c>
      <c r="G5" s="19">
        <f>F5/F$27</f>
        <v>5.6792471863156224E-2</v>
      </c>
      <c r="H5" s="12">
        <v>11103</v>
      </c>
      <c r="I5" s="19">
        <f>+H5/H$27</f>
        <v>6.1517236793989565E-2</v>
      </c>
    </row>
    <row r="6" spans="1:9" ht="30" customHeight="1" x14ac:dyDescent="0.3">
      <c r="A6" s="242" t="s">
        <v>5</v>
      </c>
      <c r="B6" s="12">
        <v>11900</v>
      </c>
      <c r="C6" s="19">
        <v>1.9235727373167453E-3</v>
      </c>
      <c r="D6" s="12">
        <v>19060</v>
      </c>
      <c r="E6" s="20">
        <v>2.0214279850902187E-3</v>
      </c>
      <c r="F6" s="12">
        <v>184</v>
      </c>
      <c r="G6" s="19">
        <f t="shared" ref="G6:G26" si="0">F6/F$27</f>
        <v>1.3257821394088742E-3</v>
      </c>
      <c r="H6" s="12">
        <v>251</v>
      </c>
      <c r="I6" s="19">
        <f t="shared" ref="I6:I26" si="1">+H6/H$27</f>
        <v>1.3906895825715013E-3</v>
      </c>
    </row>
    <row r="7" spans="1:9" ht="30" customHeight="1" x14ac:dyDescent="0.3">
      <c r="A7" s="242" t="s">
        <v>6</v>
      </c>
      <c r="B7" s="12">
        <v>1012400</v>
      </c>
      <c r="C7" s="19">
        <v>0.16364916296298093</v>
      </c>
      <c r="D7" s="12">
        <v>1611578</v>
      </c>
      <c r="E7" s="20">
        <v>0.17091756922118176</v>
      </c>
      <c r="F7" s="12">
        <v>19112</v>
      </c>
      <c r="G7" s="19">
        <f t="shared" si="0"/>
        <v>0.13770841439338261</v>
      </c>
      <c r="H7" s="12">
        <v>26852</v>
      </c>
      <c r="I7" s="19">
        <f t="shared" si="1"/>
        <v>0.14877608235541814</v>
      </c>
    </row>
    <row r="8" spans="1:9" ht="30" customHeight="1" x14ac:dyDescent="0.3">
      <c r="A8" s="242" t="s">
        <v>71</v>
      </c>
      <c r="B8" s="12">
        <v>56589</v>
      </c>
      <c r="C8" s="19">
        <v>9.1473157673964117E-3</v>
      </c>
      <c r="D8" s="12">
        <v>95733</v>
      </c>
      <c r="E8" s="20">
        <v>1.0153062187651727E-2</v>
      </c>
      <c r="F8" s="12">
        <v>782</v>
      </c>
      <c r="G8" s="19">
        <f t="shared" si="0"/>
        <v>5.6345740924877152E-3</v>
      </c>
      <c r="H8" s="12">
        <v>1198</v>
      </c>
      <c r="I8" s="19">
        <f t="shared" si="1"/>
        <v>6.6376339439070068E-3</v>
      </c>
    </row>
    <row r="9" spans="1:9" ht="30" customHeight="1" x14ac:dyDescent="0.3">
      <c r="A9" s="242" t="s">
        <v>72</v>
      </c>
      <c r="B9" s="12">
        <v>56324</v>
      </c>
      <c r="C9" s="19">
        <v>9.1044799039183503E-3</v>
      </c>
      <c r="D9" s="12">
        <v>99600</v>
      </c>
      <c r="E9" s="20">
        <v>1.0563180866473546E-2</v>
      </c>
      <c r="F9" s="12">
        <v>632</v>
      </c>
      <c r="G9" s="19">
        <f t="shared" si="0"/>
        <v>4.5537734353609154E-3</v>
      </c>
      <c r="H9" s="12">
        <v>861</v>
      </c>
      <c r="I9" s="19">
        <f t="shared" si="1"/>
        <v>4.7704531099365044E-3</v>
      </c>
    </row>
    <row r="10" spans="1:9" ht="30" customHeight="1" x14ac:dyDescent="0.3">
      <c r="A10" s="242" t="s">
        <v>7</v>
      </c>
      <c r="B10" s="12">
        <v>481986</v>
      </c>
      <c r="C10" s="19">
        <v>7.791051507297049E-2</v>
      </c>
      <c r="D10" s="12">
        <v>767163</v>
      </c>
      <c r="E10" s="20">
        <v>8.1362264287815705E-2</v>
      </c>
      <c r="F10" s="12">
        <v>7729</v>
      </c>
      <c r="G10" s="19">
        <f t="shared" si="0"/>
        <v>5.5690055192886889E-2</v>
      </c>
      <c r="H10" s="12">
        <v>10458</v>
      </c>
      <c r="I10" s="19">
        <f t="shared" si="1"/>
        <v>5.7943552408497058E-2</v>
      </c>
    </row>
    <row r="11" spans="1:9" ht="30" customHeight="1" x14ac:dyDescent="0.3">
      <c r="A11" s="242" t="s">
        <v>63</v>
      </c>
      <c r="B11" s="12">
        <v>113067</v>
      </c>
      <c r="C11" s="19">
        <v>1.827668896556239E-2</v>
      </c>
      <c r="D11" s="12">
        <v>175799</v>
      </c>
      <c r="E11" s="20">
        <v>1.8644544509489786E-2</v>
      </c>
      <c r="F11" s="12">
        <v>1764</v>
      </c>
      <c r="G11" s="19">
        <f t="shared" si="0"/>
        <v>1.2710215727811162E-2</v>
      </c>
      <c r="H11" s="12">
        <v>2330</v>
      </c>
      <c r="I11" s="19">
        <f t="shared" si="1"/>
        <v>1.2909588555345013E-2</v>
      </c>
    </row>
    <row r="12" spans="1:9" ht="30" customHeight="1" x14ac:dyDescent="0.3">
      <c r="A12" s="242" t="s">
        <v>8</v>
      </c>
      <c r="B12" s="12">
        <v>132099</v>
      </c>
      <c r="C12" s="19">
        <v>2.135311218712645E-2</v>
      </c>
      <c r="D12" s="12">
        <v>198497</v>
      </c>
      <c r="E12" s="20">
        <v>2.1051804341891561E-2</v>
      </c>
      <c r="F12" s="12">
        <v>2932</v>
      </c>
      <c r="G12" s="19">
        <f t="shared" si="0"/>
        <v>2.1126050177971843E-2</v>
      </c>
      <c r="H12" s="12">
        <v>4037</v>
      </c>
      <c r="I12" s="19">
        <f t="shared" si="1"/>
        <v>2.2367385836020524E-2</v>
      </c>
    </row>
    <row r="13" spans="1:9" ht="30" customHeight="1" x14ac:dyDescent="0.3">
      <c r="A13" s="242" t="s">
        <v>9</v>
      </c>
      <c r="B13" s="12">
        <v>449604</v>
      </c>
      <c r="C13" s="19">
        <v>7.2676134200719153E-2</v>
      </c>
      <c r="D13" s="12">
        <v>701234</v>
      </c>
      <c r="E13" s="20">
        <v>7.4370096101613561E-2</v>
      </c>
      <c r="F13" s="12">
        <v>7770</v>
      </c>
      <c r="G13" s="19">
        <f t="shared" si="0"/>
        <v>5.5985474039168218E-2</v>
      </c>
      <c r="H13" s="12">
        <v>10572</v>
      </c>
      <c r="I13" s="19">
        <f t="shared" si="1"/>
        <v>5.8575180346398061E-2</v>
      </c>
    </row>
    <row r="14" spans="1:9" ht="30" customHeight="1" x14ac:dyDescent="0.3">
      <c r="A14" s="242" t="s">
        <v>10</v>
      </c>
      <c r="B14" s="12">
        <v>356226</v>
      </c>
      <c r="C14" s="19">
        <v>5.7582069069192852E-2</v>
      </c>
      <c r="D14" s="12">
        <v>537163</v>
      </c>
      <c r="E14" s="20">
        <v>5.6969376744754309E-2</v>
      </c>
      <c r="F14" s="12">
        <v>6633</v>
      </c>
      <c r="G14" s="19">
        <f t="shared" si="0"/>
        <v>4.7793005058147077E-2</v>
      </c>
      <c r="H14" s="12">
        <v>9049</v>
      </c>
      <c r="I14" s="19">
        <f t="shared" si="1"/>
        <v>5.0136852719878548E-2</v>
      </c>
    </row>
    <row r="15" spans="1:9" ht="30" customHeight="1" x14ac:dyDescent="0.3">
      <c r="A15" s="242" t="s">
        <v>11</v>
      </c>
      <c r="B15" s="12">
        <v>86350</v>
      </c>
      <c r="C15" s="19">
        <v>1.3958025703134534E-2</v>
      </c>
      <c r="D15" s="12">
        <v>131838</v>
      </c>
      <c r="E15" s="20">
        <v>1.3982215251748387E-2</v>
      </c>
      <c r="F15" s="12">
        <v>1363</v>
      </c>
      <c r="G15" s="19">
        <f t="shared" si="0"/>
        <v>9.8208753044255193E-3</v>
      </c>
      <c r="H15" s="12">
        <v>1882</v>
      </c>
      <c r="I15" s="19">
        <f t="shared" si="1"/>
        <v>1.042740157131301E-2</v>
      </c>
    </row>
    <row r="16" spans="1:9" ht="30" customHeight="1" x14ac:dyDescent="0.3">
      <c r="A16" s="242" t="s">
        <v>12</v>
      </c>
      <c r="B16" s="12">
        <v>150904</v>
      </c>
      <c r="C16" s="19">
        <v>2.4392842046390431E-2</v>
      </c>
      <c r="D16" s="12">
        <v>234123</v>
      </c>
      <c r="E16" s="20">
        <v>2.4830156566278974E-2</v>
      </c>
      <c r="F16" s="12">
        <v>2344</v>
      </c>
      <c r="G16" s="19">
        <f t="shared" si="0"/>
        <v>1.6889311602034787E-2</v>
      </c>
      <c r="H16" s="12">
        <v>3183</v>
      </c>
      <c r="I16" s="19">
        <f t="shared" si="1"/>
        <v>1.7635716897709517E-2</v>
      </c>
    </row>
    <row r="17" spans="1:9" ht="30" customHeight="1" x14ac:dyDescent="0.3">
      <c r="A17" s="242" t="s">
        <v>13</v>
      </c>
      <c r="B17" s="12">
        <v>585839</v>
      </c>
      <c r="C17" s="19">
        <v>9.4697809147639062E-2</v>
      </c>
      <c r="D17" s="12">
        <v>889587</v>
      </c>
      <c r="E17" s="20">
        <v>9.4346068046823314E-2</v>
      </c>
      <c r="F17" s="12">
        <v>13039</v>
      </c>
      <c r="G17" s="19">
        <f t="shared" si="0"/>
        <v>9.3950398455175596E-2</v>
      </c>
      <c r="H17" s="12">
        <v>18198</v>
      </c>
      <c r="I17" s="19">
        <f t="shared" si="1"/>
        <v>0.1008277650344071</v>
      </c>
    </row>
    <row r="18" spans="1:9" ht="30" customHeight="1" x14ac:dyDescent="0.3">
      <c r="A18" s="242" t="s">
        <v>14</v>
      </c>
      <c r="B18" s="12">
        <v>127517</v>
      </c>
      <c r="C18" s="19">
        <v>2.0612455860875581E-2</v>
      </c>
      <c r="D18" s="12">
        <v>199351</v>
      </c>
      <c r="E18" s="20">
        <v>2.1142376193899276E-2</v>
      </c>
      <c r="F18" s="12">
        <v>2532</v>
      </c>
      <c r="G18" s="19">
        <f t="shared" si="0"/>
        <v>1.8243915092300375E-2</v>
      </c>
      <c r="H18" s="12">
        <v>3582</v>
      </c>
      <c r="I18" s="19">
        <f t="shared" si="1"/>
        <v>1.9846414680363019E-2</v>
      </c>
    </row>
    <row r="19" spans="1:9" ht="30" customHeight="1" x14ac:dyDescent="0.3">
      <c r="A19" s="242" t="s">
        <v>15</v>
      </c>
      <c r="B19" s="12">
        <v>27309</v>
      </c>
      <c r="C19" s="19">
        <v>4.414356964990168E-3</v>
      </c>
      <c r="D19" s="12">
        <v>42735</v>
      </c>
      <c r="E19" s="20">
        <v>4.5323045615336044E-3</v>
      </c>
      <c r="F19" s="12">
        <v>541</v>
      </c>
      <c r="G19" s="19">
        <f t="shared" si="0"/>
        <v>3.898087703370657E-3</v>
      </c>
      <c r="H19" s="12">
        <v>732</v>
      </c>
      <c r="I19" s="19">
        <f t="shared" si="1"/>
        <v>4.0557162328380041E-3</v>
      </c>
    </row>
    <row r="20" spans="1:9" ht="30" customHeight="1" x14ac:dyDescent="0.3">
      <c r="A20" s="242" t="s">
        <v>16</v>
      </c>
      <c r="B20" s="12">
        <v>616121</v>
      </c>
      <c r="C20" s="19">
        <v>9.959273600742273E-2</v>
      </c>
      <c r="D20" s="12">
        <v>981112</v>
      </c>
      <c r="E20" s="20">
        <v>0.10405284644846981</v>
      </c>
      <c r="F20" s="12">
        <v>18206</v>
      </c>
      <c r="G20" s="19">
        <f t="shared" si="0"/>
        <v>0.13118037842433675</v>
      </c>
      <c r="H20" s="12">
        <v>27845</v>
      </c>
      <c r="I20" s="19">
        <f t="shared" si="1"/>
        <v>0.15427789413029266</v>
      </c>
    </row>
    <row r="21" spans="1:9" ht="30" customHeight="1" x14ac:dyDescent="0.3">
      <c r="A21" s="242" t="s">
        <v>17</v>
      </c>
      <c r="B21" s="12">
        <v>419927</v>
      </c>
      <c r="C21" s="19">
        <v>6.7879002425479742E-2</v>
      </c>
      <c r="D21" s="12">
        <v>651875</v>
      </c>
      <c r="E21" s="20">
        <v>6.9135276378839788E-2</v>
      </c>
      <c r="F21" s="12">
        <v>9381</v>
      </c>
      <c r="G21" s="19">
        <f t="shared" si="0"/>
        <v>6.7593273096710038E-2</v>
      </c>
      <c r="H21" s="12">
        <v>13352</v>
      </c>
      <c r="I21" s="19">
        <f t="shared" si="1"/>
        <v>7.3978037077668077E-2</v>
      </c>
    </row>
    <row r="22" spans="1:9" ht="30" customHeight="1" x14ac:dyDescent="0.3">
      <c r="A22" s="242" t="s">
        <v>18</v>
      </c>
      <c r="B22" s="12">
        <v>53990</v>
      </c>
      <c r="C22" s="19">
        <v>8.7272010157757214E-3</v>
      </c>
      <c r="D22" s="12">
        <v>85737</v>
      </c>
      <c r="E22" s="20">
        <v>9.0929260838237182E-3</v>
      </c>
      <c r="F22" s="12">
        <v>874</v>
      </c>
      <c r="G22" s="19">
        <f t="shared" si="0"/>
        <v>6.2974651621921516E-3</v>
      </c>
      <c r="H22" s="12">
        <v>1229</v>
      </c>
      <c r="I22" s="19">
        <f t="shared" si="1"/>
        <v>6.8093924182485071E-3</v>
      </c>
    </row>
    <row r="23" spans="1:9" ht="30" customHeight="1" x14ac:dyDescent="0.3">
      <c r="A23" s="242" t="s">
        <v>19</v>
      </c>
      <c r="B23" s="12">
        <v>193243</v>
      </c>
      <c r="C23" s="19">
        <v>3.1236719872042001E-2</v>
      </c>
      <c r="D23" s="12">
        <v>310229</v>
      </c>
      <c r="E23" s="20">
        <v>3.2901656998245196E-2</v>
      </c>
      <c r="F23" s="12">
        <v>5131</v>
      </c>
      <c r="G23" s="19">
        <f t="shared" si="0"/>
        <v>3.6970587811450725E-2</v>
      </c>
      <c r="H23" s="12">
        <v>7656</v>
      </c>
      <c r="I23" s="19">
        <f t="shared" si="1"/>
        <v>4.241880256640404E-2</v>
      </c>
    </row>
    <row r="24" spans="1:9" ht="30" customHeight="1" x14ac:dyDescent="0.3">
      <c r="A24" s="242" t="s">
        <v>20</v>
      </c>
      <c r="B24" s="12">
        <v>517442</v>
      </c>
      <c r="C24" s="19">
        <v>8.3641791961567347E-2</v>
      </c>
      <c r="D24" s="12">
        <v>816378</v>
      </c>
      <c r="E24" s="20">
        <v>8.6581811941866871E-2</v>
      </c>
      <c r="F24" s="12">
        <v>14424</v>
      </c>
      <c r="G24" s="19">
        <f t="shared" si="0"/>
        <v>0.10392979118931304</v>
      </c>
      <c r="H24" s="12">
        <v>21787</v>
      </c>
      <c r="I24" s="19">
        <f t="shared" si="1"/>
        <v>0.12071296388639562</v>
      </c>
    </row>
    <row r="25" spans="1:9" ht="30" customHeight="1" x14ac:dyDescent="0.3">
      <c r="A25" s="242" t="s">
        <v>21</v>
      </c>
      <c r="B25" s="12">
        <v>149793</v>
      </c>
      <c r="C25" s="19">
        <v>2.4213254709318253E-2</v>
      </c>
      <c r="D25" s="12">
        <v>218416</v>
      </c>
      <c r="E25" s="20">
        <v>2.3164334459153474E-2</v>
      </c>
      <c r="F25" s="12">
        <v>3113</v>
      </c>
      <c r="G25" s="19">
        <f t="shared" si="0"/>
        <v>2.2430216304238179E-2</v>
      </c>
      <c r="H25" s="12">
        <v>4169</v>
      </c>
      <c r="I25" s="19">
        <f t="shared" si="1"/>
        <v>2.3098744500958522E-2</v>
      </c>
    </row>
    <row r="26" spans="1:9" ht="30" customHeight="1" x14ac:dyDescent="0.3">
      <c r="A26" s="243" t="s">
        <v>61</v>
      </c>
      <c r="B26" s="90">
        <v>185544</v>
      </c>
      <c r="C26" s="19">
        <v>2.9992216804428418E-2</v>
      </c>
      <c r="D26" s="12">
        <v>35193</v>
      </c>
      <c r="E26" s="20">
        <v>3.7324299621867819E-3</v>
      </c>
      <c r="F26" s="90">
        <v>12418</v>
      </c>
      <c r="G26" s="19">
        <f t="shared" si="0"/>
        <v>8.947588373467065E-2</v>
      </c>
      <c r="H26" s="90">
        <v>160</v>
      </c>
      <c r="I26" s="19">
        <f t="shared" si="1"/>
        <v>8.8649535144000086E-4</v>
      </c>
    </row>
    <row r="27" spans="1:9" ht="30" customHeight="1" x14ac:dyDescent="0.3">
      <c r="A27" s="21" t="s">
        <v>33</v>
      </c>
      <c r="B27" s="22">
        <v>6186405</v>
      </c>
      <c r="C27" s="162">
        <v>1</v>
      </c>
      <c r="D27" s="22">
        <v>9428978</v>
      </c>
      <c r="E27" s="165">
        <v>1</v>
      </c>
      <c r="F27" s="22">
        <f>SUM(F5:F26)</f>
        <v>138786</v>
      </c>
      <c r="G27" s="162">
        <f>F27/F$27</f>
        <v>1</v>
      </c>
      <c r="H27" s="22">
        <f>SUM(H5:H26)</f>
        <v>180486</v>
      </c>
      <c r="I27" s="162">
        <f>+H27/H$27</f>
        <v>1</v>
      </c>
    </row>
    <row r="28" spans="1:9" s="58" customFormat="1" ht="30" customHeight="1" x14ac:dyDescent="0.35">
      <c r="A28" s="255" t="s">
        <v>0</v>
      </c>
      <c r="B28" s="91">
        <v>2716200</v>
      </c>
      <c r="C28" s="163">
        <v>0.43905951841174318</v>
      </c>
      <c r="D28" s="91">
        <v>4295241</v>
      </c>
      <c r="E28" s="20">
        <v>0.45553622036237651</v>
      </c>
      <c r="F28" s="91">
        <f>+F5+F6+F7+F8+F9+F10+F11+F12+F13</f>
        <v>48787</v>
      </c>
      <c r="G28" s="163">
        <f>F28/F$27</f>
        <v>0.35152681106163447</v>
      </c>
      <c r="H28" s="91">
        <f>+H5+H6+H7+H8+H9+H10+H11+H12+H13</f>
        <v>67662</v>
      </c>
      <c r="I28" s="163">
        <f>+H28/H$27</f>
        <v>0.37488780293208335</v>
      </c>
    </row>
    <row r="29" spans="1:9" s="58" customFormat="1" ht="30" customHeight="1" x14ac:dyDescent="0.35">
      <c r="A29" s="255" t="s">
        <v>1</v>
      </c>
      <c r="B29" s="91">
        <v>1179319</v>
      </c>
      <c r="C29" s="19">
        <v>0.19063074596635687</v>
      </c>
      <c r="D29" s="91">
        <v>1792711</v>
      </c>
      <c r="E29" s="20">
        <v>0.19012781660960498</v>
      </c>
      <c r="F29" s="91">
        <f>+F14+F15+F16+F17</f>
        <v>23379</v>
      </c>
      <c r="G29" s="19">
        <f>F29/F$27</f>
        <v>0.16845359041978297</v>
      </c>
      <c r="H29" s="91">
        <f>+H14+H15+H16+H17</f>
        <v>32312</v>
      </c>
      <c r="I29" s="19">
        <f>+H29/H$27</f>
        <v>0.17902773622330817</v>
      </c>
    </row>
    <row r="30" spans="1:9" s="58" customFormat="1" ht="30" customHeight="1" x14ac:dyDescent="0.35">
      <c r="A30" s="243" t="s">
        <v>2</v>
      </c>
      <c r="B30" s="252">
        <v>2105342</v>
      </c>
      <c r="C30" s="253">
        <v>0.34031751881747152</v>
      </c>
      <c r="D30" s="252">
        <v>3305833</v>
      </c>
      <c r="E30" s="254">
        <v>0.35060353306583175</v>
      </c>
      <c r="F30" s="252">
        <f>+F25+F24+F23+F22+F21+F20+F19+F18</f>
        <v>54202</v>
      </c>
      <c r="G30" s="253">
        <f>F30/F$27</f>
        <v>0.39054371478391192</v>
      </c>
      <c r="H30" s="252">
        <f>+H25+H24+H23+H22+H21+H20+H19+H18</f>
        <v>80352</v>
      </c>
      <c r="I30" s="253">
        <f>+H30/H$27</f>
        <v>0.44519796549316842</v>
      </c>
    </row>
    <row r="31" spans="1:9" ht="18.75" customHeight="1" x14ac:dyDescent="0.3">
      <c r="A31" s="53"/>
      <c r="B31" s="11"/>
      <c r="C31" s="23"/>
      <c r="D31" s="11"/>
      <c r="E31" s="19"/>
      <c r="H31" s="164"/>
      <c r="I31" s="164"/>
    </row>
    <row r="32" spans="1:9" ht="68.5" customHeight="1" x14ac:dyDescent="0.3">
      <c r="A32" s="330" t="s">
        <v>50</v>
      </c>
      <c r="B32" s="330"/>
      <c r="C32" s="330"/>
      <c r="D32" s="330"/>
      <c r="E32" s="330"/>
      <c r="F32" s="330"/>
      <c r="G32" s="330"/>
      <c r="H32" s="330"/>
      <c r="I32" s="330"/>
    </row>
    <row r="33" spans="1:9" ht="18" customHeight="1" x14ac:dyDescent="0.3">
      <c r="A33" s="138"/>
      <c r="B33" s="49"/>
      <c r="C33" s="49"/>
      <c r="H33" s="164"/>
      <c r="I33" s="164"/>
    </row>
    <row r="34" spans="1:9" ht="44.5" customHeight="1" x14ac:dyDescent="0.3">
      <c r="H34" s="164"/>
      <c r="I34" s="164"/>
    </row>
    <row r="35" spans="1:9" ht="44.5" customHeight="1" x14ac:dyDescent="0.3">
      <c r="H35" s="164"/>
      <c r="I35" s="164"/>
    </row>
    <row r="36" spans="1:9" ht="44.5" customHeight="1" x14ac:dyDescent="0.3">
      <c r="H36" s="164"/>
      <c r="I36" s="164"/>
    </row>
    <row r="37" spans="1:9" x14ac:dyDescent="0.3">
      <c r="H37" s="164"/>
      <c r="I37" s="164"/>
    </row>
    <row r="38" spans="1:9" x14ac:dyDescent="0.3">
      <c r="H38" s="164"/>
      <c r="I38" s="164"/>
    </row>
    <row r="39" spans="1:9" x14ac:dyDescent="0.3">
      <c r="H39" s="164"/>
      <c r="I39" s="164"/>
    </row>
    <row r="40" spans="1:9" x14ac:dyDescent="0.3">
      <c r="H40" s="164"/>
      <c r="I40" s="164"/>
    </row>
    <row r="41" spans="1:9" x14ac:dyDescent="0.3">
      <c r="H41" s="164"/>
      <c r="I41" s="164"/>
    </row>
    <row r="42" spans="1:9" x14ac:dyDescent="0.3">
      <c r="H42" s="164"/>
      <c r="I42" s="164"/>
    </row>
    <row r="43" spans="1:9" x14ac:dyDescent="0.3">
      <c r="H43" s="164"/>
      <c r="I43" s="164"/>
    </row>
    <row r="44" spans="1:9" x14ac:dyDescent="0.3">
      <c r="H44" s="164"/>
      <c r="I44" s="164"/>
    </row>
    <row r="45" spans="1:9" x14ac:dyDescent="0.3">
      <c r="H45" s="164"/>
      <c r="I45" s="164"/>
    </row>
    <row r="46" spans="1:9" x14ac:dyDescent="0.3">
      <c r="H46" s="164"/>
      <c r="I46" s="164"/>
    </row>
    <row r="47" spans="1:9" x14ac:dyDescent="0.3">
      <c r="H47" s="164"/>
      <c r="I47" s="164"/>
    </row>
    <row r="48" spans="1:9" x14ac:dyDescent="0.3">
      <c r="H48" s="164"/>
      <c r="I48" s="164"/>
    </row>
    <row r="49" spans="8:9" x14ac:dyDescent="0.3">
      <c r="H49" s="164"/>
      <c r="I49" s="164"/>
    </row>
    <row r="50" spans="8:9" x14ac:dyDescent="0.3">
      <c r="H50" s="164"/>
      <c r="I50" s="164"/>
    </row>
    <row r="51" spans="8:9" x14ac:dyDescent="0.3">
      <c r="H51" s="164"/>
      <c r="I51" s="164"/>
    </row>
    <row r="52" spans="8:9" x14ac:dyDescent="0.3">
      <c r="H52" s="164"/>
      <c r="I52" s="164"/>
    </row>
    <row r="53" spans="8:9" x14ac:dyDescent="0.3">
      <c r="H53" s="164"/>
      <c r="I53" s="164"/>
    </row>
    <row r="54" spans="8:9" x14ac:dyDescent="0.3">
      <c r="H54" s="164"/>
      <c r="I54" s="164"/>
    </row>
    <row r="55" spans="8:9" x14ac:dyDescent="0.3">
      <c r="H55" s="164"/>
      <c r="I55" s="164"/>
    </row>
    <row r="56" spans="8:9" x14ac:dyDescent="0.3">
      <c r="H56" s="164"/>
      <c r="I56" s="164"/>
    </row>
    <row r="57" spans="8:9" x14ac:dyDescent="0.3">
      <c r="H57" s="164"/>
      <c r="I57" s="164"/>
    </row>
    <row r="58" spans="8:9" x14ac:dyDescent="0.3">
      <c r="H58" s="164"/>
      <c r="I58" s="164"/>
    </row>
    <row r="59" spans="8:9" x14ac:dyDescent="0.3">
      <c r="H59" s="164"/>
      <c r="I59" s="164"/>
    </row>
    <row r="60" spans="8:9" x14ac:dyDescent="0.3">
      <c r="H60" s="164"/>
      <c r="I60" s="164"/>
    </row>
    <row r="61" spans="8:9" x14ac:dyDescent="0.3">
      <c r="H61" s="164"/>
      <c r="I61" s="164"/>
    </row>
    <row r="62" spans="8:9" x14ac:dyDescent="0.3">
      <c r="H62" s="164"/>
      <c r="I62" s="164"/>
    </row>
    <row r="63" spans="8:9" x14ac:dyDescent="0.3">
      <c r="H63" s="164"/>
      <c r="I63" s="164"/>
    </row>
    <row r="64" spans="8:9" x14ac:dyDescent="0.3">
      <c r="H64" s="164"/>
      <c r="I64" s="164"/>
    </row>
    <row r="65" spans="8:9" x14ac:dyDescent="0.3">
      <c r="H65" s="164"/>
      <c r="I65" s="164"/>
    </row>
    <row r="66" spans="8:9" x14ac:dyDescent="0.3">
      <c r="H66" s="164"/>
      <c r="I66" s="164"/>
    </row>
    <row r="67" spans="8:9" x14ac:dyDescent="0.3">
      <c r="H67" s="164"/>
      <c r="I67" s="164"/>
    </row>
    <row r="68" spans="8:9" x14ac:dyDescent="0.3">
      <c r="H68" s="164"/>
      <c r="I68" s="164"/>
    </row>
    <row r="69" spans="8:9" x14ac:dyDescent="0.3">
      <c r="H69" s="164"/>
      <c r="I69" s="164"/>
    </row>
    <row r="70" spans="8:9" x14ac:dyDescent="0.3">
      <c r="H70" s="164"/>
      <c r="I70" s="164"/>
    </row>
    <row r="71" spans="8:9" x14ac:dyDescent="0.3">
      <c r="H71" s="164"/>
      <c r="I71" s="164"/>
    </row>
    <row r="72" spans="8:9" x14ac:dyDescent="0.3">
      <c r="H72" s="164"/>
      <c r="I72" s="164"/>
    </row>
    <row r="73" spans="8:9" x14ac:dyDescent="0.3">
      <c r="H73" s="164"/>
      <c r="I73" s="164"/>
    </row>
    <row r="74" spans="8:9" x14ac:dyDescent="0.3">
      <c r="H74" s="164"/>
      <c r="I74" s="164"/>
    </row>
    <row r="75" spans="8:9" x14ac:dyDescent="0.3">
      <c r="H75" s="164"/>
      <c r="I75" s="164"/>
    </row>
    <row r="76" spans="8:9" x14ac:dyDescent="0.3">
      <c r="H76" s="164"/>
      <c r="I76" s="164"/>
    </row>
    <row r="77" spans="8:9" x14ac:dyDescent="0.3">
      <c r="H77" s="164"/>
      <c r="I77" s="164"/>
    </row>
    <row r="78" spans="8:9" x14ac:dyDescent="0.3">
      <c r="H78" s="164"/>
      <c r="I78" s="164"/>
    </row>
    <row r="79" spans="8:9" x14ac:dyDescent="0.3">
      <c r="H79" s="164"/>
      <c r="I79" s="164"/>
    </row>
    <row r="80" spans="8:9" x14ac:dyDescent="0.3">
      <c r="H80" s="164"/>
      <c r="I80" s="164"/>
    </row>
    <row r="81" spans="8:9" x14ac:dyDescent="0.3">
      <c r="H81" s="164"/>
      <c r="I81" s="164"/>
    </row>
    <row r="82" spans="8:9" x14ac:dyDescent="0.3">
      <c r="H82" s="164"/>
      <c r="I82" s="164"/>
    </row>
    <row r="83" spans="8:9" x14ac:dyDescent="0.3">
      <c r="H83" s="164"/>
      <c r="I83" s="164"/>
    </row>
    <row r="84" spans="8:9" x14ac:dyDescent="0.3">
      <c r="H84" s="164"/>
      <c r="I84" s="164"/>
    </row>
    <row r="85" spans="8:9" x14ac:dyDescent="0.3">
      <c r="H85" s="164"/>
      <c r="I85" s="164"/>
    </row>
    <row r="86" spans="8:9" x14ac:dyDescent="0.3">
      <c r="H86" s="164"/>
      <c r="I86" s="164"/>
    </row>
    <row r="87" spans="8:9" x14ac:dyDescent="0.3">
      <c r="H87" s="164"/>
      <c r="I87" s="164"/>
    </row>
    <row r="88" spans="8:9" x14ac:dyDescent="0.3">
      <c r="H88" s="164"/>
      <c r="I88" s="164"/>
    </row>
    <row r="89" spans="8:9" x14ac:dyDescent="0.3">
      <c r="H89" s="164"/>
      <c r="I89" s="164"/>
    </row>
    <row r="90" spans="8:9" x14ac:dyDescent="0.3">
      <c r="H90" s="164"/>
      <c r="I90" s="164"/>
    </row>
    <row r="91" spans="8:9" x14ac:dyDescent="0.3">
      <c r="H91" s="164"/>
      <c r="I91" s="164"/>
    </row>
    <row r="92" spans="8:9" x14ac:dyDescent="0.3">
      <c r="H92" s="164"/>
      <c r="I92" s="164"/>
    </row>
    <row r="93" spans="8:9" x14ac:dyDescent="0.3">
      <c r="H93" s="164"/>
      <c r="I93" s="164"/>
    </row>
    <row r="94" spans="8:9" x14ac:dyDescent="0.3">
      <c r="H94" s="164"/>
      <c r="I94" s="164"/>
    </row>
    <row r="95" spans="8:9" x14ac:dyDescent="0.3">
      <c r="H95" s="164"/>
      <c r="I95" s="164"/>
    </row>
    <row r="96" spans="8:9" x14ac:dyDescent="0.3">
      <c r="H96" s="164"/>
      <c r="I96" s="164"/>
    </row>
    <row r="97" spans="8:9" x14ac:dyDescent="0.3">
      <c r="H97" s="164"/>
      <c r="I97" s="164"/>
    </row>
    <row r="98" spans="8:9" x14ac:dyDescent="0.3">
      <c r="H98" s="164"/>
      <c r="I98" s="164"/>
    </row>
    <row r="99" spans="8:9" x14ac:dyDescent="0.3">
      <c r="H99" s="164"/>
      <c r="I99" s="164"/>
    </row>
    <row r="100" spans="8:9" x14ac:dyDescent="0.3">
      <c r="H100" s="164"/>
      <c r="I100" s="164"/>
    </row>
    <row r="101" spans="8:9" x14ac:dyDescent="0.3">
      <c r="H101" s="164"/>
      <c r="I101" s="164"/>
    </row>
    <row r="102" spans="8:9" x14ac:dyDescent="0.3">
      <c r="H102" s="164"/>
      <c r="I102" s="164"/>
    </row>
    <row r="103" spans="8:9" x14ac:dyDescent="0.3">
      <c r="H103" s="164"/>
      <c r="I103" s="164"/>
    </row>
    <row r="104" spans="8:9" x14ac:dyDescent="0.3">
      <c r="H104" s="164"/>
      <c r="I104" s="164"/>
    </row>
    <row r="105" spans="8:9" x14ac:dyDescent="0.3">
      <c r="H105" s="164"/>
      <c r="I105" s="164"/>
    </row>
    <row r="106" spans="8:9" x14ac:dyDescent="0.3">
      <c r="H106" s="164"/>
      <c r="I106" s="164"/>
    </row>
    <row r="107" spans="8:9" x14ac:dyDescent="0.3">
      <c r="H107" s="164"/>
      <c r="I107" s="164"/>
    </row>
    <row r="108" spans="8:9" x14ac:dyDescent="0.3">
      <c r="H108" s="164"/>
      <c r="I108" s="164"/>
    </row>
    <row r="109" spans="8:9" x14ac:dyDescent="0.3">
      <c r="H109" s="164"/>
      <c r="I109" s="164"/>
    </row>
    <row r="110" spans="8:9" x14ac:dyDescent="0.3">
      <c r="H110" s="164"/>
      <c r="I110" s="164"/>
    </row>
    <row r="111" spans="8:9" x14ac:dyDescent="0.3">
      <c r="H111" s="164"/>
      <c r="I111" s="164"/>
    </row>
    <row r="112" spans="8:9" x14ac:dyDescent="0.3">
      <c r="H112" s="164"/>
      <c r="I112" s="164"/>
    </row>
    <row r="113" spans="8:9" x14ac:dyDescent="0.3">
      <c r="H113" s="164"/>
      <c r="I113" s="164"/>
    </row>
    <row r="114" spans="8:9" x14ac:dyDescent="0.3">
      <c r="H114" s="164"/>
      <c r="I114" s="164"/>
    </row>
    <row r="115" spans="8:9" x14ac:dyDescent="0.3">
      <c r="H115" s="164"/>
      <c r="I115" s="164"/>
    </row>
    <row r="116" spans="8:9" x14ac:dyDescent="0.3">
      <c r="H116" s="164"/>
      <c r="I116" s="164"/>
    </row>
    <row r="117" spans="8:9" x14ac:dyDescent="0.3">
      <c r="H117" s="164"/>
      <c r="I117" s="164"/>
    </row>
    <row r="118" spans="8:9" x14ac:dyDescent="0.3">
      <c r="H118" s="164"/>
      <c r="I118" s="164"/>
    </row>
    <row r="119" spans="8:9" x14ac:dyDescent="0.3">
      <c r="H119" s="164"/>
      <c r="I119" s="164"/>
    </row>
    <row r="120" spans="8:9" x14ac:dyDescent="0.3">
      <c r="H120" s="164"/>
      <c r="I120" s="164"/>
    </row>
    <row r="121" spans="8:9" x14ac:dyDescent="0.3">
      <c r="H121" s="164"/>
      <c r="I121" s="164"/>
    </row>
    <row r="122" spans="8:9" x14ac:dyDescent="0.3">
      <c r="H122" s="164"/>
      <c r="I122" s="164"/>
    </row>
    <row r="123" spans="8:9" x14ac:dyDescent="0.3">
      <c r="H123" s="164"/>
      <c r="I123" s="164"/>
    </row>
    <row r="124" spans="8:9" x14ac:dyDescent="0.3">
      <c r="H124" s="164"/>
      <c r="I124" s="164"/>
    </row>
    <row r="125" spans="8:9" x14ac:dyDescent="0.3">
      <c r="H125" s="164"/>
      <c r="I125" s="164"/>
    </row>
    <row r="126" spans="8:9" x14ac:dyDescent="0.3">
      <c r="H126" s="164"/>
      <c r="I126" s="164"/>
    </row>
    <row r="127" spans="8:9" x14ac:dyDescent="0.3">
      <c r="H127" s="164"/>
      <c r="I127" s="164"/>
    </row>
    <row r="128" spans="8:9" x14ac:dyDescent="0.3">
      <c r="H128" s="164"/>
      <c r="I128" s="164"/>
    </row>
    <row r="129" spans="8:9" x14ac:dyDescent="0.3">
      <c r="H129" s="164"/>
      <c r="I129" s="164"/>
    </row>
    <row r="130" spans="8:9" x14ac:dyDescent="0.3">
      <c r="H130" s="164"/>
      <c r="I130" s="164"/>
    </row>
    <row r="131" spans="8:9" x14ac:dyDescent="0.3">
      <c r="H131" s="164"/>
      <c r="I131" s="164"/>
    </row>
    <row r="132" spans="8:9" x14ac:dyDescent="0.3">
      <c r="H132" s="164"/>
      <c r="I132" s="164"/>
    </row>
    <row r="133" spans="8:9" x14ac:dyDescent="0.3">
      <c r="H133" s="164"/>
      <c r="I133" s="164"/>
    </row>
    <row r="134" spans="8:9" x14ac:dyDescent="0.3">
      <c r="H134" s="164"/>
      <c r="I134" s="164"/>
    </row>
    <row r="135" spans="8:9" x14ac:dyDescent="0.3">
      <c r="H135" s="164"/>
      <c r="I135" s="164"/>
    </row>
    <row r="136" spans="8:9" x14ac:dyDescent="0.3">
      <c r="H136" s="164"/>
      <c r="I136" s="164"/>
    </row>
    <row r="137" spans="8:9" x14ac:dyDescent="0.3">
      <c r="H137" s="164"/>
      <c r="I137" s="164"/>
    </row>
    <row r="138" spans="8:9" x14ac:dyDescent="0.3">
      <c r="H138" s="164"/>
      <c r="I138" s="164"/>
    </row>
    <row r="139" spans="8:9" x14ac:dyDescent="0.3">
      <c r="H139" s="164"/>
      <c r="I139" s="164"/>
    </row>
    <row r="140" spans="8:9" x14ac:dyDescent="0.3">
      <c r="H140" s="164"/>
      <c r="I140" s="164"/>
    </row>
    <row r="141" spans="8:9" x14ac:dyDescent="0.3">
      <c r="H141" s="164"/>
      <c r="I141" s="164"/>
    </row>
    <row r="142" spans="8:9" x14ac:dyDescent="0.3">
      <c r="H142" s="164"/>
      <c r="I142" s="164"/>
    </row>
    <row r="143" spans="8:9" x14ac:dyDescent="0.3">
      <c r="H143" s="164"/>
      <c r="I143" s="164"/>
    </row>
    <row r="144" spans="8:9" x14ac:dyDescent="0.3">
      <c r="H144" s="164"/>
      <c r="I144" s="164"/>
    </row>
    <row r="145" spans="8:9" x14ac:dyDescent="0.3">
      <c r="H145" s="164"/>
      <c r="I145" s="164"/>
    </row>
    <row r="146" spans="8:9" x14ac:dyDescent="0.3">
      <c r="H146" s="164"/>
      <c r="I146" s="164"/>
    </row>
    <row r="147" spans="8:9" x14ac:dyDescent="0.3">
      <c r="H147" s="164"/>
      <c r="I147" s="164"/>
    </row>
    <row r="148" spans="8:9" x14ac:dyDescent="0.3">
      <c r="H148" s="164"/>
      <c r="I148" s="164"/>
    </row>
    <row r="149" spans="8:9" x14ac:dyDescent="0.3">
      <c r="H149" s="164"/>
      <c r="I149" s="164"/>
    </row>
    <row r="150" spans="8:9" x14ac:dyDescent="0.3">
      <c r="H150" s="164"/>
      <c r="I150" s="164"/>
    </row>
    <row r="151" spans="8:9" x14ac:dyDescent="0.3">
      <c r="H151" s="164"/>
      <c r="I151" s="164"/>
    </row>
    <row r="152" spans="8:9" x14ac:dyDescent="0.3">
      <c r="H152" s="164"/>
      <c r="I152" s="164"/>
    </row>
    <row r="153" spans="8:9" x14ac:dyDescent="0.3">
      <c r="H153" s="164"/>
      <c r="I153" s="164"/>
    </row>
    <row r="154" spans="8:9" x14ac:dyDescent="0.3">
      <c r="H154" s="164"/>
      <c r="I154" s="164"/>
    </row>
    <row r="155" spans="8:9" x14ac:dyDescent="0.3">
      <c r="H155" s="164"/>
      <c r="I155" s="164"/>
    </row>
    <row r="156" spans="8:9" x14ac:dyDescent="0.3">
      <c r="H156" s="164"/>
      <c r="I156" s="164"/>
    </row>
    <row r="157" spans="8:9" x14ac:dyDescent="0.3">
      <c r="H157" s="164"/>
      <c r="I157" s="164"/>
    </row>
    <row r="158" spans="8:9" x14ac:dyDescent="0.3">
      <c r="H158" s="164"/>
      <c r="I158" s="164"/>
    </row>
    <row r="159" spans="8:9" x14ac:dyDescent="0.3">
      <c r="H159" s="164"/>
      <c r="I159" s="164"/>
    </row>
    <row r="160" spans="8:9" x14ac:dyDescent="0.3">
      <c r="H160" s="164"/>
      <c r="I160" s="164"/>
    </row>
    <row r="161" spans="8:9" x14ac:dyDescent="0.3">
      <c r="H161" s="164"/>
      <c r="I161" s="164"/>
    </row>
    <row r="162" spans="8:9" x14ac:dyDescent="0.3">
      <c r="H162" s="164"/>
      <c r="I162" s="164"/>
    </row>
    <row r="163" spans="8:9" x14ac:dyDescent="0.3">
      <c r="H163" s="164"/>
      <c r="I163" s="164"/>
    </row>
    <row r="164" spans="8:9" x14ac:dyDescent="0.3">
      <c r="H164" s="164"/>
      <c r="I164" s="164"/>
    </row>
    <row r="165" spans="8:9" x14ac:dyDescent="0.3">
      <c r="H165" s="164"/>
      <c r="I165" s="164"/>
    </row>
    <row r="166" spans="8:9" x14ac:dyDescent="0.3">
      <c r="H166" s="164"/>
      <c r="I166" s="164"/>
    </row>
    <row r="167" spans="8:9" x14ac:dyDescent="0.3">
      <c r="H167" s="164"/>
      <c r="I167" s="164"/>
    </row>
    <row r="168" spans="8:9" x14ac:dyDescent="0.3">
      <c r="H168" s="164"/>
      <c r="I168" s="164"/>
    </row>
    <row r="169" spans="8:9" x14ac:dyDescent="0.3">
      <c r="H169" s="164"/>
      <c r="I169" s="164"/>
    </row>
    <row r="170" spans="8:9" x14ac:dyDescent="0.3">
      <c r="H170" s="164"/>
      <c r="I170" s="164"/>
    </row>
    <row r="171" spans="8:9" x14ac:dyDescent="0.3">
      <c r="H171" s="164"/>
      <c r="I171" s="164"/>
    </row>
    <row r="172" spans="8:9" x14ac:dyDescent="0.3">
      <c r="H172" s="164"/>
      <c r="I172" s="164"/>
    </row>
    <row r="173" spans="8:9" x14ac:dyDescent="0.3">
      <c r="H173" s="164"/>
      <c r="I173" s="164"/>
    </row>
    <row r="174" spans="8:9" x14ac:dyDescent="0.3">
      <c r="H174" s="164"/>
      <c r="I174" s="164"/>
    </row>
    <row r="175" spans="8:9" x14ac:dyDescent="0.3">
      <c r="H175" s="164"/>
      <c r="I175" s="164"/>
    </row>
    <row r="176" spans="8:9" x14ac:dyDescent="0.3">
      <c r="H176" s="164"/>
      <c r="I176" s="164"/>
    </row>
    <row r="177" spans="8:9" x14ac:dyDescent="0.3">
      <c r="H177" s="164"/>
      <c r="I177" s="164"/>
    </row>
    <row r="178" spans="8:9" x14ac:dyDescent="0.3">
      <c r="H178" s="164"/>
      <c r="I178" s="164"/>
    </row>
    <row r="179" spans="8:9" x14ac:dyDescent="0.3">
      <c r="H179" s="164"/>
      <c r="I179" s="164"/>
    </row>
    <row r="180" spans="8:9" x14ac:dyDescent="0.3">
      <c r="H180" s="164"/>
      <c r="I180" s="164"/>
    </row>
    <row r="181" spans="8:9" x14ac:dyDescent="0.3">
      <c r="H181" s="164"/>
      <c r="I181" s="164"/>
    </row>
    <row r="182" spans="8:9" x14ac:dyDescent="0.3">
      <c r="H182" s="164"/>
      <c r="I182" s="164"/>
    </row>
    <row r="183" spans="8:9" x14ac:dyDescent="0.3">
      <c r="H183" s="164"/>
      <c r="I183" s="164"/>
    </row>
    <row r="184" spans="8:9" x14ac:dyDescent="0.3">
      <c r="H184" s="164"/>
      <c r="I184" s="164"/>
    </row>
    <row r="185" spans="8:9" x14ac:dyDescent="0.3">
      <c r="H185" s="164"/>
      <c r="I185" s="164"/>
    </row>
    <row r="186" spans="8:9" x14ac:dyDescent="0.3">
      <c r="H186" s="164"/>
      <c r="I186" s="164"/>
    </row>
    <row r="187" spans="8:9" x14ac:dyDescent="0.3">
      <c r="H187" s="164"/>
      <c r="I187" s="164"/>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E31:I31 F27:I3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tabColor rgb="FF92D050"/>
    <pageSetUpPr fitToPage="1"/>
  </sheetPr>
  <dimension ref="A1:P40"/>
  <sheetViews>
    <sheetView showGridLines="0" tabSelected="1" zoomScale="65" zoomScaleNormal="65" zoomScaleSheetLayoutView="62" workbookViewId="0">
      <selection activeCell="B1" sqref="B1"/>
    </sheetView>
  </sheetViews>
  <sheetFormatPr defaultColWidth="13.26953125" defaultRowHeight="10" x14ac:dyDescent="0.35"/>
  <cols>
    <col min="1" max="1" width="38.90625" style="1" customWidth="1"/>
    <col min="2" max="2" width="18.36328125" style="1" customWidth="1"/>
    <col min="3" max="4" width="23.453125" style="1" customWidth="1"/>
    <col min="5" max="6" width="21.3632812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87" t="s">
        <v>164</v>
      </c>
      <c r="B1" s="87"/>
      <c r="C1" s="87"/>
      <c r="D1" s="87"/>
      <c r="E1" s="87"/>
      <c r="F1" s="87"/>
    </row>
    <row r="2" spans="1:16" ht="75" customHeight="1" thickTop="1" thickBot="1" x14ac:dyDescent="0.4">
      <c r="A2" s="56" t="s">
        <v>36</v>
      </c>
      <c r="B2" s="57" t="s">
        <v>114</v>
      </c>
      <c r="C2" s="57" t="s">
        <v>93</v>
      </c>
      <c r="D2" s="57" t="s">
        <v>39</v>
      </c>
      <c r="E2" s="57" t="s">
        <v>96</v>
      </c>
      <c r="F2" s="57" t="s">
        <v>165</v>
      </c>
      <c r="G2" s="58"/>
    </row>
    <row r="3" spans="1:16" ht="35" customHeight="1" thickTop="1" x14ac:dyDescent="0.3">
      <c r="A3" s="223"/>
      <c r="B3" s="337" t="s">
        <v>170</v>
      </c>
      <c r="C3" s="337"/>
      <c r="D3" s="337"/>
      <c r="E3" s="337"/>
      <c r="F3" s="337"/>
      <c r="G3" s="58"/>
    </row>
    <row r="4" spans="1:16" ht="32.5" customHeight="1" x14ac:dyDescent="0.35">
      <c r="A4" s="92" t="s">
        <v>172</v>
      </c>
      <c r="B4" s="59">
        <v>5250175</v>
      </c>
      <c r="C4" s="59">
        <v>8419140</v>
      </c>
      <c r="D4" s="98">
        <v>1222.5999999999999</v>
      </c>
      <c r="E4" s="59">
        <v>232.86137736932312</v>
      </c>
      <c r="F4" s="59">
        <v>145</v>
      </c>
      <c r="G4" s="176"/>
      <c r="H4" s="24"/>
      <c r="I4" s="24"/>
      <c r="J4" s="8"/>
      <c r="N4" s="24"/>
      <c r="O4" s="24"/>
      <c r="P4" s="24"/>
    </row>
    <row r="5" spans="1:16" ht="30.5" customHeight="1" x14ac:dyDescent="0.35">
      <c r="A5" s="92" t="s">
        <v>173</v>
      </c>
      <c r="B5" s="59">
        <v>5242938</v>
      </c>
      <c r="C5" s="59">
        <v>8403255</v>
      </c>
      <c r="D5" s="98">
        <v>1219.5</v>
      </c>
      <c r="E5" s="59">
        <v>232.58976963488522</v>
      </c>
      <c r="F5" s="59">
        <v>145</v>
      </c>
      <c r="G5" s="176"/>
      <c r="H5" s="24"/>
      <c r="I5" s="24"/>
      <c r="J5" s="8"/>
      <c r="N5" s="24"/>
      <c r="O5" s="24"/>
      <c r="P5" s="24"/>
    </row>
    <row r="6" spans="1:16" ht="25.5" customHeight="1" x14ac:dyDescent="0.35">
      <c r="A6" s="92" t="s">
        <v>174</v>
      </c>
      <c r="B6" s="59">
        <v>5289804</v>
      </c>
      <c r="C6" s="59">
        <v>8488189</v>
      </c>
      <c r="D6" s="98">
        <v>1236.3</v>
      </c>
      <c r="E6" s="59">
        <v>233.71843056755674</v>
      </c>
      <c r="F6" s="59">
        <v>146</v>
      </c>
      <c r="G6" s="176"/>
      <c r="H6" s="24"/>
      <c r="I6" s="24"/>
      <c r="J6" s="8"/>
      <c r="N6" s="24"/>
      <c r="O6" s="24"/>
      <c r="P6" s="24"/>
    </row>
    <row r="7" spans="1:16" ht="32.5" customHeight="1" x14ac:dyDescent="0.35">
      <c r="A7" s="92" t="s">
        <v>175</v>
      </c>
      <c r="B7" s="59">
        <v>5285243</v>
      </c>
      <c r="C7" s="59">
        <v>8477368</v>
      </c>
      <c r="D7" s="98">
        <v>1232.8</v>
      </c>
      <c r="E7" s="59">
        <v>233.25815891340949</v>
      </c>
      <c r="F7" s="59">
        <v>145</v>
      </c>
      <c r="G7" s="176"/>
      <c r="H7" s="24"/>
      <c r="I7" s="24"/>
      <c r="J7" s="8"/>
    </row>
    <row r="8" spans="1:16" ht="32.5" customHeight="1" x14ac:dyDescent="0.35">
      <c r="A8" s="92" t="s">
        <v>176</v>
      </c>
      <c r="B8" s="59">
        <v>5254734</v>
      </c>
      <c r="C8" s="59">
        <v>8416317</v>
      </c>
      <c r="D8" s="98">
        <v>1224.9000000000001</v>
      </c>
      <c r="E8" s="59">
        <v>233.0972903461882</v>
      </c>
      <c r="F8" s="59">
        <v>146</v>
      </c>
      <c r="G8" s="176"/>
      <c r="H8" s="24"/>
      <c r="I8" s="24"/>
      <c r="J8" s="8"/>
    </row>
    <row r="9" spans="1:16" ht="32.5" customHeight="1" x14ac:dyDescent="0.35">
      <c r="A9" s="92" t="s">
        <v>177</v>
      </c>
      <c r="B9" s="59">
        <v>5308308</v>
      </c>
      <c r="C9" s="59">
        <v>8493196</v>
      </c>
      <c r="D9" s="98">
        <v>1237.5999999999999</v>
      </c>
      <c r="E9" s="59">
        <v>233.14786234144415</v>
      </c>
      <c r="F9" s="59">
        <v>146</v>
      </c>
      <c r="G9" s="176"/>
      <c r="H9" s="24"/>
      <c r="I9" s="24"/>
      <c r="J9" s="8"/>
    </row>
    <row r="10" spans="1:16" ht="32.5" customHeight="1" x14ac:dyDescent="0.35">
      <c r="A10" s="92" t="s">
        <v>178</v>
      </c>
      <c r="B10" s="59">
        <v>5332788</v>
      </c>
      <c r="C10" s="59">
        <v>8525600</v>
      </c>
      <c r="D10" s="98">
        <v>1248.7</v>
      </c>
      <c r="E10" s="59">
        <v>234.16205095345757</v>
      </c>
      <c r="F10" s="59">
        <v>146</v>
      </c>
      <c r="G10" s="176"/>
      <c r="H10" s="24"/>
      <c r="I10" s="24"/>
      <c r="J10" s="8"/>
    </row>
    <row r="11" spans="1:16" ht="32.5" customHeight="1" x14ac:dyDescent="0.35">
      <c r="A11" s="92" t="s">
        <v>179</v>
      </c>
      <c r="B11" s="59">
        <v>5368123</v>
      </c>
      <c r="C11" s="59">
        <v>8571253</v>
      </c>
      <c r="D11" s="98">
        <v>1254.5</v>
      </c>
      <c r="E11" s="59">
        <v>233.69150271519231</v>
      </c>
      <c r="F11" s="59">
        <v>146</v>
      </c>
      <c r="G11" s="176"/>
      <c r="H11" s="24"/>
      <c r="I11" s="24"/>
      <c r="J11" s="8"/>
    </row>
    <row r="12" spans="1:16" ht="32.5" customHeight="1" x14ac:dyDescent="0.35">
      <c r="A12" s="92" t="s">
        <v>180</v>
      </c>
      <c r="B12" s="59">
        <v>5399236</v>
      </c>
      <c r="C12" s="59">
        <v>8610855</v>
      </c>
      <c r="D12" s="98">
        <v>1261.3</v>
      </c>
      <c r="E12" s="59">
        <v>233.61394147430971</v>
      </c>
      <c r="F12" s="59">
        <v>146</v>
      </c>
      <c r="G12" s="176"/>
      <c r="H12" s="24"/>
      <c r="I12" s="24"/>
      <c r="J12" s="8"/>
    </row>
    <row r="13" spans="1:16" ht="32.5" customHeight="1" thickBot="1" x14ac:dyDescent="0.4">
      <c r="A13" s="177" t="s">
        <v>181</v>
      </c>
      <c r="B13" s="178">
        <v>5422203</v>
      </c>
      <c r="C13" s="178">
        <v>8636096</v>
      </c>
      <c r="D13" s="179">
        <v>1264.7</v>
      </c>
      <c r="E13" s="178">
        <v>233.24756678419914</v>
      </c>
      <c r="F13" s="178">
        <v>146</v>
      </c>
      <c r="G13" s="176"/>
      <c r="H13" s="24"/>
      <c r="I13" s="24"/>
      <c r="J13" s="8"/>
    </row>
    <row r="14" spans="1:16" ht="26.5" customHeight="1" thickTop="1" x14ac:dyDescent="0.35">
      <c r="A14" s="226" t="s">
        <v>198</v>
      </c>
      <c r="B14" s="227"/>
      <c r="C14" s="227"/>
      <c r="D14" s="228">
        <f>SUM(D4:D13)</f>
        <v>12402.900000000001</v>
      </c>
      <c r="E14" s="229"/>
      <c r="F14" s="229"/>
      <c r="G14" s="176"/>
      <c r="H14" s="272"/>
      <c r="I14" s="24"/>
      <c r="J14" s="8"/>
    </row>
    <row r="15" spans="1:16" ht="26.5" customHeight="1" x14ac:dyDescent="0.35">
      <c r="A15" s="226" t="s">
        <v>162</v>
      </c>
      <c r="B15" s="227">
        <v>5315355</v>
      </c>
      <c r="C15" s="227">
        <v>8504127</v>
      </c>
      <c r="D15" s="228"/>
      <c r="E15" s="229"/>
      <c r="F15" s="229"/>
      <c r="G15" s="176"/>
      <c r="H15" s="273"/>
      <c r="I15" s="24"/>
      <c r="J15" s="8"/>
    </row>
    <row r="16" spans="1:16" ht="26.5" customHeight="1" thickBot="1" x14ac:dyDescent="0.4">
      <c r="A16" s="232" t="s">
        <v>163</v>
      </c>
      <c r="B16" s="233"/>
      <c r="C16" s="234"/>
      <c r="D16" s="235"/>
      <c r="E16" s="233">
        <v>233</v>
      </c>
      <c r="F16" s="233">
        <v>146</v>
      </c>
      <c r="G16" s="176"/>
      <c r="H16" s="273"/>
      <c r="I16" s="24"/>
      <c r="J16" s="8"/>
    </row>
    <row r="17" spans="1:10" ht="38" customHeight="1" thickTop="1" x14ac:dyDescent="0.3">
      <c r="A17" s="225"/>
      <c r="B17" s="337" t="s">
        <v>171</v>
      </c>
      <c r="C17" s="337"/>
      <c r="D17" s="337"/>
      <c r="E17" s="337"/>
      <c r="F17" s="337"/>
      <c r="G17" s="176"/>
      <c r="H17" s="273"/>
      <c r="I17" s="24"/>
      <c r="J17" s="8"/>
    </row>
    <row r="18" spans="1:10" ht="38" customHeight="1" x14ac:dyDescent="0.35">
      <c r="A18" s="92" t="s">
        <v>182</v>
      </c>
      <c r="B18" s="59">
        <v>5413710</v>
      </c>
      <c r="C18" s="59">
        <v>8608722</v>
      </c>
      <c r="D18" s="98">
        <v>1430.5</v>
      </c>
      <c r="E18" s="59">
        <v>264.24509267039144</v>
      </c>
      <c r="F18" s="59">
        <v>166</v>
      </c>
      <c r="G18" s="176"/>
      <c r="H18" s="273"/>
      <c r="I18" s="24"/>
      <c r="J18" s="8"/>
    </row>
    <row r="19" spans="1:10" s="154" customFormat="1" ht="32.5" customHeight="1" thickBot="1" x14ac:dyDescent="0.35">
      <c r="A19" s="177" t="s">
        <v>184</v>
      </c>
      <c r="B19" s="178">
        <v>5396124</v>
      </c>
      <c r="C19" s="178">
        <v>8563007</v>
      </c>
      <c r="D19" s="179">
        <v>1402.3</v>
      </c>
      <c r="E19" s="178">
        <v>259.87322239083034</v>
      </c>
      <c r="F19" s="178">
        <v>164</v>
      </c>
      <c r="G19" s="180"/>
      <c r="H19" s="274"/>
      <c r="I19" s="181"/>
      <c r="J19" s="182"/>
    </row>
    <row r="20" spans="1:10" ht="26.5" customHeight="1" thickTop="1" x14ac:dyDescent="0.35">
      <c r="A20" s="226" t="s">
        <v>200</v>
      </c>
      <c r="B20" s="227"/>
      <c r="C20" s="227"/>
      <c r="D20" s="228">
        <f>+D18+D19</f>
        <v>2832.8</v>
      </c>
      <c r="E20" s="229"/>
      <c r="F20" s="229"/>
      <c r="G20" s="176"/>
      <c r="H20" s="272"/>
      <c r="I20" s="24"/>
      <c r="J20" s="8"/>
    </row>
    <row r="21" spans="1:10" ht="26.5" customHeight="1" x14ac:dyDescent="0.35">
      <c r="A21" s="226" t="s">
        <v>160</v>
      </c>
      <c r="B21" s="227">
        <v>5404917</v>
      </c>
      <c r="C21" s="227">
        <v>8585865</v>
      </c>
      <c r="D21" s="228"/>
      <c r="E21" s="229"/>
      <c r="F21" s="229"/>
      <c r="G21" s="176"/>
      <c r="H21" s="273"/>
      <c r="I21" s="24"/>
      <c r="J21" s="8"/>
    </row>
    <row r="22" spans="1:10" ht="26.5" customHeight="1" thickBot="1" x14ac:dyDescent="0.4">
      <c r="A22" s="232" t="s">
        <v>161</v>
      </c>
      <c r="B22" s="233"/>
      <c r="C22" s="234"/>
      <c r="D22" s="235"/>
      <c r="E22" s="233">
        <v>262</v>
      </c>
      <c r="F22" s="233">
        <v>165</v>
      </c>
      <c r="G22" s="176"/>
      <c r="H22" s="273"/>
      <c r="I22" s="24"/>
      <c r="J22" s="8"/>
    </row>
    <row r="23" spans="1:10" ht="95.5" customHeight="1" thickTop="1" x14ac:dyDescent="0.35">
      <c r="A23" s="330" t="s">
        <v>213</v>
      </c>
      <c r="B23" s="330"/>
      <c r="C23" s="330"/>
      <c r="D23" s="330"/>
      <c r="E23" s="330"/>
      <c r="F23" s="330"/>
      <c r="H23" s="275"/>
    </row>
    <row r="24" spans="1:10" ht="26" customHeight="1" x14ac:dyDescent="0.3">
      <c r="A24" s="138" t="str">
        <f>+INDICE!B10</f>
        <v xml:space="preserve"> Lettura dati 23 marzo 2023</v>
      </c>
      <c r="B24" s="6"/>
      <c r="E24" s="54"/>
    </row>
    <row r="25" spans="1:10" x14ac:dyDescent="0.35">
      <c r="B25" s="4"/>
      <c r="C25" s="25"/>
    </row>
    <row r="26" spans="1:10" x14ac:dyDescent="0.35">
      <c r="B26" s="4"/>
    </row>
    <row r="27" spans="1:10" x14ac:dyDescent="0.35">
      <c r="B27" s="4"/>
    </row>
    <row r="28" spans="1:10" x14ac:dyDescent="0.35">
      <c r="B28" s="4"/>
    </row>
    <row r="29" spans="1:10" x14ac:dyDescent="0.35">
      <c r="B29" s="4"/>
    </row>
    <row r="30" spans="1:10" x14ac:dyDescent="0.35">
      <c r="B30" s="4"/>
    </row>
    <row r="31" spans="1:10" x14ac:dyDescent="0.35">
      <c r="B31" s="4"/>
    </row>
    <row r="32" spans="1:10"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3">
    <mergeCell ref="A23:F23"/>
    <mergeCell ref="B17:F17"/>
    <mergeCell ref="B3:F3"/>
  </mergeCells>
  <phoneticPr fontId="10" type="noConversion"/>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tabColor rgb="FF92D050"/>
    <pageSetUpPr fitToPage="1"/>
  </sheetPr>
  <dimension ref="A1:S42"/>
  <sheetViews>
    <sheetView showGridLines="0" tabSelected="1" view="pageBreakPreview" topLeftCell="A10" zoomScale="62" zoomScaleNormal="58" zoomScaleSheetLayoutView="62" workbookViewId="0">
      <selection activeCell="B1" sqref="B1"/>
    </sheetView>
  </sheetViews>
  <sheetFormatPr defaultColWidth="13.26953125" defaultRowHeight="10" x14ac:dyDescent="0.35"/>
  <cols>
    <col min="1" max="1" width="23.36328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88" t="s">
        <v>133</v>
      </c>
      <c r="B1" s="88"/>
      <c r="C1" s="88"/>
      <c r="D1" s="88"/>
      <c r="E1" s="88"/>
      <c r="F1" s="88"/>
      <c r="G1" s="88"/>
      <c r="H1" s="88"/>
      <c r="I1" s="88"/>
      <c r="J1" s="50"/>
      <c r="K1" s="50"/>
      <c r="L1" s="95"/>
      <c r="M1" s="95"/>
      <c r="N1" s="95"/>
      <c r="O1" s="95"/>
      <c r="P1" s="95"/>
      <c r="Q1" s="95"/>
      <c r="R1" s="95"/>
      <c r="S1" s="95"/>
    </row>
    <row r="2" spans="1:19" ht="43.5" customHeight="1" thickTop="1" x14ac:dyDescent="0.35">
      <c r="A2" s="184"/>
      <c r="B2" s="343" t="s">
        <v>36</v>
      </c>
      <c r="C2" s="343"/>
      <c r="D2" s="343"/>
      <c r="E2" s="343"/>
      <c r="F2" s="343"/>
      <c r="G2" s="343"/>
      <c r="H2" s="343"/>
      <c r="I2" s="343"/>
      <c r="J2" s="343"/>
      <c r="K2" s="343"/>
      <c r="L2" s="148"/>
      <c r="M2" s="148"/>
      <c r="N2" s="148"/>
      <c r="O2" s="148"/>
      <c r="P2" s="148"/>
      <c r="Q2" s="148"/>
    </row>
    <row r="3" spans="1:19" ht="19.5" customHeight="1" x14ac:dyDescent="0.35">
      <c r="A3" s="341" t="s">
        <v>31</v>
      </c>
      <c r="B3" s="339" t="s">
        <v>3</v>
      </c>
      <c r="C3" s="340"/>
      <c r="D3" s="339" t="s">
        <v>22</v>
      </c>
      <c r="E3" s="340"/>
      <c r="F3" s="339" t="s">
        <v>23</v>
      </c>
      <c r="G3" s="340"/>
      <c r="H3" s="339" t="s">
        <v>70</v>
      </c>
      <c r="I3" s="340"/>
      <c r="J3" s="339" t="s">
        <v>86</v>
      </c>
      <c r="K3" s="340"/>
    </row>
    <row r="4" spans="1:19" ht="76.5" customHeight="1" thickBot="1" x14ac:dyDescent="0.4">
      <c r="A4" s="342"/>
      <c r="B4" s="60" t="s">
        <v>114</v>
      </c>
      <c r="C4" s="60" t="s">
        <v>96</v>
      </c>
      <c r="D4" s="60" t="s">
        <v>114</v>
      </c>
      <c r="E4" s="60" t="s">
        <v>96</v>
      </c>
      <c r="F4" s="60" t="s">
        <v>114</v>
      </c>
      <c r="G4" s="60" t="s">
        <v>96</v>
      </c>
      <c r="H4" s="60" t="s">
        <v>114</v>
      </c>
      <c r="I4" s="60" t="s">
        <v>96</v>
      </c>
      <c r="J4" s="60" t="s">
        <v>114</v>
      </c>
      <c r="K4" s="60" t="s">
        <v>96</v>
      </c>
    </row>
    <row r="5" spans="1:19" ht="21.5" customHeight="1" thickTop="1" x14ac:dyDescent="0.35">
      <c r="A5" s="114" t="s">
        <v>24</v>
      </c>
      <c r="B5" s="59">
        <v>2647276</v>
      </c>
      <c r="C5" s="59">
        <v>129</v>
      </c>
      <c r="D5" s="59">
        <v>2645941</v>
      </c>
      <c r="E5" s="59">
        <v>129</v>
      </c>
      <c r="F5" s="59">
        <v>2667495</v>
      </c>
      <c r="G5" s="59">
        <v>129</v>
      </c>
      <c r="H5" s="59">
        <v>2668364</v>
      </c>
      <c r="I5" s="59">
        <v>128</v>
      </c>
      <c r="J5" s="59">
        <v>2659072</v>
      </c>
      <c r="K5" s="59">
        <v>129</v>
      </c>
    </row>
    <row r="6" spans="1:19" ht="21.75" customHeight="1" x14ac:dyDescent="0.35">
      <c r="A6" s="114" t="s">
        <v>25</v>
      </c>
      <c r="B6" s="59">
        <v>2127332</v>
      </c>
      <c r="C6" s="59">
        <v>280</v>
      </c>
      <c r="D6" s="59">
        <v>2123298</v>
      </c>
      <c r="E6" s="59">
        <v>279</v>
      </c>
      <c r="F6" s="59">
        <v>2139014</v>
      </c>
      <c r="G6" s="59">
        <v>280</v>
      </c>
      <c r="H6" s="59">
        <v>2134396</v>
      </c>
      <c r="I6" s="59">
        <v>280</v>
      </c>
      <c r="J6" s="59">
        <v>2120376</v>
      </c>
      <c r="K6" s="59">
        <v>280</v>
      </c>
    </row>
    <row r="7" spans="1:19" ht="21.75" customHeight="1" x14ac:dyDescent="0.35">
      <c r="A7" s="114" t="s">
        <v>26</v>
      </c>
      <c r="B7" s="59">
        <v>403015</v>
      </c>
      <c r="C7" s="59">
        <v>536</v>
      </c>
      <c r="D7" s="59">
        <v>401745</v>
      </c>
      <c r="E7" s="59">
        <v>536</v>
      </c>
      <c r="F7" s="59">
        <v>408922</v>
      </c>
      <c r="G7" s="59">
        <v>538</v>
      </c>
      <c r="H7" s="59">
        <v>408166</v>
      </c>
      <c r="I7" s="59">
        <v>538</v>
      </c>
      <c r="J7" s="59">
        <v>402539</v>
      </c>
      <c r="K7" s="59">
        <v>538</v>
      </c>
    </row>
    <row r="8" spans="1:19" ht="21.75" customHeight="1" x14ac:dyDescent="0.35">
      <c r="A8" s="114" t="s">
        <v>27</v>
      </c>
      <c r="B8" s="59">
        <v>59341</v>
      </c>
      <c r="C8" s="59">
        <v>912</v>
      </c>
      <c r="D8" s="59">
        <v>58968</v>
      </c>
      <c r="E8" s="59">
        <v>913</v>
      </c>
      <c r="F8" s="59">
        <v>60788</v>
      </c>
      <c r="G8" s="59">
        <v>915</v>
      </c>
      <c r="H8" s="59">
        <v>60752</v>
      </c>
      <c r="I8" s="59">
        <v>914</v>
      </c>
      <c r="J8" s="59">
        <v>59505</v>
      </c>
      <c r="K8" s="59">
        <v>915</v>
      </c>
    </row>
    <row r="9" spans="1:19" ht="21.75" customHeight="1" x14ac:dyDescent="0.35">
      <c r="A9" s="114" t="s">
        <v>28</v>
      </c>
      <c r="B9" s="59">
        <v>10018</v>
      </c>
      <c r="C9" s="59">
        <v>1179</v>
      </c>
      <c r="D9" s="59">
        <v>9853</v>
      </c>
      <c r="E9" s="59">
        <v>1181</v>
      </c>
      <c r="F9" s="59">
        <v>10331</v>
      </c>
      <c r="G9" s="59">
        <v>1187</v>
      </c>
      <c r="H9" s="59">
        <v>10299</v>
      </c>
      <c r="I9" s="59">
        <v>1186</v>
      </c>
      <c r="J9" s="59">
        <v>10034</v>
      </c>
      <c r="K9" s="59">
        <v>1187</v>
      </c>
    </row>
    <row r="10" spans="1:19" ht="21.75" customHeight="1" x14ac:dyDescent="0.35">
      <c r="A10" s="114" t="s">
        <v>29</v>
      </c>
      <c r="B10" s="59">
        <v>3193</v>
      </c>
      <c r="C10" s="59">
        <v>1567</v>
      </c>
      <c r="D10" s="59">
        <v>3133</v>
      </c>
      <c r="E10" s="59">
        <v>1571</v>
      </c>
      <c r="F10" s="59">
        <v>3254</v>
      </c>
      <c r="G10" s="59">
        <v>1576</v>
      </c>
      <c r="H10" s="59">
        <v>3266</v>
      </c>
      <c r="I10" s="59">
        <v>1574</v>
      </c>
      <c r="J10" s="59">
        <v>3208</v>
      </c>
      <c r="K10" s="59">
        <v>1579</v>
      </c>
    </row>
    <row r="11" spans="1:19" ht="35" customHeight="1" thickBot="1" x14ac:dyDescent="0.4">
      <c r="A11" s="62" t="s">
        <v>54</v>
      </c>
      <c r="B11" s="115">
        <v>5250175</v>
      </c>
      <c r="C11" s="115">
        <v>233</v>
      </c>
      <c r="D11" s="115">
        <v>5242938</v>
      </c>
      <c r="E11" s="115">
        <v>233</v>
      </c>
      <c r="F11" s="115">
        <v>5289804</v>
      </c>
      <c r="G11" s="115">
        <v>234</v>
      </c>
      <c r="H11" s="115">
        <v>5285243</v>
      </c>
      <c r="I11" s="115">
        <v>233</v>
      </c>
      <c r="J11" s="115">
        <v>5254734</v>
      </c>
      <c r="K11" s="115">
        <v>233</v>
      </c>
      <c r="L11" s="95"/>
      <c r="M11" s="95"/>
      <c r="N11" s="95"/>
      <c r="O11" s="95"/>
      <c r="P11" s="95"/>
      <c r="Q11" s="95"/>
    </row>
    <row r="12" spans="1:19" ht="8.5" customHeight="1" thickTop="1" x14ac:dyDescent="0.35">
      <c r="B12" s="150"/>
      <c r="C12" s="150"/>
      <c r="D12" s="150"/>
      <c r="E12" s="150"/>
      <c r="F12" s="150"/>
      <c r="G12" s="150"/>
      <c r="H12" s="150"/>
      <c r="I12" s="150"/>
      <c r="J12" s="150"/>
      <c r="K12" s="150"/>
      <c r="L12" s="151"/>
      <c r="M12" s="151"/>
      <c r="N12" s="151"/>
      <c r="O12" s="151"/>
      <c r="P12" s="151"/>
      <c r="Q12" s="151"/>
    </row>
    <row r="13" spans="1:19" ht="9" customHeight="1" x14ac:dyDescent="0.35">
      <c r="B13" s="6"/>
      <c r="C13" s="6"/>
      <c r="D13" s="5"/>
      <c r="E13" s="5"/>
      <c r="F13" s="5"/>
    </row>
    <row r="14" spans="1:19" s="3" customFormat="1" x14ac:dyDescent="0.35">
      <c r="A14" s="1"/>
      <c r="B14" s="95"/>
      <c r="C14" s="155"/>
      <c r="D14" s="149"/>
      <c r="E14" s="149"/>
      <c r="F14" s="149"/>
      <c r="G14" s="149"/>
      <c r="H14" s="149"/>
      <c r="I14" s="149"/>
      <c r="J14" s="149"/>
      <c r="K14" s="149"/>
    </row>
    <row r="15" spans="1:19" s="154" customFormat="1" ht="37.5" customHeight="1" x14ac:dyDescent="0.25">
      <c r="A15" s="183"/>
      <c r="B15" s="344" t="s">
        <v>36</v>
      </c>
      <c r="C15" s="344"/>
      <c r="D15" s="344"/>
      <c r="E15" s="344"/>
      <c r="F15" s="344"/>
      <c r="G15" s="344"/>
      <c r="H15" s="344"/>
      <c r="I15" s="344"/>
      <c r="J15" s="344"/>
      <c r="K15" s="344"/>
      <c r="L15" s="153"/>
      <c r="M15" s="153"/>
      <c r="N15" s="153"/>
      <c r="O15" s="153"/>
      <c r="P15" s="153"/>
      <c r="Q15" s="153"/>
    </row>
    <row r="16" spans="1:19" ht="21.5" customHeight="1" x14ac:dyDescent="0.35">
      <c r="A16" s="341" t="s">
        <v>31</v>
      </c>
      <c r="B16" s="339" t="s">
        <v>88</v>
      </c>
      <c r="C16" s="340"/>
      <c r="D16" s="339" t="s">
        <v>116</v>
      </c>
      <c r="E16" s="340"/>
      <c r="F16" s="339" t="s">
        <v>119</v>
      </c>
      <c r="G16" s="340"/>
      <c r="H16" s="339" t="s">
        <v>120</v>
      </c>
      <c r="I16" s="340"/>
      <c r="J16" s="339" t="s">
        <v>123</v>
      </c>
      <c r="K16" s="340"/>
    </row>
    <row r="17" spans="1:13" ht="63" customHeight="1" thickBot="1" x14ac:dyDescent="0.4">
      <c r="A17" s="342"/>
      <c r="B17" s="60" t="s">
        <v>114</v>
      </c>
      <c r="C17" s="60" t="s">
        <v>96</v>
      </c>
      <c r="D17" s="60" t="s">
        <v>114</v>
      </c>
      <c r="E17" s="60" t="s">
        <v>96</v>
      </c>
      <c r="F17" s="60" t="s">
        <v>114</v>
      </c>
      <c r="G17" s="60" t="s">
        <v>96</v>
      </c>
      <c r="H17" s="60" t="s">
        <v>114</v>
      </c>
      <c r="I17" s="60" t="s">
        <v>96</v>
      </c>
      <c r="J17" s="60" t="s">
        <v>114</v>
      </c>
      <c r="K17" s="60" t="s">
        <v>96</v>
      </c>
    </row>
    <row r="18" spans="1:13" ht="21.5" customHeight="1" thickTop="1" x14ac:dyDescent="0.35">
      <c r="A18" s="114" t="s">
        <v>24</v>
      </c>
      <c r="B18" s="59">
        <v>2694516</v>
      </c>
      <c r="C18" s="59">
        <v>129</v>
      </c>
      <c r="D18" s="59">
        <v>2712594</v>
      </c>
      <c r="E18" s="59">
        <v>130</v>
      </c>
      <c r="F18" s="59">
        <v>2739070</v>
      </c>
      <c r="G18" s="59">
        <v>130</v>
      </c>
      <c r="H18" s="59">
        <v>2763489</v>
      </c>
      <c r="I18" s="59">
        <v>130</v>
      </c>
      <c r="J18" s="59">
        <v>2784453</v>
      </c>
      <c r="K18" s="59">
        <v>130</v>
      </c>
    </row>
    <row r="19" spans="1:13" ht="21.5" customHeight="1" x14ac:dyDescent="0.35">
      <c r="A19" s="114" t="s">
        <v>25</v>
      </c>
      <c r="B19" s="59">
        <v>2134561</v>
      </c>
      <c r="C19" s="59">
        <v>281</v>
      </c>
      <c r="D19" s="59">
        <v>2139908</v>
      </c>
      <c r="E19" s="59">
        <v>281</v>
      </c>
      <c r="F19" s="59">
        <v>2147618</v>
      </c>
      <c r="G19" s="59">
        <v>282</v>
      </c>
      <c r="H19" s="59">
        <v>2153035</v>
      </c>
      <c r="I19" s="59">
        <v>282</v>
      </c>
      <c r="J19" s="59">
        <v>2154822</v>
      </c>
      <c r="K19" s="59">
        <v>282</v>
      </c>
    </row>
    <row r="20" spans="1:13" ht="21.5" customHeight="1" x14ac:dyDescent="0.35">
      <c r="A20" s="114" t="s">
        <v>26</v>
      </c>
      <c r="B20" s="59">
        <v>405599</v>
      </c>
      <c r="C20" s="59">
        <v>539</v>
      </c>
      <c r="D20" s="59">
        <v>406310</v>
      </c>
      <c r="E20" s="59">
        <v>540</v>
      </c>
      <c r="F20" s="59">
        <v>407178</v>
      </c>
      <c r="G20" s="59">
        <v>540</v>
      </c>
      <c r="H20" s="59">
        <v>408074</v>
      </c>
      <c r="I20" s="59">
        <v>541</v>
      </c>
      <c r="J20" s="59">
        <v>408226</v>
      </c>
      <c r="K20" s="59">
        <v>541</v>
      </c>
    </row>
    <row r="21" spans="1:13" ht="21.5" customHeight="1" x14ac:dyDescent="0.35">
      <c r="A21" s="114" t="s">
        <v>27</v>
      </c>
      <c r="B21" s="59">
        <v>60186</v>
      </c>
      <c r="C21" s="59">
        <v>917</v>
      </c>
      <c r="D21" s="59">
        <v>60377</v>
      </c>
      <c r="E21" s="59">
        <v>919</v>
      </c>
      <c r="F21" s="59">
        <v>60636</v>
      </c>
      <c r="G21" s="59">
        <v>919</v>
      </c>
      <c r="H21" s="59">
        <v>60950</v>
      </c>
      <c r="I21" s="59">
        <v>920</v>
      </c>
      <c r="J21" s="59">
        <v>61035</v>
      </c>
      <c r="K21" s="59">
        <v>919</v>
      </c>
    </row>
    <row r="22" spans="1:13" ht="21.5" customHeight="1" x14ac:dyDescent="0.35">
      <c r="A22" s="114" t="s">
        <v>28</v>
      </c>
      <c r="B22" s="59">
        <v>10198</v>
      </c>
      <c r="C22" s="59">
        <v>1190</v>
      </c>
      <c r="D22" s="59">
        <v>10295</v>
      </c>
      <c r="E22" s="59">
        <v>1192</v>
      </c>
      <c r="F22" s="59">
        <v>10301</v>
      </c>
      <c r="G22" s="59">
        <v>1191</v>
      </c>
      <c r="H22" s="59">
        <v>10342</v>
      </c>
      <c r="I22" s="59">
        <v>1192</v>
      </c>
      <c r="J22" s="59">
        <v>10321</v>
      </c>
      <c r="K22" s="59">
        <v>1191</v>
      </c>
    </row>
    <row r="23" spans="1:13" ht="21.5" customHeight="1" x14ac:dyDescent="0.35">
      <c r="A23" s="114" t="s">
        <v>29</v>
      </c>
      <c r="B23" s="59">
        <v>3248</v>
      </c>
      <c r="C23" s="59">
        <v>1580</v>
      </c>
      <c r="D23" s="59">
        <v>3304</v>
      </c>
      <c r="E23" s="59">
        <v>1588</v>
      </c>
      <c r="F23" s="59">
        <v>3320</v>
      </c>
      <c r="G23" s="59">
        <v>1587</v>
      </c>
      <c r="H23" s="59">
        <v>3346</v>
      </c>
      <c r="I23" s="59">
        <v>1592</v>
      </c>
      <c r="J23" s="59">
        <v>3346</v>
      </c>
      <c r="K23" s="59">
        <v>1588</v>
      </c>
    </row>
    <row r="24" spans="1:13" ht="42" customHeight="1" thickBot="1" x14ac:dyDescent="0.4">
      <c r="A24" s="62" t="s">
        <v>54</v>
      </c>
      <c r="B24" s="115">
        <v>5308308</v>
      </c>
      <c r="C24" s="115">
        <v>233</v>
      </c>
      <c r="D24" s="115">
        <v>5332788</v>
      </c>
      <c r="E24" s="115">
        <v>234</v>
      </c>
      <c r="F24" s="115">
        <v>5368123</v>
      </c>
      <c r="G24" s="115">
        <v>234</v>
      </c>
      <c r="H24" s="115">
        <v>5399236</v>
      </c>
      <c r="I24" s="115">
        <v>234</v>
      </c>
      <c r="J24" s="115">
        <v>5422203</v>
      </c>
      <c r="K24" s="115">
        <v>233</v>
      </c>
    </row>
    <row r="25" spans="1:13" ht="63" customHeight="1" thickTop="1" x14ac:dyDescent="0.35">
      <c r="A25" s="338" t="s">
        <v>214</v>
      </c>
      <c r="B25" s="338"/>
      <c r="C25" s="338"/>
      <c r="D25" s="338"/>
      <c r="E25" s="338"/>
      <c r="F25" s="338"/>
      <c r="G25" s="338"/>
      <c r="H25" s="338"/>
      <c r="I25" s="338"/>
      <c r="J25" s="338"/>
      <c r="K25" s="338"/>
      <c r="L25" s="151"/>
      <c r="M25" s="151"/>
    </row>
    <row r="26" spans="1:13" ht="30" customHeight="1" x14ac:dyDescent="0.3">
      <c r="A26" s="55" t="str">
        <f>+INDICE!B10</f>
        <v xml:space="preserve"> Lettura dati 23 marzo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1"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tabColor rgb="FF92D050"/>
    <pageSetUpPr fitToPage="1"/>
  </sheetPr>
  <dimension ref="A1:S31"/>
  <sheetViews>
    <sheetView showGridLines="0" tabSelected="1" view="pageBreakPreview" zoomScale="57" zoomScaleNormal="58" zoomScaleSheetLayoutView="57" workbookViewId="0">
      <selection activeCell="B1" sqref="B1"/>
    </sheetView>
  </sheetViews>
  <sheetFormatPr defaultColWidth="13.26953125" defaultRowHeight="10" x14ac:dyDescent="0.35"/>
  <cols>
    <col min="1" max="1" width="30" style="1" customWidth="1"/>
    <col min="2" max="2" width="25.7265625" style="1" customWidth="1"/>
    <col min="3" max="3" width="20.1796875" style="1" customWidth="1"/>
    <col min="4" max="4" width="22.08984375" style="95" customWidth="1"/>
    <col min="5" max="11" width="17" style="95" customWidth="1"/>
    <col min="12" max="12" width="15.54296875" style="95"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345" t="s">
        <v>185</v>
      </c>
      <c r="B1" s="345"/>
      <c r="C1" s="345"/>
      <c r="D1" s="345"/>
      <c r="E1" s="345"/>
      <c r="F1" s="152"/>
      <c r="G1" s="152"/>
      <c r="H1" s="152"/>
      <c r="I1" s="152"/>
      <c r="M1" s="95"/>
      <c r="N1" s="95"/>
      <c r="O1" s="95"/>
      <c r="P1" s="95"/>
      <c r="Q1" s="95"/>
      <c r="R1" s="95"/>
      <c r="S1" s="95"/>
    </row>
    <row r="2" spans="1:19" ht="43.5" customHeight="1" thickTop="1" x14ac:dyDescent="0.35">
      <c r="A2" s="185"/>
      <c r="B2" s="343" t="s">
        <v>36</v>
      </c>
      <c r="C2" s="343"/>
      <c r="D2" s="343"/>
      <c r="E2" s="343"/>
      <c r="F2" s="148"/>
      <c r="G2" s="148"/>
      <c r="H2" s="148"/>
      <c r="I2" s="148"/>
      <c r="J2" s="148"/>
      <c r="K2" s="148"/>
      <c r="L2" s="148"/>
      <c r="M2" s="148"/>
      <c r="N2" s="148"/>
      <c r="O2" s="148"/>
      <c r="P2" s="148"/>
      <c r="Q2" s="148"/>
    </row>
    <row r="3" spans="1:19" ht="19.5" customHeight="1" x14ac:dyDescent="0.35">
      <c r="A3" s="341" t="s">
        <v>31</v>
      </c>
      <c r="B3" s="339" t="s">
        <v>131</v>
      </c>
      <c r="C3" s="340"/>
      <c r="D3" s="339" t="s">
        <v>204</v>
      </c>
      <c r="E3" s="340"/>
      <c r="F3" s="346"/>
      <c r="G3" s="347"/>
      <c r="H3" s="346"/>
      <c r="I3" s="347"/>
      <c r="J3" s="346"/>
      <c r="K3" s="347"/>
    </row>
    <row r="4" spans="1:19" ht="76.5" customHeight="1" thickBot="1" x14ac:dyDescent="0.4">
      <c r="A4" s="342"/>
      <c r="B4" s="60" t="s">
        <v>114</v>
      </c>
      <c r="C4" s="60" t="s">
        <v>96</v>
      </c>
      <c r="D4" s="60" t="s">
        <v>114</v>
      </c>
      <c r="E4" s="60" t="s">
        <v>96</v>
      </c>
      <c r="F4" s="167"/>
      <c r="G4" s="167"/>
      <c r="H4" s="167"/>
      <c r="I4" s="167"/>
      <c r="J4" s="167"/>
      <c r="K4" s="167"/>
    </row>
    <row r="5" spans="1:19" ht="21.5" customHeight="1" thickTop="1" x14ac:dyDescent="0.35">
      <c r="A5" s="114" t="s">
        <v>24</v>
      </c>
      <c r="B5" s="59">
        <v>2790975</v>
      </c>
      <c r="C5" s="59">
        <v>149</v>
      </c>
      <c r="D5" s="59">
        <v>2794750</v>
      </c>
      <c r="E5" s="59">
        <v>146</v>
      </c>
      <c r="F5" s="59"/>
      <c r="G5" s="59"/>
      <c r="H5" s="59"/>
      <c r="I5" s="59"/>
      <c r="J5" s="59"/>
      <c r="K5" s="59"/>
    </row>
    <row r="6" spans="1:19" ht="21.75" customHeight="1" x14ac:dyDescent="0.35">
      <c r="A6" s="114" t="s">
        <v>25</v>
      </c>
      <c r="B6" s="59">
        <v>2143116</v>
      </c>
      <c r="C6" s="59">
        <v>317</v>
      </c>
      <c r="D6" s="59">
        <v>2127253</v>
      </c>
      <c r="E6" s="59">
        <v>313</v>
      </c>
      <c r="F6" s="59"/>
      <c r="G6" s="59"/>
      <c r="H6" s="59"/>
      <c r="I6" s="59"/>
      <c r="J6" s="59"/>
      <c r="K6" s="59"/>
    </row>
    <row r="7" spans="1:19" ht="21.75" customHeight="1" x14ac:dyDescent="0.35">
      <c r="A7" s="114" t="s">
        <v>26</v>
      </c>
      <c r="B7" s="59">
        <v>405487</v>
      </c>
      <c r="C7" s="59">
        <v>616</v>
      </c>
      <c r="D7" s="59">
        <v>400997</v>
      </c>
      <c r="E7" s="59">
        <v>612</v>
      </c>
      <c r="F7" s="59"/>
      <c r="G7" s="59"/>
      <c r="H7" s="59"/>
      <c r="I7" s="59"/>
      <c r="J7" s="59"/>
      <c r="K7" s="59"/>
    </row>
    <row r="8" spans="1:19" ht="21.75" customHeight="1" x14ac:dyDescent="0.35">
      <c r="A8" s="114" t="s">
        <v>27</v>
      </c>
      <c r="B8" s="59">
        <v>60615</v>
      </c>
      <c r="C8" s="59">
        <v>1058</v>
      </c>
      <c r="D8" s="59">
        <v>59789</v>
      </c>
      <c r="E8" s="59">
        <v>1070</v>
      </c>
      <c r="F8" s="59"/>
      <c r="G8" s="59"/>
      <c r="H8" s="59"/>
      <c r="I8" s="59"/>
      <c r="J8" s="59"/>
      <c r="K8" s="59"/>
    </row>
    <row r="9" spans="1:19" ht="21.75" customHeight="1" x14ac:dyDescent="0.35">
      <c r="A9" s="114" t="s">
        <v>28</v>
      </c>
      <c r="B9" s="59">
        <v>10186</v>
      </c>
      <c r="C9" s="59">
        <v>1356</v>
      </c>
      <c r="D9" s="59">
        <v>10068</v>
      </c>
      <c r="E9" s="59">
        <v>1379</v>
      </c>
      <c r="F9" s="59"/>
      <c r="G9" s="59"/>
      <c r="H9" s="59"/>
      <c r="I9" s="59"/>
      <c r="J9" s="59"/>
      <c r="K9" s="59"/>
    </row>
    <row r="10" spans="1:19" ht="21.75" customHeight="1" x14ac:dyDescent="0.35">
      <c r="A10" s="114" t="s">
        <v>29</v>
      </c>
      <c r="B10" s="59">
        <v>3331</v>
      </c>
      <c r="C10" s="59">
        <v>1791</v>
      </c>
      <c r="D10" s="59">
        <v>3267</v>
      </c>
      <c r="E10" s="59">
        <v>1816</v>
      </c>
      <c r="F10" s="59"/>
      <c r="G10" s="59"/>
      <c r="H10" s="59"/>
      <c r="I10" s="59"/>
      <c r="J10" s="59"/>
      <c r="K10" s="59"/>
    </row>
    <row r="11" spans="1:19" ht="27" customHeight="1" thickBot="1" x14ac:dyDescent="0.4">
      <c r="A11" s="62" t="s">
        <v>54</v>
      </c>
      <c r="B11" s="115">
        <v>5413710</v>
      </c>
      <c r="C11" s="115">
        <v>264</v>
      </c>
      <c r="D11" s="115">
        <v>5396124</v>
      </c>
      <c r="E11" s="115">
        <v>260</v>
      </c>
      <c r="F11" s="80"/>
      <c r="G11" s="80"/>
      <c r="H11" s="80"/>
      <c r="I11" s="80"/>
      <c r="J11" s="80"/>
      <c r="K11" s="80"/>
      <c r="M11" s="95"/>
      <c r="N11" s="95"/>
      <c r="O11" s="95"/>
      <c r="P11" s="95"/>
      <c r="Q11" s="95"/>
    </row>
    <row r="12" spans="1:19" ht="8.5" customHeight="1" thickTop="1" x14ac:dyDescent="0.35">
      <c r="B12" s="150"/>
      <c r="C12" s="150"/>
      <c r="D12" s="151"/>
      <c r="E12" s="151"/>
      <c r="F12" s="151"/>
      <c r="G12" s="151"/>
      <c r="H12" s="151"/>
      <c r="I12" s="151"/>
      <c r="J12" s="151"/>
      <c r="K12" s="151"/>
      <c r="L12" s="151"/>
      <c r="M12" s="151"/>
      <c r="N12" s="151"/>
      <c r="O12" s="151"/>
      <c r="P12" s="151"/>
      <c r="Q12" s="151"/>
    </row>
    <row r="13" spans="1:19" ht="9" customHeight="1" x14ac:dyDescent="0.35">
      <c r="B13" s="6"/>
      <c r="C13" s="6"/>
      <c r="D13" s="168"/>
      <c r="E13" s="168"/>
      <c r="F13" s="168"/>
    </row>
    <row r="14" spans="1:19" ht="132" customHeight="1" x14ac:dyDescent="0.35">
      <c r="A14" s="338" t="s">
        <v>214</v>
      </c>
      <c r="B14" s="338"/>
      <c r="C14" s="338"/>
      <c r="D14" s="338"/>
      <c r="E14" s="338"/>
      <c r="F14" s="151"/>
      <c r="G14" s="151"/>
      <c r="H14" s="151"/>
      <c r="I14" s="151"/>
      <c r="J14" s="151"/>
      <c r="K14" s="151"/>
      <c r="L14" s="151"/>
      <c r="M14" s="151"/>
    </row>
    <row r="15" spans="1:19" ht="30" customHeight="1" x14ac:dyDescent="0.3">
      <c r="A15" s="55" t="str">
        <f>+INDICE!B10</f>
        <v xml:space="preserve"> Lettura dati 23 marzo 2023</v>
      </c>
      <c r="B15" s="4"/>
    </row>
    <row r="16" spans="1:19" x14ac:dyDescent="0.35">
      <c r="B16" s="4"/>
    </row>
    <row r="17" spans="2:2" x14ac:dyDescent="0.35">
      <c r="B17" s="4"/>
    </row>
    <row r="18" spans="2:2" x14ac:dyDescent="0.35">
      <c r="B18" s="4"/>
    </row>
    <row r="19" spans="2:2" x14ac:dyDescent="0.35">
      <c r="B19" s="4"/>
    </row>
    <row r="20" spans="2:2" x14ac:dyDescent="0.35">
      <c r="B20" s="4"/>
    </row>
    <row r="21" spans="2:2" x14ac:dyDescent="0.35">
      <c r="B21" s="4"/>
    </row>
    <row r="22" spans="2:2" x14ac:dyDescent="0.35">
      <c r="B22" s="4"/>
    </row>
    <row r="23" spans="2:2" x14ac:dyDescent="0.35">
      <c r="B23" s="4"/>
    </row>
    <row r="24" spans="2:2" x14ac:dyDescent="0.35">
      <c r="B24" s="4"/>
    </row>
    <row r="25" spans="2:2" x14ac:dyDescent="0.35">
      <c r="B25" s="4"/>
    </row>
    <row r="26" spans="2:2" x14ac:dyDescent="0.35">
      <c r="B26" s="4"/>
    </row>
    <row r="27" spans="2:2" x14ac:dyDescent="0.35">
      <c r="B27" s="4"/>
    </row>
    <row r="28" spans="2:2" x14ac:dyDescent="0.35">
      <c r="B28" s="4"/>
    </row>
    <row r="29" spans="2:2" x14ac:dyDescent="0.35">
      <c r="B29" s="4"/>
    </row>
    <row r="30" spans="2:2" x14ac:dyDescent="0.35">
      <c r="B30" s="4"/>
    </row>
    <row r="31" spans="2:2" x14ac:dyDescent="0.35">
      <c r="B31" s="4"/>
    </row>
  </sheetData>
  <mergeCells count="9">
    <mergeCell ref="A14:E14"/>
    <mergeCell ref="A1:E1"/>
    <mergeCell ref="F3:G3"/>
    <mergeCell ref="H3:I3"/>
    <mergeCell ref="J3:K3"/>
    <mergeCell ref="B2:E2"/>
    <mergeCell ref="A3:A4"/>
    <mergeCell ref="B3:C3"/>
    <mergeCell ref="D3:E3"/>
  </mergeCells>
  <pageMargins left="0.70866141732283472" right="0.70866141732283472" top="0.94488188976377963" bottom="0.74803149606299213" header="0.31496062992125984" footer="0.31496062992125984"/>
  <pageSetup paperSize="9" scale="60"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tabColor rgb="FF92D050"/>
    <pageSetUpPr fitToPage="1"/>
  </sheetPr>
  <dimension ref="A1:L24"/>
  <sheetViews>
    <sheetView showGridLines="0" tabSelected="1" zoomScale="60" zoomScaleNormal="60" workbookViewId="0">
      <selection activeCell="B1" sqref="B1"/>
    </sheetView>
  </sheetViews>
  <sheetFormatPr defaultRowHeight="14.5" x14ac:dyDescent="0.35"/>
  <cols>
    <col min="1" max="1" width="24.81640625" customWidth="1"/>
    <col min="2" max="2" width="19.26953125" customWidth="1"/>
    <col min="3" max="3" width="15.81640625" customWidth="1"/>
    <col min="4" max="4" width="15.6328125" customWidth="1"/>
    <col min="5" max="5" width="20.08984375" customWidth="1"/>
    <col min="6" max="6" width="15.90625" bestFit="1" customWidth="1"/>
    <col min="7" max="7" width="15.54296875" customWidth="1"/>
    <col min="8" max="8" width="20.7265625" customWidth="1"/>
    <col min="9" max="9" width="15.08984375" customWidth="1"/>
    <col min="10" max="10" width="16.0898437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76" t="s">
        <v>186</v>
      </c>
      <c r="B1" s="32"/>
      <c r="C1" s="32"/>
      <c r="D1" s="32"/>
      <c r="E1" s="32"/>
      <c r="F1" s="32"/>
      <c r="G1" s="32"/>
      <c r="H1" s="32"/>
      <c r="I1" s="32"/>
      <c r="J1" s="32"/>
    </row>
    <row r="2" spans="1:12" s="104" customFormat="1" ht="40.5" customHeight="1" thickTop="1" x14ac:dyDescent="0.35">
      <c r="A2" s="77"/>
      <c r="B2" s="348" t="s">
        <v>81</v>
      </c>
      <c r="C2" s="348"/>
      <c r="D2" s="348"/>
      <c r="E2" s="349" t="s">
        <v>82</v>
      </c>
      <c r="F2" s="348"/>
      <c r="G2" s="350"/>
      <c r="H2" s="349" t="s">
        <v>78</v>
      </c>
      <c r="I2" s="348"/>
      <c r="J2" s="348"/>
      <c r="K2" s="103"/>
    </row>
    <row r="3" spans="1:12" s="106" customFormat="1" ht="85.5" customHeight="1" thickBot="1" x14ac:dyDescent="0.4">
      <c r="A3" s="186" t="s">
        <v>83</v>
      </c>
      <c r="B3" s="187" t="s">
        <v>115</v>
      </c>
      <c r="C3" s="187" t="s">
        <v>96</v>
      </c>
      <c r="D3" s="187" t="s">
        <v>56</v>
      </c>
      <c r="E3" s="188" t="s">
        <v>115</v>
      </c>
      <c r="F3" s="187" t="s">
        <v>96</v>
      </c>
      <c r="G3" s="189" t="s">
        <v>56</v>
      </c>
      <c r="H3" s="187" t="s">
        <v>115</v>
      </c>
      <c r="I3" s="187" t="s">
        <v>96</v>
      </c>
      <c r="J3" s="187" t="s">
        <v>56</v>
      </c>
      <c r="K3" s="105"/>
    </row>
    <row r="4" spans="1:12" s="106" customFormat="1" ht="31.5" customHeight="1" thickTop="1" x14ac:dyDescent="0.35">
      <c r="A4" s="250"/>
      <c r="B4" s="352" t="s">
        <v>170</v>
      </c>
      <c r="C4" s="352"/>
      <c r="D4" s="352"/>
      <c r="E4" s="352"/>
      <c r="F4" s="352"/>
      <c r="G4" s="352"/>
      <c r="H4" s="352"/>
      <c r="I4" s="352"/>
      <c r="J4" s="352"/>
      <c r="K4" s="105"/>
    </row>
    <row r="5" spans="1:12" s="79" customFormat="1" ht="32" customHeight="1" x14ac:dyDescent="0.35">
      <c r="A5" s="92" t="s">
        <v>172</v>
      </c>
      <c r="B5" s="190">
        <v>4963957</v>
      </c>
      <c r="C5" s="190">
        <v>228</v>
      </c>
      <c r="D5" s="191">
        <v>1.6</v>
      </c>
      <c r="E5" s="192">
        <v>286218</v>
      </c>
      <c r="F5" s="193">
        <v>320</v>
      </c>
      <c r="G5" s="194">
        <v>1.7</v>
      </c>
      <c r="H5" s="190">
        <v>5250175</v>
      </c>
      <c r="I5" s="190">
        <v>233</v>
      </c>
      <c r="J5" s="191">
        <v>1.6</v>
      </c>
      <c r="K5" s="78"/>
      <c r="L5" s="78"/>
    </row>
    <row r="6" spans="1:12" s="79" customFormat="1" ht="25.5" customHeight="1" x14ac:dyDescent="0.35">
      <c r="A6" s="92" t="s">
        <v>173</v>
      </c>
      <c r="B6" s="190">
        <v>4956681</v>
      </c>
      <c r="C6" s="190">
        <v>228</v>
      </c>
      <c r="D6" s="191">
        <v>1.6</v>
      </c>
      <c r="E6" s="192">
        <v>286257</v>
      </c>
      <c r="F6" s="193">
        <v>321</v>
      </c>
      <c r="G6" s="194">
        <v>1.7</v>
      </c>
      <c r="H6" s="190">
        <v>5242938</v>
      </c>
      <c r="I6" s="190">
        <v>233</v>
      </c>
      <c r="J6" s="191">
        <v>1.6</v>
      </c>
      <c r="K6" s="78"/>
      <c r="L6" s="78"/>
    </row>
    <row r="7" spans="1:12" s="79" customFormat="1" ht="25.5" customHeight="1" x14ac:dyDescent="0.35">
      <c r="A7" s="92" t="s">
        <v>174</v>
      </c>
      <c r="B7" s="190">
        <v>4998044</v>
      </c>
      <c r="C7" s="190">
        <v>228</v>
      </c>
      <c r="D7" s="191">
        <v>1.6</v>
      </c>
      <c r="E7" s="192">
        <v>291760</v>
      </c>
      <c r="F7" s="193">
        <v>324</v>
      </c>
      <c r="G7" s="194">
        <v>1.7</v>
      </c>
      <c r="H7" s="190">
        <v>5289804</v>
      </c>
      <c r="I7" s="190">
        <v>234</v>
      </c>
      <c r="J7" s="191">
        <v>1.6</v>
      </c>
      <c r="K7" s="78"/>
      <c r="L7" s="78"/>
    </row>
    <row r="8" spans="1:12" s="79" customFormat="1" ht="25.5" customHeight="1" x14ac:dyDescent="0.35">
      <c r="A8" s="92" t="s">
        <v>175</v>
      </c>
      <c r="B8" s="190">
        <v>4992669</v>
      </c>
      <c r="C8" s="190">
        <v>228</v>
      </c>
      <c r="D8" s="191">
        <v>1.6</v>
      </c>
      <c r="E8" s="192">
        <v>292574</v>
      </c>
      <c r="F8" s="193">
        <v>324</v>
      </c>
      <c r="G8" s="194">
        <v>1.7</v>
      </c>
      <c r="H8" s="190">
        <v>5285243</v>
      </c>
      <c r="I8" s="190">
        <v>233</v>
      </c>
      <c r="J8" s="191">
        <v>1.6</v>
      </c>
      <c r="K8" s="78"/>
      <c r="L8" s="78"/>
    </row>
    <row r="9" spans="1:12" s="79" customFormat="1" ht="25.5" customHeight="1" x14ac:dyDescent="0.35">
      <c r="A9" s="92" t="s">
        <v>176</v>
      </c>
      <c r="B9" s="190">
        <v>4964557</v>
      </c>
      <c r="C9" s="190">
        <v>228</v>
      </c>
      <c r="D9" s="191">
        <v>1.6</v>
      </c>
      <c r="E9" s="192">
        <v>290177</v>
      </c>
      <c r="F9" s="193">
        <v>324</v>
      </c>
      <c r="G9" s="194">
        <v>1.7</v>
      </c>
      <c r="H9" s="190">
        <v>5254734</v>
      </c>
      <c r="I9" s="190">
        <v>233</v>
      </c>
      <c r="J9" s="191">
        <v>1.6</v>
      </c>
      <c r="K9" s="78"/>
      <c r="L9" s="78"/>
    </row>
    <row r="10" spans="1:12" s="79" customFormat="1" ht="25.5" customHeight="1" x14ac:dyDescent="0.35">
      <c r="A10" s="92" t="s">
        <v>177</v>
      </c>
      <c r="B10" s="190">
        <v>5014124</v>
      </c>
      <c r="C10" s="190">
        <v>228</v>
      </c>
      <c r="D10" s="191">
        <v>1.6</v>
      </c>
      <c r="E10" s="192">
        <v>294184</v>
      </c>
      <c r="F10" s="193">
        <v>323</v>
      </c>
      <c r="G10" s="194">
        <v>1.7</v>
      </c>
      <c r="H10" s="190">
        <v>5308308</v>
      </c>
      <c r="I10" s="190">
        <v>233</v>
      </c>
      <c r="J10" s="191">
        <v>1.6</v>
      </c>
      <c r="K10" s="78"/>
      <c r="L10" s="78"/>
    </row>
    <row r="11" spans="1:12" s="79" customFormat="1" ht="25.5" customHeight="1" x14ac:dyDescent="0.35">
      <c r="A11" s="92" t="s">
        <v>178</v>
      </c>
      <c r="B11" s="190">
        <v>5036874</v>
      </c>
      <c r="C11" s="190">
        <v>228</v>
      </c>
      <c r="D11" s="191">
        <v>1.6</v>
      </c>
      <c r="E11" s="192">
        <v>295914</v>
      </c>
      <c r="F11" s="193">
        <v>343</v>
      </c>
      <c r="G11" s="194">
        <v>1.7</v>
      </c>
      <c r="H11" s="190">
        <v>5332788</v>
      </c>
      <c r="I11" s="190">
        <v>234</v>
      </c>
      <c r="J11" s="191">
        <v>1.6</v>
      </c>
      <c r="K11" s="78"/>
      <c r="L11" s="78"/>
    </row>
    <row r="12" spans="1:12" s="79" customFormat="1" ht="25.5" customHeight="1" x14ac:dyDescent="0.35">
      <c r="A12" s="92" t="s">
        <v>179</v>
      </c>
      <c r="B12" s="190">
        <v>5069071</v>
      </c>
      <c r="C12" s="190">
        <v>227</v>
      </c>
      <c r="D12" s="191">
        <v>1.6</v>
      </c>
      <c r="E12" s="192">
        <v>299052</v>
      </c>
      <c r="F12" s="193">
        <v>342</v>
      </c>
      <c r="G12" s="194">
        <v>1.7</v>
      </c>
      <c r="H12" s="190">
        <v>5368123</v>
      </c>
      <c r="I12" s="190">
        <v>234</v>
      </c>
      <c r="J12" s="191">
        <v>1.6</v>
      </c>
      <c r="K12" s="78"/>
      <c r="L12" s="78"/>
    </row>
    <row r="13" spans="1:12" s="79" customFormat="1" ht="25.5" customHeight="1" x14ac:dyDescent="0.35">
      <c r="A13" s="92" t="s">
        <v>180</v>
      </c>
      <c r="B13" s="190">
        <v>5096713</v>
      </c>
      <c r="C13" s="190">
        <v>227</v>
      </c>
      <c r="D13" s="191">
        <v>1.6</v>
      </c>
      <c r="E13" s="192">
        <v>302523</v>
      </c>
      <c r="F13" s="193">
        <v>341</v>
      </c>
      <c r="G13" s="194">
        <v>1.7</v>
      </c>
      <c r="H13" s="190">
        <v>5399236</v>
      </c>
      <c r="I13" s="190">
        <v>234</v>
      </c>
      <c r="J13" s="191">
        <v>1.6</v>
      </c>
      <c r="K13" s="78"/>
      <c r="L13" s="78"/>
    </row>
    <row r="14" spans="1:12" s="79" customFormat="1" ht="25.5" customHeight="1" x14ac:dyDescent="0.35">
      <c r="A14" s="251" t="s">
        <v>181</v>
      </c>
      <c r="B14" s="199">
        <v>5117336</v>
      </c>
      <c r="C14" s="199">
        <v>227</v>
      </c>
      <c r="D14" s="200">
        <v>1.6</v>
      </c>
      <c r="E14" s="199">
        <v>304867</v>
      </c>
      <c r="F14" s="199">
        <v>341</v>
      </c>
      <c r="G14" s="200">
        <v>1.7</v>
      </c>
      <c r="H14" s="199">
        <v>5422203</v>
      </c>
      <c r="I14" s="199">
        <v>233</v>
      </c>
      <c r="J14" s="201">
        <v>1.6</v>
      </c>
      <c r="K14" s="78"/>
      <c r="L14" s="78"/>
    </row>
    <row r="15" spans="1:12" s="79" customFormat="1" ht="32" customHeight="1" x14ac:dyDescent="0.35">
      <c r="A15" s="202" t="s">
        <v>62</v>
      </c>
      <c r="B15" s="203">
        <v>5021003</v>
      </c>
      <c r="C15" s="195"/>
      <c r="D15" s="197"/>
      <c r="E15" s="203">
        <v>294353</v>
      </c>
      <c r="F15" s="195"/>
      <c r="G15" s="197"/>
      <c r="H15" s="203">
        <v>5315355</v>
      </c>
      <c r="I15" s="195"/>
      <c r="J15" s="196"/>
      <c r="K15" s="78"/>
      <c r="L15" s="78"/>
    </row>
    <row r="16" spans="1:12" s="79" customFormat="1" ht="25.5" customHeight="1" thickBot="1" x14ac:dyDescent="0.4">
      <c r="A16" s="204" t="s">
        <v>40</v>
      </c>
      <c r="B16" s="205"/>
      <c r="C16" s="205">
        <v>228</v>
      </c>
      <c r="D16" s="206"/>
      <c r="E16" s="205"/>
      <c r="F16" s="205">
        <v>330</v>
      </c>
      <c r="G16" s="206"/>
      <c r="H16" s="205"/>
      <c r="I16" s="205">
        <v>233</v>
      </c>
      <c r="J16" s="207"/>
      <c r="K16" s="78"/>
      <c r="L16" s="78"/>
    </row>
    <row r="17" spans="1:12" s="106" customFormat="1" ht="45.5" customHeight="1" thickTop="1" x14ac:dyDescent="0.35">
      <c r="A17" s="245"/>
      <c r="B17" s="352" t="s">
        <v>171</v>
      </c>
      <c r="C17" s="352"/>
      <c r="D17" s="352"/>
      <c r="E17" s="352"/>
      <c r="F17" s="352"/>
      <c r="G17" s="352"/>
      <c r="H17" s="352"/>
      <c r="I17" s="352"/>
      <c r="J17" s="352"/>
      <c r="K17" s="105"/>
    </row>
    <row r="18" spans="1:12" s="106" customFormat="1" ht="45.5" customHeight="1" x14ac:dyDescent="0.35">
      <c r="A18" s="278" t="s">
        <v>205</v>
      </c>
      <c r="B18" s="279">
        <v>5108098</v>
      </c>
      <c r="C18" s="279">
        <v>257</v>
      </c>
      <c r="D18" s="280">
        <v>1.6</v>
      </c>
      <c r="E18" s="279">
        <v>305612</v>
      </c>
      <c r="F18" s="279">
        <v>380</v>
      </c>
      <c r="G18" s="280">
        <v>1.7</v>
      </c>
      <c r="H18" s="279">
        <v>5413710</v>
      </c>
      <c r="I18" s="279">
        <v>264</v>
      </c>
      <c r="J18" s="280">
        <v>1.6</v>
      </c>
      <c r="K18" s="105"/>
    </row>
    <row r="19" spans="1:12" s="79" customFormat="1" ht="26.5" customHeight="1" x14ac:dyDescent="0.35">
      <c r="A19" s="249" t="s">
        <v>184</v>
      </c>
      <c r="B19" s="246">
        <v>5088457</v>
      </c>
      <c r="C19" s="246">
        <v>253</v>
      </c>
      <c r="D19" s="247">
        <v>1.6</v>
      </c>
      <c r="E19" s="246">
        <v>307667</v>
      </c>
      <c r="F19" s="246">
        <v>373</v>
      </c>
      <c r="G19" s="247">
        <v>1.7</v>
      </c>
      <c r="H19" s="246">
        <v>5396124</v>
      </c>
      <c r="I19" s="246">
        <v>260</v>
      </c>
      <c r="J19" s="248">
        <v>1.6</v>
      </c>
      <c r="K19" s="78"/>
      <c r="L19" s="156"/>
    </row>
    <row r="20" spans="1:12" ht="37" customHeight="1" x14ac:dyDescent="0.35">
      <c r="A20" s="208" t="s">
        <v>62</v>
      </c>
      <c r="B20" s="203">
        <v>5098278</v>
      </c>
      <c r="C20" s="81"/>
      <c r="D20" s="198"/>
      <c r="E20" s="203">
        <v>306640</v>
      </c>
      <c r="F20" s="81"/>
      <c r="G20" s="198"/>
      <c r="H20" s="203">
        <v>5404917</v>
      </c>
      <c r="I20" s="81"/>
      <c r="J20" s="82"/>
      <c r="K20" s="10"/>
      <c r="L20" s="10"/>
    </row>
    <row r="21" spans="1:12" ht="25.5" customHeight="1" thickBot="1" x14ac:dyDescent="0.4">
      <c r="A21" s="208" t="s">
        <v>40</v>
      </c>
      <c r="B21" s="203"/>
      <c r="C21" s="203">
        <v>255</v>
      </c>
      <c r="D21" s="206"/>
      <c r="E21" s="203"/>
      <c r="F21" s="203">
        <v>376</v>
      </c>
      <c r="G21" s="206"/>
      <c r="H21" s="205"/>
      <c r="I21" s="203">
        <v>262</v>
      </c>
      <c r="J21" s="207"/>
      <c r="K21" s="10"/>
      <c r="L21" s="10"/>
    </row>
    <row r="22" spans="1:12" ht="85" customHeight="1" thickTop="1" x14ac:dyDescent="0.35">
      <c r="A22" s="351" t="s">
        <v>215</v>
      </c>
      <c r="B22" s="351"/>
      <c r="C22" s="351"/>
      <c r="D22" s="351"/>
      <c r="E22" s="351"/>
      <c r="F22" s="351"/>
      <c r="G22" s="351"/>
      <c r="H22" s="351"/>
      <c r="I22" s="351"/>
      <c r="J22" s="351"/>
      <c r="K22" s="10"/>
      <c r="L22" s="10"/>
    </row>
    <row r="23" spans="1:12" ht="12" customHeight="1" x14ac:dyDescent="0.35">
      <c r="A23" s="142"/>
      <c r="B23" s="142"/>
      <c r="C23" s="142"/>
      <c r="D23" s="142"/>
      <c r="E23" s="142"/>
      <c r="F23" s="142"/>
      <c r="G23" s="142"/>
      <c r="H23" s="142"/>
      <c r="I23" s="142"/>
      <c r="J23" s="142"/>
      <c r="K23" s="10"/>
      <c r="L23" s="10"/>
    </row>
    <row r="24" spans="1:12" x14ac:dyDescent="0.35">
      <c r="A24" s="63" t="str">
        <f>+INDICE!B10</f>
        <v xml:space="preserve"> Lettura dati 23 marzo 2023</v>
      </c>
    </row>
  </sheetData>
  <mergeCells count="6">
    <mergeCell ref="B2:D2"/>
    <mergeCell ref="E2:G2"/>
    <mergeCell ref="H2:J2"/>
    <mergeCell ref="A22:J22"/>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2023-04-05T07:07:56Z</cp:lastPrinted>
  <dcterms:created xsi:type="dcterms:W3CDTF">2021-02-08T13:18:49Z</dcterms:created>
  <dcterms:modified xsi:type="dcterms:W3CDTF">2023-04-11T07:45:36Z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