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Questa_cartella_di_lavoro" defaultThemeVersion="166925"/>
  <mc:AlternateContent xmlns:mc="http://schemas.openxmlformats.org/markup-compatibility/2006">
    <mc:Choice Requires="x15">
      <x15ac:absPath xmlns:x15ac="http://schemas.microsoft.com/office/spreadsheetml/2010/11/ac" url="\\filesrvp\root\GruppidiLavoro07\AssUnico\Osservatorio_2024_03\"/>
    </mc:Choice>
  </mc:AlternateContent>
  <xr:revisionPtr revIDLastSave="0" documentId="13_ncr:1_{F1103240-D178-4F12-81B9-A8FDD97D07C0}" xr6:coauthVersionLast="47" xr6:coauthVersionMax="47" xr10:uidLastSave="{00000000-0000-0000-0000-000000000000}"/>
  <bookViews>
    <workbookView xWindow="-110" yWindow="-110" windowWidth="19420" windowHeight="10560" tabRatio="717" firstSheet="18" activeTab="26" xr2:uid="{00000000-000D-0000-FFFF-FFFF00000000}"/>
  </bookViews>
  <sheets>
    <sheet name="COPERTINA" sheetId="62" r:id="rId1"/>
    <sheet name="INDICE" sheetId="68" r:id="rId2"/>
    <sheet name="SEZIONE I" sheetId="73" r:id="rId3"/>
    <sheet name="Tavola 1.1" sheetId="63" r:id="rId4"/>
    <sheet name="Tavola 1.2" sheetId="65" r:id="rId5"/>
    <sheet name="Tavola 1.3" sheetId="66" r:id="rId6"/>
    <sheet name="Tavola 1.4_1" sheetId="91" r:id="rId7"/>
    <sheet name="Tavola 1.4_2" sheetId="102" r:id="rId8"/>
    <sheet name="Tavola 1.5" sheetId="58" r:id="rId9"/>
    <sheet name="Tavola 1.6_1" sheetId="92" r:id="rId10"/>
    <sheet name="Tavola 1.6_2" sheetId="103" r:id="rId11"/>
    <sheet name="Tavola 1.7_1" sheetId="93" r:id="rId12"/>
    <sheet name="Tavola 1.7_2" sheetId="104" r:id="rId13"/>
    <sheet name="Tavola 1.8_1" sheetId="94" r:id="rId14"/>
    <sheet name="Tavola 1.8_2" sheetId="105" r:id="rId15"/>
    <sheet name="Tavola 1.9_1" sheetId="96" r:id="rId16"/>
    <sheet name="Tavola 1.9_2" sheetId="106" r:id="rId17"/>
    <sheet name="Tavola 1.10_1" sheetId="60" r:id="rId18"/>
    <sheet name="Tavola 1.10_2" sheetId="107" r:id="rId19"/>
    <sheet name="Tavola 1.11" sheetId="69" r:id="rId20"/>
    <sheet name="SEZIONE II" sheetId="80" r:id="rId21"/>
    <sheet name="Tavola 2.1" sheetId="88" r:id="rId22"/>
    <sheet name="Tavola 2.2" sheetId="98" r:id="rId23"/>
    <sheet name="Tavola 2.3" sheetId="90" r:id="rId24"/>
    <sheet name="SEZIONE III" sheetId="100" r:id="rId25"/>
    <sheet name="Tavola 3.1" sheetId="101" r:id="rId26"/>
    <sheet name="Tavola 3.2" sheetId="99" r:id="rId27"/>
    <sheet name="Nota metodologica" sheetId="84" r:id="rId28"/>
  </sheets>
  <externalReferences>
    <externalReference r:id="rId29"/>
  </externalReferences>
  <definedNames>
    <definedName name="_Hlk107209231" localSheetId="5">'Tavola 1.3'!$A$1</definedName>
    <definedName name="_Hlk107209231" localSheetId="21">'Tavola 2.1'!$A$1</definedName>
    <definedName name="_Hlk107209231" localSheetId="25">'Tavola 3.1'!$A$1</definedName>
    <definedName name="A" localSheetId="17">#REF!</definedName>
    <definedName name="A" localSheetId="18">#REF!</definedName>
    <definedName name="A" localSheetId="19">#REF!</definedName>
    <definedName name="A" localSheetId="4">#REF!</definedName>
    <definedName name="A" localSheetId="5">#REF!</definedName>
    <definedName name="A" localSheetId="6">#REF!</definedName>
    <definedName name="A" localSheetId="7">#REF!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21">#REF!</definedName>
    <definedName name="A" localSheetId="25">#REF!</definedName>
    <definedName name="A">#REF!</definedName>
    <definedName name="aa" localSheetId="17">#REF!</definedName>
    <definedName name="aa" localSheetId="18">#REF!</definedName>
    <definedName name="aa" localSheetId="19">#REF!</definedName>
    <definedName name="aa" localSheetId="4">#REF!</definedName>
    <definedName name="aa" localSheetId="5">#REF!</definedName>
    <definedName name="aa" localSheetId="6">#REF!</definedName>
    <definedName name="aa" localSheetId="7">#REF!</definedName>
    <definedName name="aa" localSheetId="9">#REF!</definedName>
    <definedName name="aa" localSheetId="10">#REF!</definedName>
    <definedName name="aa" localSheetId="11">#REF!</definedName>
    <definedName name="aa" localSheetId="12">#REF!</definedName>
    <definedName name="aa" localSheetId="13">#REF!</definedName>
    <definedName name="aa" localSheetId="14">#REF!</definedName>
    <definedName name="aa" localSheetId="15">#REF!</definedName>
    <definedName name="aa" localSheetId="16">#REF!</definedName>
    <definedName name="aa" localSheetId="21">#REF!</definedName>
    <definedName name="aa" localSheetId="25">#REF!</definedName>
    <definedName name="aa">#REF!</definedName>
    <definedName name="ACCOLTE_REG" localSheetId="17">#REF!</definedName>
    <definedName name="ACCOLTE_REG" localSheetId="18">#REF!</definedName>
    <definedName name="ACCOLTE_REG" localSheetId="19">#REF!</definedName>
    <definedName name="ACCOLTE_REG" localSheetId="6">#REF!</definedName>
    <definedName name="ACCOLTE_REG" localSheetId="7">#REF!</definedName>
    <definedName name="ACCOLTE_REG" localSheetId="9">#REF!</definedName>
    <definedName name="ACCOLTE_REG" localSheetId="10">#REF!</definedName>
    <definedName name="ACCOLTE_REG" localSheetId="11">#REF!</definedName>
    <definedName name="ACCOLTE_REG" localSheetId="12">#REF!</definedName>
    <definedName name="ACCOLTE_REG" localSheetId="13">#REF!</definedName>
    <definedName name="ACCOLTE_REG" localSheetId="14">#REF!</definedName>
    <definedName name="ACCOLTE_REG" localSheetId="21">#REF!</definedName>
    <definedName name="ACCOLTE_REG">#REF!</definedName>
    <definedName name="_xlnm.Print_Area" localSheetId="0">COPERTINA!$A$1:$K$28</definedName>
    <definedName name="_xlnm.Print_Area" localSheetId="1">INDICE!$A$1:$M$37</definedName>
    <definedName name="_xlnm.Print_Area" localSheetId="3">'Tavola 1.1'!$A$1:$G$32</definedName>
    <definedName name="_xlnm.Print_Area" localSheetId="17">'Tavola 1.10_1'!$A$1:$S$36</definedName>
    <definedName name="_xlnm.Print_Area" localSheetId="18">'Tavola 1.10_2'!$A$1:$I$36</definedName>
    <definedName name="_xlnm.Print_Area" localSheetId="19">'Tavola 1.11'!$A$1:$L$27</definedName>
    <definedName name="_xlnm.Print_Area" localSheetId="4">'Tavola 1.2'!$A$1:$I$33</definedName>
    <definedName name="_xlnm.Print_Area" localSheetId="5">'Tavola 1.3'!$A$1:$F$37</definedName>
    <definedName name="_xlnm.Print_Area" localSheetId="6">'Tavola 1.4_1'!$A$1:$M$24</definedName>
    <definedName name="_xlnm.Print_Area" localSheetId="7">'Tavola 1.4_2'!$A$1:$J$25</definedName>
    <definedName name="_xlnm.Print_Area" localSheetId="8">'Tavola 1.5'!$A$1:$J$37</definedName>
    <definedName name="_xlnm.Print_Area" localSheetId="9">'Tavola 1.6_1'!$A$1:$Y$30</definedName>
    <definedName name="_xlnm.Print_Area" localSheetId="10">'Tavola 1.6_2'!$A$1:$J$40</definedName>
    <definedName name="_xlnm.Print_Area" localSheetId="11">'Tavola 1.7_1'!$A$1:$Y$18</definedName>
    <definedName name="_xlnm.Print_Area" localSheetId="12">'Tavola 1.7_2'!$A$1:$L$34</definedName>
    <definedName name="_xlnm.Print_Area" localSheetId="13">'Tavola 1.8_1'!$A$1:$Y$18</definedName>
    <definedName name="_xlnm.Print_Area" localSheetId="14">'Tavola 1.8_2'!$A$1:$J$28</definedName>
    <definedName name="_xlnm.Print_Area" localSheetId="15">'Tavola 1.9_1'!$A$1:$S$84</definedName>
    <definedName name="_xlnm.Print_Area" localSheetId="16">'Tavola 1.9_2'!$A$1:$M$54</definedName>
    <definedName name="_xlnm.Print_Area" localSheetId="21">'Tavola 2.1'!$A$1:$F$21</definedName>
    <definedName name="_xlnm.Print_Area" localSheetId="22">'Tavola 2.2'!$A$1:$Y$31</definedName>
    <definedName name="_xlnm.Print_Area" localSheetId="23">'Tavola 2.3'!$A$1:$F$28</definedName>
    <definedName name="_xlnm.Print_Area" localSheetId="25">'Tavola 3.1'!$A$1:$D$34</definedName>
    <definedName name="_xlnm.Print_Area" localSheetId="26">'Tavola 3.2'!$A$1:$G$30</definedName>
    <definedName name="Ateneo_area" localSheetId="17">#REF!</definedName>
    <definedName name="Ateneo_area" localSheetId="18">#REF!</definedName>
    <definedName name="Ateneo_area" localSheetId="19">#REF!</definedName>
    <definedName name="Ateneo_area" localSheetId="4">#REF!</definedName>
    <definedName name="Ateneo_area" localSheetId="5">#REF!</definedName>
    <definedName name="Ateneo_area" localSheetId="6">#REF!</definedName>
    <definedName name="Ateneo_area" localSheetId="7">#REF!</definedName>
    <definedName name="Ateneo_area" localSheetId="9">#REF!</definedName>
    <definedName name="Ateneo_area" localSheetId="10">#REF!</definedName>
    <definedName name="Ateneo_area" localSheetId="11">#REF!</definedName>
    <definedName name="Ateneo_area" localSheetId="12">#REF!</definedName>
    <definedName name="Ateneo_area" localSheetId="13">#REF!</definedName>
    <definedName name="Ateneo_area" localSheetId="14">#REF!</definedName>
    <definedName name="Ateneo_area" localSheetId="15">#REF!</definedName>
    <definedName name="Ateneo_area" localSheetId="16">#REF!</definedName>
    <definedName name="Ateneo_area" localSheetId="21">#REF!</definedName>
    <definedName name="Ateneo_area" localSheetId="25">#REF!</definedName>
    <definedName name="Ateneo_area">#REF!</definedName>
    <definedName name="b" localSheetId="17">'[1]Stato civile'!#REF!</definedName>
    <definedName name="b" localSheetId="18">'[1]Stato civile'!#REF!</definedName>
    <definedName name="b" localSheetId="19">'[1]Stato civile'!#REF!</definedName>
    <definedName name="b" localSheetId="4">'[1]Stato civile'!#REF!</definedName>
    <definedName name="b" localSheetId="5">'[1]Stato civile'!#REF!</definedName>
    <definedName name="b" localSheetId="6">'[1]Stato civile'!#REF!</definedName>
    <definedName name="b" localSheetId="7">'[1]Stato civile'!#REF!</definedName>
    <definedName name="b" localSheetId="9">'[1]Stato civile'!#REF!</definedName>
    <definedName name="b" localSheetId="10">'[1]Stato civile'!#REF!</definedName>
    <definedName name="b" localSheetId="11">'[1]Stato civile'!#REF!</definedName>
    <definedName name="b" localSheetId="12">'[1]Stato civile'!#REF!</definedName>
    <definedName name="b" localSheetId="13">'[1]Stato civile'!#REF!</definedName>
    <definedName name="b" localSheetId="14">'[1]Stato civile'!#REF!</definedName>
    <definedName name="b" localSheetId="15">'[1]Stato civile'!#REF!</definedName>
    <definedName name="b" localSheetId="16">'[1]Stato civile'!#REF!</definedName>
    <definedName name="b" localSheetId="21">'[1]Stato civile'!#REF!</definedName>
    <definedName name="b" localSheetId="25">'[1]Stato civile'!#REF!</definedName>
    <definedName name="b">'[1]Stato civile'!#REF!</definedName>
    <definedName name="CLASETA_FPS" localSheetId="17">#REF!</definedName>
    <definedName name="CLASETA_FPS" localSheetId="18">#REF!</definedName>
    <definedName name="CLASETA_FPS" localSheetId="19">#REF!</definedName>
    <definedName name="CLASETA_FPS" localSheetId="4">#REF!</definedName>
    <definedName name="CLASETA_FPS" localSheetId="5">#REF!</definedName>
    <definedName name="CLASETA_FPS" localSheetId="6">#REF!</definedName>
    <definedName name="CLASETA_FPS" localSheetId="7">#REF!</definedName>
    <definedName name="CLASETA_FPS" localSheetId="9">#REF!</definedName>
    <definedName name="CLASETA_FPS" localSheetId="10">#REF!</definedName>
    <definedName name="CLASETA_FPS" localSheetId="11">#REF!</definedName>
    <definedName name="CLASETA_FPS" localSheetId="12">#REF!</definedName>
    <definedName name="CLASETA_FPS" localSheetId="13">#REF!</definedName>
    <definedName name="CLASETA_FPS" localSheetId="14">#REF!</definedName>
    <definedName name="CLASETA_FPS" localSheetId="15">#REF!</definedName>
    <definedName name="CLASETA_FPS" localSheetId="16">#REF!</definedName>
    <definedName name="CLASETA_FPS" localSheetId="21">#REF!</definedName>
    <definedName name="CLASETA_FPS" localSheetId="25">#REF!</definedName>
    <definedName name="CLASETA_FPS">#REF!</definedName>
    <definedName name="CORSI_DI_LAUREA__N._COMPLESSIVO_DI_ANNUALITA__SUPERATE_FINO_ALL_ANNO_ACCADEMICO_1995_96" localSheetId="17">#REF!</definedName>
    <definedName name="CORSI_DI_LAUREA__N._COMPLESSIVO_DI_ANNUALITA__SUPERATE_FINO_ALL_ANNO_ACCADEMICO_1995_96" localSheetId="18">#REF!</definedName>
    <definedName name="CORSI_DI_LAUREA__N._COMPLESSIVO_DI_ANNUALITA__SUPERATE_FINO_ALL_ANNO_ACCADEMICO_1995_96" localSheetId="19">#REF!</definedName>
    <definedName name="CORSI_DI_LAUREA__N._COMPLESSIVO_DI_ANNUALITA__SUPERATE_FINO_ALL_ANNO_ACCADEMICO_1995_96" localSheetId="4">#REF!</definedName>
    <definedName name="CORSI_DI_LAUREA__N._COMPLESSIVO_DI_ANNUALITA__SUPERATE_FINO_ALL_ANNO_ACCADEMICO_1995_96" localSheetId="5">#REF!</definedName>
    <definedName name="CORSI_DI_LAUREA__N._COMPLESSIVO_DI_ANNUALITA__SUPERATE_FINO_ALL_ANNO_ACCADEMICO_1995_96" localSheetId="6">#REF!</definedName>
    <definedName name="CORSI_DI_LAUREA__N._COMPLESSIVO_DI_ANNUALITA__SUPERATE_FINO_ALL_ANNO_ACCADEMICO_1995_96" localSheetId="7">#REF!</definedName>
    <definedName name="CORSI_DI_LAUREA__N._COMPLESSIVO_DI_ANNUALITA__SUPERATE_FINO_ALL_ANNO_ACCADEMICO_1995_96" localSheetId="9">#REF!</definedName>
    <definedName name="CORSI_DI_LAUREA__N._COMPLESSIVO_DI_ANNUALITA__SUPERATE_FINO_ALL_ANNO_ACCADEMICO_1995_96" localSheetId="10">#REF!</definedName>
    <definedName name="CORSI_DI_LAUREA__N._COMPLESSIVO_DI_ANNUALITA__SUPERATE_FINO_ALL_ANNO_ACCADEMICO_1995_96" localSheetId="11">#REF!</definedName>
    <definedName name="CORSI_DI_LAUREA__N._COMPLESSIVO_DI_ANNUALITA__SUPERATE_FINO_ALL_ANNO_ACCADEMICO_1995_96" localSheetId="12">#REF!</definedName>
    <definedName name="CORSI_DI_LAUREA__N._COMPLESSIVO_DI_ANNUALITA__SUPERATE_FINO_ALL_ANNO_ACCADEMICO_1995_96" localSheetId="13">#REF!</definedName>
    <definedName name="CORSI_DI_LAUREA__N._COMPLESSIVO_DI_ANNUALITA__SUPERATE_FINO_ALL_ANNO_ACCADEMICO_1995_96" localSheetId="14">#REF!</definedName>
    <definedName name="CORSI_DI_LAUREA__N._COMPLESSIVO_DI_ANNUALITA__SUPERATE_FINO_ALL_ANNO_ACCADEMICO_1995_96" localSheetId="15">#REF!</definedName>
    <definedName name="CORSI_DI_LAUREA__N._COMPLESSIVO_DI_ANNUALITA__SUPERATE_FINO_ALL_ANNO_ACCADEMICO_1995_96" localSheetId="16">#REF!</definedName>
    <definedName name="CORSI_DI_LAUREA__N._COMPLESSIVO_DI_ANNUALITA__SUPERATE_FINO_ALL_ANNO_ACCADEMICO_1995_96" localSheetId="21">#REF!</definedName>
    <definedName name="CORSI_DI_LAUREA__N._COMPLESSIVO_DI_ANNUALITA__SUPERATE_FINO_ALL_ANNO_ACCADEMICO_1995_96" localSheetId="25">#REF!</definedName>
    <definedName name="CORSI_DI_LAUREA__N._COMPLESSIVO_DI_ANNUALITA__SUPERATE_FINO_ALL_ANNO_ACCADEMICO_1995_96">#REF!</definedName>
    <definedName name="D_ACCOLTE" localSheetId="17">#REF!</definedName>
    <definedName name="D_ACCOLTE" localSheetId="18">#REF!</definedName>
    <definedName name="D_ACCOLTE" localSheetId="19">#REF!</definedName>
    <definedName name="D_ACCOLTE" localSheetId="6">#REF!</definedName>
    <definedName name="D_ACCOLTE" localSheetId="7">#REF!</definedName>
    <definedName name="D_ACCOLTE" localSheetId="9">#REF!</definedName>
    <definedName name="D_ACCOLTE" localSheetId="10">#REF!</definedName>
    <definedName name="D_ACCOLTE" localSheetId="11">#REF!</definedName>
    <definedName name="D_ACCOLTE" localSheetId="12">#REF!</definedName>
    <definedName name="D_ACCOLTE" localSheetId="13">#REF!</definedName>
    <definedName name="D_ACCOLTE" localSheetId="14">#REF!</definedName>
    <definedName name="D_ACCOLTE" localSheetId="21">#REF!</definedName>
    <definedName name="D_ACCOLTE">#REF!</definedName>
    <definedName name="D_PERVENUTE" localSheetId="17">#REF!</definedName>
    <definedName name="D_PERVENUTE" localSheetId="18">#REF!</definedName>
    <definedName name="D_PERVENUTE" localSheetId="19">#REF!</definedName>
    <definedName name="D_PERVENUTE" localSheetId="6">#REF!</definedName>
    <definedName name="D_PERVENUTE" localSheetId="7">#REF!</definedName>
    <definedName name="D_PERVENUTE" localSheetId="9">#REF!</definedName>
    <definedName name="D_PERVENUTE" localSheetId="10">#REF!</definedName>
    <definedName name="D_PERVENUTE" localSheetId="11">#REF!</definedName>
    <definedName name="D_PERVENUTE" localSheetId="12">#REF!</definedName>
    <definedName name="D_PERVENUTE" localSheetId="13">#REF!</definedName>
    <definedName name="D_PERVENUTE" localSheetId="14">#REF!</definedName>
    <definedName name="D_PERVENUTE" localSheetId="21">#REF!</definedName>
    <definedName name="D_PERVENUTE">#REF!</definedName>
    <definedName name="d_PERVENUTE_" localSheetId="17">#REF!</definedName>
    <definedName name="d_PERVENUTE_" localSheetId="18">#REF!</definedName>
    <definedName name="d_PERVENUTE_" localSheetId="19">#REF!</definedName>
    <definedName name="d_PERVENUTE_" localSheetId="6">#REF!</definedName>
    <definedName name="d_PERVENUTE_" localSheetId="7">#REF!</definedName>
    <definedName name="d_PERVENUTE_" localSheetId="9">#REF!</definedName>
    <definedName name="d_PERVENUTE_" localSheetId="10">#REF!</definedName>
    <definedName name="d_PERVENUTE_" localSheetId="11">#REF!</definedName>
    <definedName name="d_PERVENUTE_" localSheetId="12">#REF!</definedName>
    <definedName name="d_PERVENUTE_" localSheetId="13">#REF!</definedName>
    <definedName name="d_PERVENUTE_" localSheetId="14">#REF!</definedName>
    <definedName name="d_PERVENUTE_" localSheetId="21">#REF!</definedName>
    <definedName name="d_PERVENUTE_">#REF!</definedName>
    <definedName name="DOMANDE" localSheetId="17">#REF!</definedName>
    <definedName name="DOMANDE" localSheetId="18">#REF!</definedName>
    <definedName name="DOMANDE" localSheetId="19">#REF!</definedName>
    <definedName name="DOMANDE" localSheetId="4">#REF!</definedName>
    <definedName name="DOMANDE" localSheetId="6">#REF!</definedName>
    <definedName name="DOMANDE" localSheetId="7">#REF!</definedName>
    <definedName name="DOMANDE" localSheetId="9">#REF!</definedName>
    <definedName name="DOMANDE" localSheetId="10">#REF!</definedName>
    <definedName name="DOMANDE" localSheetId="11">#REF!</definedName>
    <definedName name="DOMANDE" localSheetId="12">#REF!</definedName>
    <definedName name="DOMANDE" localSheetId="13">#REF!</definedName>
    <definedName name="DOMANDE" localSheetId="14">#REF!</definedName>
    <definedName name="DOMANDE" localSheetId="21">#REF!</definedName>
    <definedName name="DOMANDE">#REF!</definedName>
    <definedName name="DOMANDE_PER_DATA" localSheetId="17">#REF!</definedName>
    <definedName name="DOMANDE_PER_DATA" localSheetId="18">#REF!</definedName>
    <definedName name="DOMANDE_PER_DATA" localSheetId="19">#REF!</definedName>
    <definedName name="DOMANDE_PER_DATA" localSheetId="6">#REF!</definedName>
    <definedName name="DOMANDE_PER_DATA" localSheetId="7">#REF!</definedName>
    <definedName name="DOMANDE_PER_DATA" localSheetId="9">#REF!</definedName>
    <definedName name="DOMANDE_PER_DATA" localSheetId="10">#REF!</definedName>
    <definedName name="DOMANDE_PER_DATA" localSheetId="11">#REF!</definedName>
    <definedName name="DOMANDE_PER_DATA" localSheetId="12">#REF!</definedName>
    <definedName name="DOMANDE_PER_DATA" localSheetId="13">#REF!</definedName>
    <definedName name="DOMANDE_PER_DATA" localSheetId="14">#REF!</definedName>
    <definedName name="DOMANDE_PER_DATA" localSheetId="21">#REF!</definedName>
    <definedName name="DOMANDE_PER_DATA">#REF!</definedName>
    <definedName name="DOMANDE_PER_DATA_" localSheetId="17">#REF!</definedName>
    <definedName name="DOMANDE_PER_DATA_" localSheetId="18">#REF!</definedName>
    <definedName name="DOMANDE_PER_DATA_" localSheetId="19">#REF!</definedName>
    <definedName name="DOMANDE_PER_DATA_" localSheetId="6">#REF!</definedName>
    <definedName name="DOMANDE_PER_DATA_" localSheetId="7">#REF!</definedName>
    <definedName name="DOMANDE_PER_DATA_" localSheetId="9">#REF!</definedName>
    <definedName name="DOMANDE_PER_DATA_" localSheetId="10">#REF!</definedName>
    <definedName name="DOMANDE_PER_DATA_" localSheetId="11">#REF!</definedName>
    <definedName name="DOMANDE_PER_DATA_" localSheetId="12">#REF!</definedName>
    <definedName name="DOMANDE_PER_DATA_" localSheetId="13">#REF!</definedName>
    <definedName name="DOMANDE_PER_DATA_" localSheetId="14">#REF!</definedName>
    <definedName name="DOMANDE_PER_DATA_" localSheetId="21">#REF!</definedName>
    <definedName name="DOMANDE_PER_DATA_">#REF!</definedName>
    <definedName name="NEW" localSheetId="17">#REF!</definedName>
    <definedName name="NEW" localSheetId="18">#REF!</definedName>
    <definedName name="NEW" localSheetId="19">#REF!</definedName>
    <definedName name="NEW" localSheetId="4">#REF!</definedName>
    <definedName name="NEW" localSheetId="6">#REF!</definedName>
    <definedName name="NEW" localSheetId="7">#REF!</definedName>
    <definedName name="NEW" localSheetId="9">#REF!</definedName>
    <definedName name="NEW" localSheetId="10">#REF!</definedName>
    <definedName name="NEW" localSheetId="11">#REF!</definedName>
    <definedName name="NEW" localSheetId="12">#REF!</definedName>
    <definedName name="NEW" localSheetId="13">#REF!</definedName>
    <definedName name="NEW" localSheetId="14">#REF!</definedName>
    <definedName name="NEW" localSheetId="15">#REF!</definedName>
    <definedName name="NEW" localSheetId="16">#REF!</definedName>
    <definedName name="NEW" localSheetId="21">#REF!</definedName>
    <definedName name="NEW">#REF!</definedName>
    <definedName name="PAG_MESE" localSheetId="17">#REF!</definedName>
    <definedName name="PAG_MESE" localSheetId="18">#REF!</definedName>
    <definedName name="PAG_MESE" localSheetId="19">#REF!</definedName>
    <definedName name="PAG_MESE" localSheetId="6">#REF!</definedName>
    <definedName name="PAG_MESE" localSheetId="7">#REF!</definedName>
    <definedName name="PAG_MESE" localSheetId="9">#REF!</definedName>
    <definedName name="PAG_MESE" localSheetId="10">#REF!</definedName>
    <definedName name="PAG_MESE" localSheetId="11">#REF!</definedName>
    <definedName name="PAG_MESE" localSheetId="12">#REF!</definedName>
    <definedName name="PAG_MESE" localSheetId="13">#REF!</definedName>
    <definedName name="PAG_MESE" localSheetId="14">#REF!</definedName>
    <definedName name="PAG_MESE" localSheetId="21">#REF!</definedName>
    <definedName name="PAG_MESE">#REF!</definedName>
    <definedName name="PIPPO" localSheetId="17">#REF!</definedName>
    <definedName name="PIPPO" localSheetId="18">#REF!</definedName>
    <definedName name="PIPPO" localSheetId="19">#REF!</definedName>
    <definedName name="PIPPO" localSheetId="4">#REF!</definedName>
    <definedName name="PIPPO" localSheetId="6">#REF!</definedName>
    <definedName name="PIPPO" localSheetId="7">#REF!</definedName>
    <definedName name="PIPPO" localSheetId="9">#REF!</definedName>
    <definedName name="PIPPO" localSheetId="10">#REF!</definedName>
    <definedName name="PIPPO" localSheetId="11">#REF!</definedName>
    <definedName name="PIPPO" localSheetId="12">#REF!</definedName>
    <definedName name="PIPPO" localSheetId="13">#REF!</definedName>
    <definedName name="PIPPO" localSheetId="14">#REF!</definedName>
    <definedName name="PIPPO" localSheetId="15">#REF!</definedName>
    <definedName name="PIPPO" localSheetId="16">#REF!</definedName>
    <definedName name="PIPPO" localSheetId="21">#REF!</definedName>
    <definedName name="PIPPO">#REF!</definedName>
    <definedName name="RDC_REI" localSheetId="17">#REF!</definedName>
    <definedName name="RDC_REI" localSheetId="18">#REF!</definedName>
    <definedName name="RDC_REI" localSheetId="19">#REF!</definedName>
    <definedName name="RDC_REI" localSheetId="6">#REF!</definedName>
    <definedName name="RDC_REI" localSheetId="7">#REF!</definedName>
    <definedName name="RDC_REI" localSheetId="9">#REF!</definedName>
    <definedName name="RDC_REI" localSheetId="10">#REF!</definedName>
    <definedName name="RDC_REI" localSheetId="11">#REF!</definedName>
    <definedName name="RDC_REI" localSheetId="12">#REF!</definedName>
    <definedName name="RDC_REI" localSheetId="13">#REF!</definedName>
    <definedName name="RDC_REI" localSheetId="14">#REF!</definedName>
    <definedName name="RDC_REI" localSheetId="21">#REF!</definedName>
    <definedName name="RDC_REI">#REF!</definedName>
    <definedName name="SCHEDE" localSheetId="6">#REF!</definedName>
    <definedName name="SCHEDE" localSheetId="7">#REF!</definedName>
    <definedName name="SCHEDE" localSheetId="21">#REF!</definedName>
    <definedName name="SCHEDE">#REF!</definedName>
    <definedName name="SEXISTAT1" localSheetId="17">[1]Sesso!#REF!</definedName>
    <definedName name="SEXISTAT1" localSheetId="18">[1]Sesso!#REF!</definedName>
    <definedName name="SEXISTAT1" localSheetId="19">[1]Sesso!#REF!</definedName>
    <definedName name="SEXISTAT1" localSheetId="4">[1]Sesso!#REF!</definedName>
    <definedName name="SEXISTAT1" localSheetId="5">[1]Sesso!#REF!</definedName>
    <definedName name="SEXISTAT1" localSheetId="6">[1]Sesso!#REF!</definedName>
    <definedName name="SEXISTAT1" localSheetId="7">[1]Sesso!#REF!</definedName>
    <definedName name="SEXISTAT1" localSheetId="9">[1]Sesso!#REF!</definedName>
    <definedName name="SEXISTAT1" localSheetId="10">[1]Sesso!#REF!</definedName>
    <definedName name="SEXISTAT1" localSheetId="11">[1]Sesso!#REF!</definedName>
    <definedName name="SEXISTAT1" localSheetId="12">[1]Sesso!#REF!</definedName>
    <definedName name="SEXISTAT1" localSheetId="13">[1]Sesso!#REF!</definedName>
    <definedName name="SEXISTAT1" localSheetId="14">[1]Sesso!#REF!</definedName>
    <definedName name="SEXISTAT1" localSheetId="15">[1]Sesso!#REF!</definedName>
    <definedName name="SEXISTAT1" localSheetId="16">[1]Sesso!#REF!</definedName>
    <definedName name="SEXISTAT1" localSheetId="21">[1]Sesso!#REF!</definedName>
    <definedName name="SEXISTAT1" localSheetId="25">[1]Sesso!#REF!</definedName>
    <definedName name="SEXISTAT1">[1]Sesso!#REF!</definedName>
    <definedName name="STATCIV2" localSheetId="17">'[1]Stato civile'!#REF!</definedName>
    <definedName name="STATCIV2" localSheetId="18">'[1]Stato civile'!#REF!</definedName>
    <definedName name="STATCIV2" localSheetId="19">'[1]Stato civile'!#REF!</definedName>
    <definedName name="STATCIV2" localSheetId="4">'[1]Stato civile'!#REF!</definedName>
    <definedName name="STATCIV2" localSheetId="5">'[1]Stato civile'!#REF!</definedName>
    <definedName name="STATCIV2" localSheetId="6">'[1]Stato civile'!#REF!</definedName>
    <definedName name="STATCIV2" localSheetId="7">'[1]Stato civile'!#REF!</definedName>
    <definedName name="STATCIV2" localSheetId="9">'[1]Stato civile'!#REF!</definedName>
    <definedName name="STATCIV2" localSheetId="10">'[1]Stato civile'!#REF!</definedName>
    <definedName name="STATCIV2" localSheetId="11">'[1]Stato civile'!#REF!</definedName>
    <definedName name="STATCIV2" localSheetId="12">'[1]Stato civile'!#REF!</definedName>
    <definedName name="STATCIV2" localSheetId="13">'[1]Stato civile'!#REF!</definedName>
    <definedName name="STATCIV2" localSheetId="14">'[1]Stato civile'!#REF!</definedName>
    <definedName name="STATCIV2" localSheetId="15">'[1]Stato civile'!#REF!</definedName>
    <definedName name="STATCIV2" localSheetId="16">'[1]Stato civile'!#REF!</definedName>
    <definedName name="STATCIV2" localSheetId="21">'[1]Stato civile'!#REF!</definedName>
    <definedName name="STATCIV2" localSheetId="25">'[1]Stato civile'!#REF!</definedName>
    <definedName name="STATCIV2">'[1]Stato civile'!#REF!</definedName>
    <definedName name="SUM_REI_DECGEN2019" localSheetId="17">#REF!</definedName>
    <definedName name="SUM_REI_DECGEN2019" localSheetId="18">#REF!</definedName>
    <definedName name="SUM_REI_DECGEN2019" localSheetId="19">#REF!</definedName>
    <definedName name="SUM_REI_DECGEN2019" localSheetId="6">#REF!</definedName>
    <definedName name="SUM_REI_DECGEN2019" localSheetId="7">#REF!</definedName>
    <definedName name="SUM_REI_DECGEN2019" localSheetId="9">#REF!</definedName>
    <definedName name="SUM_REI_DECGEN2019" localSheetId="10">#REF!</definedName>
    <definedName name="SUM_REI_DECGEN2019" localSheetId="11">#REF!</definedName>
    <definedName name="SUM_REI_DECGEN2019" localSheetId="12">#REF!</definedName>
    <definedName name="SUM_REI_DECGEN2019" localSheetId="13">#REF!</definedName>
    <definedName name="SUM_REI_DECGEN2019" localSheetId="14">#REF!</definedName>
    <definedName name="SUM_REI_DECGEN2019" localSheetId="21">#REF!</definedName>
    <definedName name="SUM_REI_DECGEN2019">#REF!</definedName>
    <definedName name="SUM_REI_DECLUGLIO" localSheetId="17">#REF!</definedName>
    <definedName name="SUM_REI_DECLUGLIO" localSheetId="18">#REF!</definedName>
    <definedName name="SUM_REI_DECLUGLIO" localSheetId="19">#REF!</definedName>
    <definedName name="SUM_REI_DECLUGLIO" localSheetId="4">#REF!</definedName>
    <definedName name="SUM_REI_DECLUGLIO" localSheetId="5">#REF!</definedName>
    <definedName name="SUM_REI_DECLUGLIO" localSheetId="6">#REF!</definedName>
    <definedName name="SUM_REI_DECLUGLIO" localSheetId="7">#REF!</definedName>
    <definedName name="SUM_REI_DECLUGLIO" localSheetId="9">#REF!</definedName>
    <definedName name="SUM_REI_DECLUGLIO" localSheetId="10">#REF!</definedName>
    <definedName name="SUM_REI_DECLUGLIO" localSheetId="11">#REF!</definedName>
    <definedName name="SUM_REI_DECLUGLIO" localSheetId="12">#REF!</definedName>
    <definedName name="SUM_REI_DECLUGLIO" localSheetId="13">#REF!</definedName>
    <definedName name="SUM_REI_DECLUGLIO" localSheetId="14">#REF!</definedName>
    <definedName name="SUM_REI_DECLUGLIO" localSheetId="15">#REF!</definedName>
    <definedName name="SUM_REI_DECLUGLIO" localSheetId="16">#REF!</definedName>
    <definedName name="SUM_REI_DECLUGLIO" localSheetId="21">#REF!</definedName>
    <definedName name="SUM_REI_DECLUGLIO" localSheetId="25">#REF!</definedName>
    <definedName name="SUM_REI_DECLUGLIO">#REF!</definedName>
    <definedName name="SUM_REI_ETA_26032018" localSheetId="17">#REF!</definedName>
    <definedName name="SUM_REI_ETA_26032018" localSheetId="18">#REF!</definedName>
    <definedName name="SUM_REI_ETA_26032018" localSheetId="19">#REF!</definedName>
    <definedName name="SUM_REI_ETA_26032018" localSheetId="4">#REF!</definedName>
    <definedName name="SUM_REI_ETA_26032018" localSheetId="5">#REF!</definedName>
    <definedName name="SUM_REI_ETA_26032018" localSheetId="6">#REF!</definedName>
    <definedName name="SUM_REI_ETA_26032018" localSheetId="7">#REF!</definedName>
    <definedName name="SUM_REI_ETA_26032018" localSheetId="9">#REF!</definedName>
    <definedName name="SUM_REI_ETA_26032018" localSheetId="10">#REF!</definedName>
    <definedName name="SUM_REI_ETA_26032018" localSheetId="11">#REF!</definedName>
    <definedName name="SUM_REI_ETA_26032018" localSheetId="12">#REF!</definedName>
    <definedName name="SUM_REI_ETA_26032018" localSheetId="13">#REF!</definedName>
    <definedName name="SUM_REI_ETA_26032018" localSheetId="14">#REF!</definedName>
    <definedName name="SUM_REI_ETA_26032018" localSheetId="15">#REF!</definedName>
    <definedName name="SUM_REI_ETA_26032018" localSheetId="16">#REF!</definedName>
    <definedName name="SUM_REI_ETA_26032018" localSheetId="21">#REF!</definedName>
    <definedName name="SUM_REI_ETA_26032018" localSheetId="25">#REF!</definedName>
    <definedName name="SUM_REI_ETA_26032018">#REF!</definedName>
    <definedName name="SUM_REI_GEN2018GIU2019" localSheetId="17">#REF!</definedName>
    <definedName name="SUM_REI_GEN2018GIU2019" localSheetId="18">#REF!</definedName>
    <definedName name="SUM_REI_GEN2018GIU2019" localSheetId="19">#REF!</definedName>
    <definedName name="SUM_REI_GEN2018GIU2019" localSheetId="6">#REF!</definedName>
    <definedName name="SUM_REI_GEN2018GIU2019" localSheetId="7">#REF!</definedName>
    <definedName name="SUM_REI_GEN2018GIU2019" localSheetId="9">#REF!</definedName>
    <definedName name="SUM_REI_GEN2018GIU2019" localSheetId="10">#REF!</definedName>
    <definedName name="SUM_REI_GEN2018GIU2019" localSheetId="11">#REF!</definedName>
    <definedName name="SUM_REI_GEN2018GIU2019" localSheetId="12">#REF!</definedName>
    <definedName name="SUM_REI_GEN2018GIU2019" localSheetId="13">#REF!</definedName>
    <definedName name="SUM_REI_GEN2018GIU2019" localSheetId="14">#REF!</definedName>
    <definedName name="SUM_REI_GEN2018GIU2019" localSheetId="21">#REF!</definedName>
    <definedName name="SUM_REI_GEN2018GIU2019">#REF!</definedName>
    <definedName name="SUM_REI_GEN2018MAR2019" localSheetId="17">#REF!</definedName>
    <definedName name="SUM_REI_GEN2018MAR2019" localSheetId="18">#REF!</definedName>
    <definedName name="SUM_REI_GEN2018MAR2019" localSheetId="19">#REF!</definedName>
    <definedName name="SUM_REI_GEN2018MAR2019" localSheetId="6">#REF!</definedName>
    <definedName name="SUM_REI_GEN2018MAR2019" localSheetId="7">#REF!</definedName>
    <definedName name="SUM_REI_GEN2018MAR2019" localSheetId="9">#REF!</definedName>
    <definedName name="SUM_REI_GEN2018MAR2019" localSheetId="10">#REF!</definedName>
    <definedName name="SUM_REI_GEN2018MAR2019" localSheetId="11">#REF!</definedName>
    <definedName name="SUM_REI_GEN2018MAR2019" localSheetId="12">#REF!</definedName>
    <definedName name="SUM_REI_GEN2018MAR2019" localSheetId="13">#REF!</definedName>
    <definedName name="SUM_REI_GEN2018MAR2019" localSheetId="14">#REF!</definedName>
    <definedName name="SUM_REI_GEN2018MAR2019" localSheetId="21">#REF!</definedName>
    <definedName name="SUM_REI_GEN2018MAR2019">#REF!</definedName>
    <definedName name="SUM_REI_GENDIC2018" localSheetId="17">#REF!</definedName>
    <definedName name="SUM_REI_GENDIC2018" localSheetId="18">#REF!</definedName>
    <definedName name="SUM_REI_GENDIC2018" localSheetId="19">#REF!</definedName>
    <definedName name="SUM_REI_GENDIC2018" localSheetId="4">#REF!</definedName>
    <definedName name="SUM_REI_GENDIC2018" localSheetId="5">#REF!</definedName>
    <definedName name="SUM_REI_GENDIC2018" localSheetId="6">#REF!</definedName>
    <definedName name="SUM_REI_GENDIC2018" localSheetId="7">#REF!</definedName>
    <definedName name="SUM_REI_GENDIC2018" localSheetId="9">#REF!</definedName>
    <definedName name="SUM_REI_GENDIC2018" localSheetId="10">#REF!</definedName>
    <definedName name="SUM_REI_GENDIC2018" localSheetId="11">#REF!</definedName>
    <definedName name="SUM_REI_GENDIC2018" localSheetId="12">#REF!</definedName>
    <definedName name="SUM_REI_GENDIC2018" localSheetId="13">#REF!</definedName>
    <definedName name="SUM_REI_GENDIC2018" localSheetId="14">#REF!</definedName>
    <definedName name="SUM_REI_GENDIC2018" localSheetId="15">#REF!</definedName>
    <definedName name="SUM_REI_GENDIC2018" localSheetId="16">#REF!</definedName>
    <definedName name="SUM_REI_GENDIC2018" localSheetId="21">#REF!</definedName>
    <definedName name="SUM_REI_GENDIC2018" localSheetId="25">#REF!</definedName>
    <definedName name="SUM_REI_GENDIC2018">#REF!</definedName>
    <definedName name="SUM_REI_GENGIU2018" localSheetId="17">#REF!</definedName>
    <definedName name="SUM_REI_GENGIU2018" localSheetId="18">#REF!</definedName>
    <definedName name="SUM_REI_GENGIU2018" localSheetId="19">#REF!</definedName>
    <definedName name="SUM_REI_GENGIU2018" localSheetId="4">#REF!</definedName>
    <definedName name="SUM_REI_GENGIU2018" localSheetId="5">#REF!</definedName>
    <definedName name="SUM_REI_GENGIU2018" localSheetId="6">#REF!</definedName>
    <definedName name="SUM_REI_GENGIU2018" localSheetId="7">#REF!</definedName>
    <definedName name="SUM_REI_GENGIU2018" localSheetId="9">#REF!</definedName>
    <definedName name="SUM_REI_GENGIU2018" localSheetId="10">#REF!</definedName>
    <definedName name="SUM_REI_GENGIU2018" localSheetId="11">#REF!</definedName>
    <definedName name="SUM_REI_GENGIU2018" localSheetId="12">#REF!</definedName>
    <definedName name="SUM_REI_GENGIU2018" localSheetId="13">#REF!</definedName>
    <definedName name="SUM_REI_GENGIU2018" localSheetId="14">#REF!</definedName>
    <definedName name="SUM_REI_GENGIU2018" localSheetId="15">#REF!</definedName>
    <definedName name="SUM_REI_GENGIU2018" localSheetId="16">#REF!</definedName>
    <definedName name="SUM_REI_GENGIU2018" localSheetId="21">#REF!</definedName>
    <definedName name="SUM_REI_GENGIU2018" localSheetId="25">#REF!</definedName>
    <definedName name="SUM_REI_GENGIU2018">#REF!</definedName>
    <definedName name="SUM_REI_GENMAR2019" localSheetId="17">#REF!</definedName>
    <definedName name="SUM_REI_GENMAR2019" localSheetId="18">#REF!</definedName>
    <definedName name="SUM_REI_GENMAR2019" localSheetId="19">#REF!</definedName>
    <definedName name="SUM_REI_GENMAR2019" localSheetId="4">#REF!</definedName>
    <definedName name="SUM_REI_GENMAR2019" localSheetId="5">#REF!</definedName>
    <definedName name="SUM_REI_GENMAR2019" localSheetId="6">#REF!</definedName>
    <definedName name="SUM_REI_GENMAR2019" localSheetId="7">#REF!</definedName>
    <definedName name="SUM_REI_GENMAR2019" localSheetId="9">#REF!</definedName>
    <definedName name="SUM_REI_GENMAR2019" localSheetId="10">#REF!</definedName>
    <definedName name="SUM_REI_GENMAR2019" localSheetId="11">#REF!</definedName>
    <definedName name="SUM_REI_GENMAR2019" localSheetId="12">#REF!</definedName>
    <definedName name="SUM_REI_GENMAR2019" localSheetId="13">#REF!</definedName>
    <definedName name="SUM_REI_GENMAR2019" localSheetId="14">#REF!</definedName>
    <definedName name="SUM_REI_GENMAR2019" localSheetId="15">#REF!</definedName>
    <definedName name="SUM_REI_GENMAR2019" localSheetId="16">#REF!</definedName>
    <definedName name="SUM_REI_GENMAR2019" localSheetId="21">#REF!</definedName>
    <definedName name="SUM_REI_GENMAR2019" localSheetId="25">#REF!</definedName>
    <definedName name="SUM_REI_GENMAR2019">#REF!</definedName>
    <definedName name="SUM_REI_GENSET2018" localSheetId="17">#REF!</definedName>
    <definedName name="SUM_REI_GENSET2018" localSheetId="18">#REF!</definedName>
    <definedName name="SUM_REI_GENSET2018" localSheetId="19">#REF!</definedName>
    <definedName name="SUM_REI_GENSET2018" localSheetId="4">#REF!</definedName>
    <definedName name="SUM_REI_GENSET2018" localSheetId="5">#REF!</definedName>
    <definedName name="SUM_REI_GENSET2018" localSheetId="6">#REF!</definedName>
    <definedName name="SUM_REI_GENSET2018" localSheetId="7">#REF!</definedName>
    <definedName name="SUM_REI_GENSET2018" localSheetId="9">#REF!</definedName>
    <definedName name="SUM_REI_GENSET2018" localSheetId="10">#REF!</definedName>
    <definedName name="SUM_REI_GENSET2018" localSheetId="11">#REF!</definedName>
    <definedName name="SUM_REI_GENSET2018" localSheetId="12">#REF!</definedName>
    <definedName name="SUM_REI_GENSET2018" localSheetId="13">#REF!</definedName>
    <definedName name="SUM_REI_GENSET2018" localSheetId="14">#REF!</definedName>
    <definedName name="SUM_REI_GENSET2018" localSheetId="15">#REF!</definedName>
    <definedName name="SUM_REI_GENSET2018" localSheetId="16">#REF!</definedName>
    <definedName name="SUM_REI_GENSET2018" localSheetId="21">#REF!</definedName>
    <definedName name="SUM_REI_GENSET2018" localSheetId="25">#REF!</definedName>
    <definedName name="SUM_REI_GENSET2018">#REF!</definedName>
    <definedName name="SUM_REI_IIITRIM2018" localSheetId="17">#REF!</definedName>
    <definedName name="SUM_REI_IIITRIM2018" localSheetId="18">#REF!</definedName>
    <definedName name="SUM_REI_IIITRIM2018" localSheetId="19">#REF!</definedName>
    <definedName name="SUM_REI_IIITRIM2018" localSheetId="4">#REF!</definedName>
    <definedName name="SUM_REI_IIITRIM2018" localSheetId="5">#REF!</definedName>
    <definedName name="SUM_REI_IIITRIM2018" localSheetId="6">#REF!</definedName>
    <definedName name="SUM_REI_IIITRIM2018" localSheetId="7">#REF!</definedName>
    <definedName name="SUM_REI_IIITRIM2018" localSheetId="9">#REF!</definedName>
    <definedName name="SUM_REI_IIITRIM2018" localSheetId="10">#REF!</definedName>
    <definedName name="SUM_REI_IIITRIM2018" localSheetId="11">#REF!</definedName>
    <definedName name="SUM_REI_IIITRIM2018" localSheetId="12">#REF!</definedName>
    <definedName name="SUM_REI_IIITRIM2018" localSheetId="13">#REF!</definedName>
    <definedName name="SUM_REI_IIITRIM2018" localSheetId="14">#REF!</definedName>
    <definedName name="SUM_REI_IIITRIM2018" localSheetId="15">#REF!</definedName>
    <definedName name="SUM_REI_IIITRIM2018" localSheetId="16">#REF!</definedName>
    <definedName name="SUM_REI_IIITRIM2018" localSheetId="21">#REF!</definedName>
    <definedName name="SUM_REI_IIITRIM2018" localSheetId="25">#REF!</definedName>
    <definedName name="SUM_REI_IIITRIM2018">#REF!</definedName>
    <definedName name="SUM_REI_IITRIM2018" localSheetId="17">#REF!</definedName>
    <definedName name="SUM_REI_IITRIM2018" localSheetId="18">#REF!</definedName>
    <definedName name="SUM_REI_IITRIM2018" localSheetId="19">#REF!</definedName>
    <definedName name="SUM_REI_IITRIM2018" localSheetId="4">#REF!</definedName>
    <definedName name="SUM_REI_IITRIM2018" localSheetId="5">#REF!</definedName>
    <definedName name="SUM_REI_IITRIM2018" localSheetId="6">#REF!</definedName>
    <definedName name="SUM_REI_IITRIM2018" localSheetId="7">#REF!</definedName>
    <definedName name="SUM_REI_IITRIM2018" localSheetId="9">#REF!</definedName>
    <definedName name="SUM_REI_IITRIM2018" localSheetId="10">#REF!</definedName>
    <definedName name="SUM_REI_IITRIM2018" localSheetId="11">#REF!</definedName>
    <definedName name="SUM_REI_IITRIM2018" localSheetId="12">#REF!</definedName>
    <definedName name="SUM_REI_IITRIM2018" localSheetId="13">#REF!</definedName>
    <definedName name="SUM_REI_IITRIM2018" localSheetId="14">#REF!</definedName>
    <definedName name="SUM_REI_IITRIM2018" localSheetId="15">#REF!</definedName>
    <definedName name="SUM_REI_IITRIM2018" localSheetId="16">#REF!</definedName>
    <definedName name="SUM_REI_IITRIM2018" localSheetId="21">#REF!</definedName>
    <definedName name="SUM_REI_IITRIM2018" localSheetId="25">#REF!</definedName>
    <definedName name="SUM_REI_IITRIM2018">#REF!</definedName>
    <definedName name="SUM_REI_IITRIM2019" localSheetId="17">#REF!</definedName>
    <definedName name="SUM_REI_IITRIM2019" localSheetId="18">#REF!</definedName>
    <definedName name="SUM_REI_IITRIM2019" localSheetId="19">#REF!</definedName>
    <definedName name="SUM_REI_IITRIM2019" localSheetId="6">#REF!</definedName>
    <definedName name="SUM_REI_IITRIM2019" localSheetId="7">#REF!</definedName>
    <definedName name="SUM_REI_IITRIM2019" localSheetId="9">#REF!</definedName>
    <definedName name="SUM_REI_IITRIM2019" localSheetId="10">#REF!</definedName>
    <definedName name="SUM_REI_IITRIM2019" localSheetId="11">#REF!</definedName>
    <definedName name="SUM_REI_IITRIM2019" localSheetId="12">#REF!</definedName>
    <definedName name="SUM_REI_IITRIM2019" localSheetId="13">#REF!</definedName>
    <definedName name="SUM_REI_IITRIM2019" localSheetId="14">#REF!</definedName>
    <definedName name="SUM_REI_IITRIM2019" localSheetId="21">#REF!</definedName>
    <definedName name="SUM_REI_IITRIM2019">#REF!</definedName>
    <definedName name="SUM_REI_ISEM2018" localSheetId="17">#REF!</definedName>
    <definedName name="SUM_REI_ISEM2018" localSheetId="18">#REF!</definedName>
    <definedName name="SUM_REI_ISEM2018" localSheetId="19">#REF!</definedName>
    <definedName name="SUM_REI_ISEM2018" localSheetId="4">#REF!</definedName>
    <definedName name="SUM_REI_ISEM2018" localSheetId="5">#REF!</definedName>
    <definedName name="SUM_REI_ISEM2018" localSheetId="6">#REF!</definedName>
    <definedName name="SUM_REI_ISEM2018" localSheetId="7">#REF!</definedName>
    <definedName name="SUM_REI_ISEM2018" localSheetId="9">#REF!</definedName>
    <definedName name="SUM_REI_ISEM2018" localSheetId="10">#REF!</definedName>
    <definedName name="SUM_REI_ISEM2018" localSheetId="11">#REF!</definedName>
    <definedName name="SUM_REI_ISEM2018" localSheetId="12">#REF!</definedName>
    <definedName name="SUM_REI_ISEM2018" localSheetId="13">#REF!</definedName>
    <definedName name="SUM_REI_ISEM2018" localSheetId="14">#REF!</definedName>
    <definedName name="SUM_REI_ISEM2018" localSheetId="15">#REF!</definedName>
    <definedName name="SUM_REI_ISEM2018" localSheetId="16">#REF!</definedName>
    <definedName name="SUM_REI_ISEM2018" localSheetId="21">#REF!</definedName>
    <definedName name="SUM_REI_ISEM2018" localSheetId="25">#REF!</definedName>
    <definedName name="SUM_REI_ISEM2018">#REF!</definedName>
    <definedName name="SUM_REI_ITRIM2018" localSheetId="17">#REF!</definedName>
    <definedName name="SUM_REI_ITRIM2018" localSheetId="18">#REF!</definedName>
    <definedName name="SUM_REI_ITRIM2018" localSheetId="19">#REF!</definedName>
    <definedName name="SUM_REI_ITRIM2018" localSheetId="6">#REF!</definedName>
    <definedName name="SUM_REI_ITRIM2018" localSheetId="7">#REF!</definedName>
    <definedName name="SUM_REI_ITRIM2018" localSheetId="9">#REF!</definedName>
    <definedName name="SUM_REI_ITRIM2018" localSheetId="10">#REF!</definedName>
    <definedName name="SUM_REI_ITRIM2018" localSheetId="11">#REF!</definedName>
    <definedName name="SUM_REI_ITRIM2018" localSheetId="12">#REF!</definedName>
    <definedName name="SUM_REI_ITRIM2018" localSheetId="13">#REF!</definedName>
    <definedName name="SUM_REI_ITRIM2018" localSheetId="14">#REF!</definedName>
    <definedName name="SUM_REI_ITRIM2018" localSheetId="21">#REF!</definedName>
    <definedName name="SUM_REI_ITRIM2018">#REF!</definedName>
    <definedName name="SUM_REI_ITRIM2018_OLD" localSheetId="17">#REF!</definedName>
    <definedName name="SUM_REI_ITRIM2018_OLD" localSheetId="18">#REF!</definedName>
    <definedName name="SUM_REI_ITRIM2018_OLD" localSheetId="19">#REF!</definedName>
    <definedName name="SUM_REI_ITRIM2018_OLD" localSheetId="4">#REF!</definedName>
    <definedName name="SUM_REI_ITRIM2018_OLD" localSheetId="6">#REF!</definedName>
    <definedName name="SUM_REI_ITRIM2018_OLD" localSheetId="7">#REF!</definedName>
    <definedName name="SUM_REI_ITRIM2018_OLD" localSheetId="9">#REF!</definedName>
    <definedName name="SUM_REI_ITRIM2018_OLD" localSheetId="10">#REF!</definedName>
    <definedName name="SUM_REI_ITRIM2018_OLD" localSheetId="11">#REF!</definedName>
    <definedName name="SUM_REI_ITRIM2018_OLD" localSheetId="12">#REF!</definedName>
    <definedName name="SUM_REI_ITRIM2018_OLD" localSheetId="13">#REF!</definedName>
    <definedName name="SUM_REI_ITRIM2018_OLD" localSheetId="14">#REF!</definedName>
    <definedName name="SUM_REI_ITRIM2018_OLD" localSheetId="15">#REF!</definedName>
    <definedName name="SUM_REI_ITRIM2018_OLD" localSheetId="16">#REF!</definedName>
    <definedName name="SUM_REI_ITRIM2018_OLD" localSheetId="21">#REF!</definedName>
    <definedName name="SUM_REI_ITRIM2018_OLD">#REF!</definedName>
    <definedName name="SUM_REI_ITRIM2019" localSheetId="17">#REF!</definedName>
    <definedName name="SUM_REI_ITRIM2019" localSheetId="18">#REF!</definedName>
    <definedName name="SUM_REI_ITRIM2019" localSheetId="19">#REF!</definedName>
    <definedName name="SUM_REI_ITRIM2019" localSheetId="6">#REF!</definedName>
    <definedName name="SUM_REI_ITRIM2019" localSheetId="7">#REF!</definedName>
    <definedName name="SUM_REI_ITRIM2019" localSheetId="9">#REF!</definedName>
    <definedName name="SUM_REI_ITRIM2019" localSheetId="10">#REF!</definedName>
    <definedName name="SUM_REI_ITRIM2019" localSheetId="11">#REF!</definedName>
    <definedName name="SUM_REI_ITRIM2019" localSheetId="12">#REF!</definedName>
    <definedName name="SUM_REI_ITRIM2019" localSheetId="13">#REF!</definedName>
    <definedName name="SUM_REI_ITRIM2019" localSheetId="14">#REF!</definedName>
    <definedName name="SUM_REI_ITRIM2019" localSheetId="21">#REF!</definedName>
    <definedName name="SUM_REI_ITRIM2019">#REF!</definedName>
    <definedName name="SUM_REI_IVTRIM2018" localSheetId="17">#REF!</definedName>
    <definedName name="SUM_REI_IVTRIM2018" localSheetId="18">#REF!</definedName>
    <definedName name="SUM_REI_IVTRIM2018" localSheetId="19">#REF!</definedName>
    <definedName name="SUM_REI_IVTRIM2018" localSheetId="4">#REF!</definedName>
    <definedName name="SUM_REI_IVTRIM2018" localSheetId="5">#REF!</definedName>
    <definedName name="SUM_REI_IVTRIM2018" localSheetId="6">#REF!</definedName>
    <definedName name="SUM_REI_IVTRIM2018" localSheetId="7">#REF!</definedName>
    <definedName name="SUM_REI_IVTRIM2018" localSheetId="9">#REF!</definedName>
    <definedName name="SUM_REI_IVTRIM2018" localSheetId="10">#REF!</definedName>
    <definedName name="SUM_REI_IVTRIM2018" localSheetId="11">#REF!</definedName>
    <definedName name="SUM_REI_IVTRIM2018" localSheetId="12">#REF!</definedName>
    <definedName name="SUM_REI_IVTRIM2018" localSheetId="13">#REF!</definedName>
    <definedName name="SUM_REI_IVTRIM2018" localSheetId="14">#REF!</definedName>
    <definedName name="SUM_REI_IVTRIM2018" localSheetId="15">#REF!</definedName>
    <definedName name="SUM_REI_IVTRIM2018" localSheetId="16">#REF!</definedName>
    <definedName name="SUM_REI_IVTRIM2018" localSheetId="21">#REF!</definedName>
    <definedName name="SUM_REI_IVTRIM2018" localSheetId="25">#REF!</definedName>
    <definedName name="SUM_REI_IVTRIM2018">#REF!</definedName>
    <definedName name="SUM_REI_LUGDIC2018" localSheetId="17">#REF!</definedName>
    <definedName name="SUM_REI_LUGDIC2018" localSheetId="18">#REF!</definedName>
    <definedName name="SUM_REI_LUGDIC2018" localSheetId="19">#REF!</definedName>
    <definedName name="SUM_REI_LUGDIC2018" localSheetId="4">#REF!</definedName>
    <definedName name="SUM_REI_LUGDIC2018" localSheetId="5">#REF!</definedName>
    <definedName name="SUM_REI_LUGDIC2018" localSheetId="6">#REF!</definedName>
    <definedName name="SUM_REI_LUGDIC2018" localSheetId="7">#REF!</definedName>
    <definedName name="SUM_REI_LUGDIC2018" localSheetId="9">#REF!</definedName>
    <definedName name="SUM_REI_LUGDIC2018" localSheetId="10">#REF!</definedName>
    <definedName name="SUM_REI_LUGDIC2018" localSheetId="11">#REF!</definedName>
    <definedName name="SUM_REI_LUGDIC2018" localSheetId="12">#REF!</definedName>
    <definedName name="SUM_REI_LUGDIC2018" localSheetId="13">#REF!</definedName>
    <definedName name="SUM_REI_LUGDIC2018" localSheetId="14">#REF!</definedName>
    <definedName name="SUM_REI_LUGDIC2018" localSheetId="15">#REF!</definedName>
    <definedName name="SUM_REI_LUGDIC2018" localSheetId="16">#REF!</definedName>
    <definedName name="SUM_REI_LUGDIC2018" localSheetId="21">#REF!</definedName>
    <definedName name="SUM_REI_LUGDIC2018" localSheetId="25">#REF!</definedName>
    <definedName name="SUM_REI_LUGDIC2018">#REF!</definedName>
    <definedName name="SUM_REI_MESIPAG" localSheetId="17">#REF!</definedName>
    <definedName name="SUM_REI_MESIPAG" localSheetId="18">#REF!</definedName>
    <definedName name="SUM_REI_MESIPAG" localSheetId="19">#REF!</definedName>
    <definedName name="SUM_REI_MESIPAG" localSheetId="6">#REF!</definedName>
    <definedName name="SUM_REI_MESIPAG" localSheetId="7">#REF!</definedName>
    <definedName name="SUM_REI_MESIPAG" localSheetId="9">#REF!</definedName>
    <definedName name="SUM_REI_MESIPAG" localSheetId="10">#REF!</definedName>
    <definedName name="SUM_REI_MESIPAG" localSheetId="11">#REF!</definedName>
    <definedName name="SUM_REI_MESIPAG" localSheetId="12">#REF!</definedName>
    <definedName name="SUM_REI_MESIPAG" localSheetId="13">#REF!</definedName>
    <definedName name="SUM_REI_MESIPAG" localSheetId="14">#REF!</definedName>
    <definedName name="SUM_REI_MESIPAG" localSheetId="21">#REF!</definedName>
    <definedName name="SUM_REI_MESIPAG">#REF!</definedName>
    <definedName name="SUM_RESI_MESIPAG" localSheetId="17">#REF!</definedName>
    <definedName name="SUM_RESI_MESIPAG" localSheetId="18">#REF!</definedName>
    <definedName name="SUM_RESI_MESIPAG" localSheetId="19">#REF!</definedName>
    <definedName name="SUM_RESI_MESIPAG" localSheetId="4">#REF!</definedName>
    <definedName name="SUM_RESI_MESIPAG" localSheetId="5">#REF!</definedName>
    <definedName name="SUM_RESI_MESIPAG" localSheetId="6">#REF!</definedName>
    <definedName name="SUM_RESI_MESIPAG" localSheetId="7">#REF!</definedName>
    <definedName name="SUM_RESI_MESIPAG" localSheetId="9">#REF!</definedName>
    <definedName name="SUM_RESI_MESIPAG" localSheetId="10">#REF!</definedName>
    <definedName name="SUM_RESI_MESIPAG" localSheetId="11">#REF!</definedName>
    <definedName name="SUM_RESI_MESIPAG" localSheetId="12">#REF!</definedName>
    <definedName name="SUM_RESI_MESIPAG" localSheetId="13">#REF!</definedName>
    <definedName name="SUM_RESI_MESIPAG" localSheetId="14">#REF!</definedName>
    <definedName name="SUM_RESI_MESIPAG" localSheetId="15">#REF!</definedName>
    <definedName name="SUM_RESI_MESIPAG" localSheetId="16">#REF!</definedName>
    <definedName name="SUM_RESI_MESIPAG" localSheetId="21">#REF!</definedName>
    <definedName name="SUM_RESI_MESIPAG" localSheetId="25">#REF!</definedName>
    <definedName name="SUM_RESI_MESIPAG">#REF!</definedName>
    <definedName name="Tavola2BIS" localSheetId="17">#REF!</definedName>
    <definedName name="Tavola2BIS" localSheetId="18">#REF!</definedName>
    <definedName name="Tavola2BIS" localSheetId="19">#REF!</definedName>
    <definedName name="Tavola2BIS" localSheetId="6">#REF!</definedName>
    <definedName name="Tavola2BIS" localSheetId="7">#REF!</definedName>
    <definedName name="Tavola2BIS" localSheetId="9">#REF!</definedName>
    <definedName name="Tavola2BIS" localSheetId="10">#REF!</definedName>
    <definedName name="Tavola2BIS" localSheetId="11">#REF!</definedName>
    <definedName name="Tavola2BIS" localSheetId="12">#REF!</definedName>
    <definedName name="Tavola2BIS" localSheetId="13">#REF!</definedName>
    <definedName name="Tavola2BIS" localSheetId="14">#REF!</definedName>
    <definedName name="Tavola2BIS" localSheetId="21">#REF!</definedName>
    <definedName name="Tavola2BIS">#REF!</definedName>
    <definedName name="TOT" localSheetId="17">#REF!</definedName>
    <definedName name="TOT" localSheetId="18">#REF!</definedName>
    <definedName name="TOT" localSheetId="19">#REF!</definedName>
    <definedName name="TOT" localSheetId="4">#REF!</definedName>
    <definedName name="TOT" localSheetId="5">#REF!</definedName>
    <definedName name="TOT" localSheetId="6">#REF!</definedName>
    <definedName name="TOT" localSheetId="7">#REF!</definedName>
    <definedName name="TOT" localSheetId="9">#REF!</definedName>
    <definedName name="TOT" localSheetId="10">#REF!</definedName>
    <definedName name="TOT" localSheetId="11">#REF!</definedName>
    <definedName name="TOT" localSheetId="12">#REF!</definedName>
    <definedName name="TOT" localSheetId="13">#REF!</definedName>
    <definedName name="TOT" localSheetId="14">#REF!</definedName>
    <definedName name="TOT" localSheetId="15">#REF!</definedName>
    <definedName name="TOT" localSheetId="16">#REF!</definedName>
    <definedName name="TOT" localSheetId="21">#REF!</definedName>
    <definedName name="TOT" localSheetId="25">#REF!</definedName>
    <definedName name="TO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99" l="1"/>
  <c r="C16" i="101"/>
  <c r="C32" i="101"/>
  <c r="B33" i="101"/>
  <c r="B17" i="101"/>
  <c r="B21" i="101"/>
  <c r="C21" i="101"/>
  <c r="C27" i="103" l="1"/>
  <c r="D29" i="103"/>
  <c r="E29" i="103" s="1"/>
  <c r="D28" i="103"/>
  <c r="E28" i="103" s="1"/>
  <c r="D27" i="103"/>
  <c r="E27" i="103" s="1"/>
  <c r="G20" i="63" l="1"/>
  <c r="G19" i="63"/>
  <c r="E5" i="99"/>
  <c r="F5" i="99"/>
  <c r="G5" i="99" s="1"/>
  <c r="E6" i="99"/>
  <c r="F6" i="99"/>
  <c r="G6" i="99" s="1"/>
  <c r="E7" i="99"/>
  <c r="F7" i="99"/>
  <c r="G7" i="99" s="1"/>
  <c r="E8" i="99"/>
  <c r="F8" i="99"/>
  <c r="E9" i="99"/>
  <c r="F9" i="99"/>
  <c r="E10" i="99"/>
  <c r="F10" i="99"/>
  <c r="E11" i="99"/>
  <c r="F11" i="99"/>
  <c r="G11" i="99" s="1"/>
  <c r="E12" i="99"/>
  <c r="F12" i="99"/>
  <c r="G12" i="99" s="1"/>
  <c r="E13" i="99"/>
  <c r="F13" i="99"/>
  <c r="E14" i="99"/>
  <c r="F14" i="99"/>
  <c r="G14" i="99" s="1"/>
  <c r="E15" i="99"/>
  <c r="F15" i="99"/>
  <c r="E16" i="99"/>
  <c r="F16" i="99"/>
  <c r="E17" i="99"/>
  <c r="F17" i="99"/>
  <c r="G17" i="99" s="1"/>
  <c r="E18" i="99"/>
  <c r="F18" i="99"/>
  <c r="E19" i="99"/>
  <c r="F19" i="99"/>
  <c r="E20" i="99"/>
  <c r="F20" i="99"/>
  <c r="G20" i="99" s="1"/>
  <c r="E21" i="99"/>
  <c r="F21" i="99"/>
  <c r="E22" i="99"/>
  <c r="F22" i="99"/>
  <c r="G22" i="99" s="1"/>
  <c r="E23" i="99"/>
  <c r="F23" i="99"/>
  <c r="G23" i="99" s="1"/>
  <c r="E24" i="99"/>
  <c r="F24" i="99"/>
  <c r="E25" i="99"/>
  <c r="F25" i="99"/>
  <c r="F4" i="99"/>
  <c r="E4" i="99"/>
  <c r="G13" i="99" l="1"/>
  <c r="G4" i="99"/>
  <c r="G9" i="99"/>
  <c r="G25" i="99"/>
  <c r="G21" i="99"/>
  <c r="G16" i="99"/>
  <c r="G10" i="99"/>
  <c r="G19" i="99"/>
  <c r="G15" i="99"/>
  <c r="G24" i="99"/>
  <c r="G18" i="99"/>
  <c r="G8" i="99"/>
  <c r="D31" i="63"/>
  <c r="E31" i="63"/>
  <c r="F31" i="63"/>
  <c r="G31" i="63"/>
  <c r="C31" i="63"/>
  <c r="B5" i="99" l="1"/>
  <c r="D5" i="99" s="1"/>
  <c r="B6" i="99"/>
  <c r="D6" i="99" s="1"/>
  <c r="B7" i="99"/>
  <c r="D7" i="99" s="1"/>
  <c r="B8" i="99"/>
  <c r="D8" i="99" s="1"/>
  <c r="B9" i="99"/>
  <c r="D9" i="99" s="1"/>
  <c r="B10" i="99"/>
  <c r="D10" i="99" s="1"/>
  <c r="B11" i="99"/>
  <c r="D11" i="99" s="1"/>
  <c r="B12" i="99"/>
  <c r="D12" i="99" s="1"/>
  <c r="B13" i="99"/>
  <c r="D13" i="99" s="1"/>
  <c r="B14" i="99"/>
  <c r="D14" i="99" s="1"/>
  <c r="B15" i="99"/>
  <c r="D15" i="99" s="1"/>
  <c r="B16" i="99"/>
  <c r="D16" i="99" s="1"/>
  <c r="B17" i="99"/>
  <c r="D17" i="99" s="1"/>
  <c r="B18" i="99"/>
  <c r="D18" i="99" s="1"/>
  <c r="B19" i="99"/>
  <c r="D19" i="99" s="1"/>
  <c r="B20" i="99"/>
  <c r="D20" i="99" s="1"/>
  <c r="B21" i="99"/>
  <c r="D21" i="99" s="1"/>
  <c r="B22" i="99"/>
  <c r="D22" i="99" s="1"/>
  <c r="B23" i="99"/>
  <c r="D23" i="99" s="1"/>
  <c r="B24" i="99"/>
  <c r="D24" i="99" s="1"/>
  <c r="B4" i="99"/>
  <c r="D4" i="99" s="1"/>
  <c r="B5" i="101" l="1"/>
  <c r="C5" i="101"/>
  <c r="B6" i="101"/>
  <c r="C6" i="101"/>
  <c r="B7" i="101"/>
  <c r="C7" i="101"/>
  <c r="B8" i="101"/>
  <c r="C8" i="101"/>
  <c r="B9" i="101"/>
  <c r="C9" i="101"/>
  <c r="B10" i="101"/>
  <c r="C10" i="101"/>
  <c r="B11" i="101"/>
  <c r="C11" i="101"/>
  <c r="B12" i="101"/>
  <c r="C12" i="101"/>
  <c r="B13" i="101"/>
  <c r="C13" i="101"/>
  <c r="B14" i="101"/>
  <c r="C14" i="101"/>
  <c r="B15" i="101"/>
  <c r="C15" i="101"/>
  <c r="C20" i="101"/>
  <c r="B20" i="101"/>
  <c r="C4" i="101"/>
  <c r="B4" i="101"/>
  <c r="A1" i="98" l="1"/>
  <c r="A1" i="88"/>
  <c r="A1" i="107"/>
  <c r="A20" i="107"/>
  <c r="A1" i="60"/>
  <c r="A1" i="106"/>
  <c r="A1" i="96"/>
  <c r="A46" i="106"/>
  <c r="A1" i="105"/>
  <c r="A1" i="94"/>
  <c r="A1" i="104"/>
  <c r="A1" i="93"/>
  <c r="A18" i="105"/>
  <c r="A18" i="104"/>
  <c r="A1" i="103"/>
  <c r="A30" i="103"/>
  <c r="B29" i="103"/>
  <c r="C29" i="103" s="1"/>
  <c r="B28" i="103"/>
  <c r="C28" i="103" s="1"/>
  <c r="B27" i="103"/>
  <c r="A1" i="92"/>
  <c r="A1" i="58"/>
  <c r="A1" i="102"/>
  <c r="A13" i="102"/>
  <c r="A1" i="91"/>
  <c r="B1" i="63"/>
  <c r="A1" i="65"/>
  <c r="A1" i="66"/>
  <c r="H30" i="65"/>
  <c r="F30" i="65"/>
  <c r="H29" i="65"/>
  <c r="F29" i="65"/>
  <c r="H28" i="65"/>
  <c r="F28" i="65"/>
  <c r="H27" i="65"/>
  <c r="I26" i="65" s="1"/>
  <c r="F27" i="65"/>
  <c r="G26" i="65" s="1"/>
  <c r="G11" i="65"/>
  <c r="I10" i="65"/>
  <c r="I6" i="65"/>
  <c r="X29" i="92"/>
  <c r="Y29" i="92" s="1"/>
  <c r="X28" i="92"/>
  <c r="Y28" i="92" s="1"/>
  <c r="X27" i="92"/>
  <c r="Y27" i="92" s="1"/>
  <c r="F17" i="63"/>
  <c r="G7" i="63"/>
  <c r="G8" i="63"/>
  <c r="G9" i="63"/>
  <c r="G10" i="63"/>
  <c r="G11" i="63"/>
  <c r="G12" i="63"/>
  <c r="G13" i="63"/>
  <c r="G14" i="63"/>
  <c r="G15" i="63"/>
  <c r="G16" i="63"/>
  <c r="G6" i="63"/>
  <c r="G5" i="63"/>
  <c r="C17" i="63"/>
  <c r="G15" i="65" l="1"/>
  <c r="G23" i="65"/>
  <c r="G7" i="65"/>
  <c r="I30" i="65"/>
  <c r="I18" i="65"/>
  <c r="I14" i="65"/>
  <c r="I22" i="65"/>
  <c r="I29" i="65"/>
  <c r="G29" i="65"/>
  <c r="G19" i="65"/>
  <c r="G8" i="65"/>
  <c r="G12" i="65"/>
  <c r="G16" i="65"/>
  <c r="G20" i="65"/>
  <c r="G24" i="65"/>
  <c r="I27" i="65"/>
  <c r="I7" i="65"/>
  <c r="I23" i="65"/>
  <c r="I8" i="65"/>
  <c r="I12" i="65"/>
  <c r="I16" i="65"/>
  <c r="I20" i="65"/>
  <c r="I24" i="65"/>
  <c r="G5" i="65"/>
  <c r="G9" i="65"/>
  <c r="G13" i="65"/>
  <c r="G17" i="65"/>
  <c r="G21" i="65"/>
  <c r="G25" i="65"/>
  <c r="G28" i="65"/>
  <c r="G30" i="65"/>
  <c r="I11" i="65"/>
  <c r="I19" i="65"/>
  <c r="I5" i="65"/>
  <c r="I9" i="65"/>
  <c r="I13" i="65"/>
  <c r="I17" i="65"/>
  <c r="I21" i="65"/>
  <c r="I25" i="65"/>
  <c r="I15" i="65"/>
  <c r="G6" i="65"/>
  <c r="G10" i="65"/>
  <c r="G14" i="65"/>
  <c r="G18" i="65"/>
  <c r="G22" i="65"/>
  <c r="I28" i="65"/>
  <c r="G17" i="63"/>
  <c r="V29" i="92" l="1"/>
  <c r="W29" i="92" s="1"/>
  <c r="V28" i="92"/>
  <c r="W28" i="92" s="1"/>
  <c r="V27" i="92"/>
  <c r="W27" i="92" s="1"/>
  <c r="T29" i="92" l="1"/>
  <c r="U29" i="92" s="1"/>
  <c r="T28" i="92"/>
  <c r="U28" i="92" s="1"/>
  <c r="T27" i="92"/>
  <c r="U27" i="92" s="1"/>
  <c r="R29" i="92" l="1"/>
  <c r="S29" i="92" s="1"/>
  <c r="R28" i="92"/>
  <c r="S28" i="92" s="1"/>
  <c r="R27" i="92"/>
  <c r="S27" i="92" s="1"/>
  <c r="D17" i="63" l="1"/>
  <c r="E17" i="63"/>
  <c r="P29" i="92" l="1"/>
  <c r="Q29" i="92" s="1"/>
  <c r="P28" i="92"/>
  <c r="Q28" i="92" s="1"/>
  <c r="P27" i="92"/>
  <c r="Q27" i="92" s="1"/>
  <c r="D27" i="65" l="1"/>
  <c r="E23" i="65" s="1"/>
  <c r="B27" i="65"/>
  <c r="C25" i="65" s="1"/>
  <c r="A35" i="60" l="1"/>
  <c r="N29" i="92"/>
  <c r="O29" i="92" s="1"/>
  <c r="N28" i="92"/>
  <c r="O28" i="92" s="1"/>
  <c r="N27" i="92"/>
  <c r="O27" i="92" s="1"/>
  <c r="E6" i="65" l="1"/>
  <c r="E7" i="65"/>
  <c r="E8" i="65"/>
  <c r="E9" i="65"/>
  <c r="E10" i="65"/>
  <c r="E11" i="65"/>
  <c r="E12" i="65"/>
  <c r="E13" i="65"/>
  <c r="E14" i="65"/>
  <c r="E15" i="65"/>
  <c r="E16" i="65"/>
  <c r="E17" i="65"/>
  <c r="E18" i="65"/>
  <c r="E19" i="65"/>
  <c r="E20" i="65"/>
  <c r="E21" i="65"/>
  <c r="E22" i="65"/>
  <c r="E24" i="65"/>
  <c r="E25" i="65"/>
  <c r="E26" i="65"/>
  <c r="E27" i="65"/>
  <c r="E5" i="65"/>
  <c r="L29" i="92"/>
  <c r="M29" i="92" s="1"/>
  <c r="L28" i="92"/>
  <c r="M28" i="92" s="1"/>
  <c r="L27" i="92"/>
  <c r="M27" i="92" s="1"/>
  <c r="A83" i="96" l="1"/>
  <c r="J29" i="92"/>
  <c r="K29" i="92" s="1"/>
  <c r="J28" i="92"/>
  <c r="K28" i="92" s="1"/>
  <c r="J27" i="92"/>
  <c r="K27" i="92" s="1"/>
  <c r="A28" i="90"/>
  <c r="B27" i="92" l="1"/>
  <c r="A31" i="98" l="1"/>
  <c r="A21" i="88"/>
  <c r="H29" i="92"/>
  <c r="I29" i="92" s="1"/>
  <c r="H28" i="92"/>
  <c r="I28" i="92" s="1"/>
  <c r="H27" i="92"/>
  <c r="I27" i="92" s="1"/>
  <c r="F29" i="92"/>
  <c r="G29" i="92" s="1"/>
  <c r="F28" i="92"/>
  <c r="G28" i="92" s="1"/>
  <c r="F27" i="92"/>
  <c r="G27" i="92" s="1"/>
  <c r="D29" i="92"/>
  <c r="E29" i="92" s="1"/>
  <c r="D28" i="92"/>
  <c r="E28" i="92" s="1"/>
  <c r="D27" i="92"/>
  <c r="E27" i="92" s="1"/>
  <c r="B29" i="92"/>
  <c r="C29" i="92" s="1"/>
  <c r="B28" i="92"/>
  <c r="C28" i="92" s="1"/>
  <c r="C27" i="92"/>
  <c r="B25" i="99" l="1"/>
  <c r="D25" i="99" s="1"/>
  <c r="D30" i="65"/>
  <c r="E30" i="65" s="1"/>
  <c r="D29" i="65"/>
  <c r="E29" i="65" s="1"/>
  <c r="D28" i="65"/>
  <c r="E28" i="65" s="1"/>
  <c r="B30" i="65"/>
  <c r="B29" i="65"/>
  <c r="B28" i="65"/>
  <c r="C28" i="65" s="1"/>
  <c r="C12" i="65"/>
  <c r="A26" i="69"/>
  <c r="A18" i="94"/>
  <c r="A18" i="93"/>
  <c r="A30" i="92"/>
  <c r="A36" i="58"/>
  <c r="A24" i="91"/>
  <c r="A40" i="66"/>
  <c r="C6" i="65" l="1"/>
  <c r="C26" i="65"/>
  <c r="C15" i="65"/>
  <c r="C14" i="65"/>
  <c r="C30" i="65"/>
  <c r="C18" i="65"/>
  <c r="C23" i="65"/>
  <c r="C11" i="65"/>
  <c r="C22" i="65"/>
  <c r="C10" i="65"/>
  <c r="C21" i="65"/>
  <c r="C9" i="65"/>
  <c r="C19" i="65"/>
  <c r="C7" i="65"/>
  <c r="C29" i="65"/>
  <c r="C5" i="65"/>
  <c r="C17" i="65"/>
  <c r="C24" i="65"/>
  <c r="C16" i="65"/>
  <c r="C8" i="65"/>
  <c r="C13" i="65"/>
  <c r="C20" i="65"/>
</calcChain>
</file>

<file path=xl/sharedStrings.xml><?xml version="1.0" encoding="utf-8"?>
<sst xmlns="http://schemas.openxmlformats.org/spreadsheetml/2006/main" count="1018" uniqueCount="227">
  <si>
    <t>Nord</t>
  </si>
  <si>
    <t>Centro</t>
  </si>
  <si>
    <t>Sud e Isole</t>
  </si>
  <si>
    <t>PIEMONTE</t>
  </si>
  <si>
    <t>VALLE D'AOSTA</t>
  </si>
  <si>
    <t>LOMBARDIA</t>
  </si>
  <si>
    <t>VENETO</t>
  </si>
  <si>
    <t>LIGURIA</t>
  </si>
  <si>
    <t>EMILIA ROMAGNA</t>
  </si>
  <si>
    <t>TOSCANA</t>
  </si>
  <si>
    <t>UMBRIA</t>
  </si>
  <si>
    <t>MARCHE</t>
  </si>
  <si>
    <t>LAZIO</t>
  </si>
  <si>
    <t>ABRUZZO</t>
  </si>
  <si>
    <t>MOLISE</t>
  </si>
  <si>
    <t>CAMPANIA</t>
  </si>
  <si>
    <t>PUGLIA</t>
  </si>
  <si>
    <t>BASILICATA</t>
  </si>
  <si>
    <t>CALABRIA</t>
  </si>
  <si>
    <t>SICILIA</t>
  </si>
  <si>
    <t>SARDEGNA</t>
  </si>
  <si>
    <t>1 figlio</t>
  </si>
  <si>
    <t>2 figli</t>
  </si>
  <si>
    <t>3 figli</t>
  </si>
  <si>
    <t>4 figli</t>
  </si>
  <si>
    <t>5 figli</t>
  </si>
  <si>
    <t>6 figli e più</t>
  </si>
  <si>
    <t>Numero di figli pagati 
per richiedente</t>
  </si>
  <si>
    <t>ISEE non presentato</t>
  </si>
  <si>
    <t>TOTALE</t>
  </si>
  <si>
    <t>Mese di presentazione</t>
  </si>
  <si>
    <t>canale di presentazione</t>
  </si>
  <si>
    <t>Mese di competenza</t>
  </si>
  <si>
    <t>Valori %</t>
  </si>
  <si>
    <t>Valori assoluti</t>
  </si>
  <si>
    <t>Importo complessivo erogato 
(milioni di euro)</t>
  </si>
  <si>
    <t>Importo medio mensile</t>
  </si>
  <si>
    <t>Classe di ISEE</t>
  </si>
  <si>
    <t xml:space="preserve">(*) L'unità statistica di osservazione è il codice fiscale del figlio distinto per anno di presentazione della domanda di AUU: in questa tavola se nell’arco dello stesso anno il figlio è presente in più domande, viene comunque conteggiato una volta sola. </t>
  </si>
  <si>
    <t>MINORENNI</t>
  </si>
  <si>
    <t>MAGGIORENNI 18-20</t>
  </si>
  <si>
    <t>Totale</t>
  </si>
  <si>
    <t>N. medio di figli pagati per ciascun richiedente</t>
  </si>
  <si>
    <t>CITTADINO</t>
  </si>
  <si>
    <t>PATRONATO</t>
  </si>
  <si>
    <t>COOP.APPLICATIVA</t>
  </si>
  <si>
    <t>CONTACT CENTER</t>
  </si>
  <si>
    <t>non disponibile</t>
  </si>
  <si>
    <t>N. medio richiedenti</t>
  </si>
  <si>
    <t>FRIULI VENEZIA GIULIA</t>
  </si>
  <si>
    <t>MAGGIORENNI &gt;20</t>
  </si>
  <si>
    <t>A cura del Coordinamento Generale Statistico Attuariale - INPS</t>
  </si>
  <si>
    <t>Osservatorio statistico sull’Assegno Unico Universale</t>
  </si>
  <si>
    <t>Prov.Autonoma TRENTO</t>
  </si>
  <si>
    <t>Prov.Autonoma BOLZANO</t>
  </si>
  <si>
    <t>Classe di isee del richiedente*</t>
  </si>
  <si>
    <t>Nota metodologica</t>
  </si>
  <si>
    <t>Indice tavole:</t>
  </si>
  <si>
    <t>Regione/  
Area geografica</t>
  </si>
  <si>
    <t xml:space="preserve">Totale </t>
  </si>
  <si>
    <t>Regione / 
Area geografica</t>
  </si>
  <si>
    <t xml:space="preserve">
Regione </t>
  </si>
  <si>
    <t>Assenza di figli disabili nel nucleo</t>
  </si>
  <si>
    <t>Presenza di figli disabili nel nucleo</t>
  </si>
  <si>
    <t>Mese di 
competenza</t>
  </si>
  <si>
    <t>Numero medio mensilità 
per figlio</t>
  </si>
  <si>
    <t xml:space="preserve"> </t>
  </si>
  <si>
    <t xml:space="preserve">Sezione I - Assegno Unico Universale </t>
  </si>
  <si>
    <t>Numero medio mensilità per nucleo</t>
  </si>
  <si>
    <t xml:space="preserve">Numero nuclei </t>
  </si>
  <si>
    <t xml:space="preserve">Numero figli </t>
  </si>
  <si>
    <t>Numero 
nuclei</t>
  </si>
  <si>
    <t xml:space="preserve">Numero 
figli 
</t>
  </si>
  <si>
    <t>Importo medio mensile per richiedente*
(euro)</t>
  </si>
  <si>
    <t>Importo medio 
mensile per figlio
 (euro)</t>
  </si>
  <si>
    <t>Importo 
medio 
mensile per richiedente 
(euro)</t>
  </si>
  <si>
    <t>Importo 
medio 
mensile 
per figlio 
(euro)</t>
  </si>
  <si>
    <t>I dati riportati in questa sezione si riferiscono esclusivamente alle integrazioni di AUU a favore dei nuclei percettori di RdC</t>
  </si>
  <si>
    <t xml:space="preserve">Numero 
richiedenti
</t>
  </si>
  <si>
    <t>Numero figli</t>
  </si>
  <si>
    <t>Importo medio 
mensile per figlio (euro)</t>
  </si>
  <si>
    <t>Importo medio mensile per figlio (euro)</t>
  </si>
  <si>
    <t xml:space="preserve">Numero medio figli </t>
  </si>
  <si>
    <t>Importo medio 
mensile per richiedente (euro)</t>
  </si>
  <si>
    <t>Mese</t>
  </si>
  <si>
    <t>Importo medio 
dell'integrazione per figlio
(euro)</t>
  </si>
  <si>
    <t>Importo medio mensile dell'integrazione  per nucleo
(euro)</t>
  </si>
  <si>
    <t>Importo medio mensile dell'integrazione  per figlio
(euro)</t>
  </si>
  <si>
    <t>Sezione II - Assegno Unico Universale ai percettori di Reddito di Cittadinanza</t>
  </si>
  <si>
    <t xml:space="preserve">* Da questa statistica risultano esclusi i richiedenti con figli non facenti capo tutti alla stessa coppia di genitori: per questa tipologia di richiedenti infatti non è  possibile desumere la classe di ISEE, poichè in caso di genitori non coniugati e non conviventi tra di loro, l'ISEE figlio differisce dall’ISEE ordinario </t>
  </si>
  <si>
    <t>Numero richiedenti pagati</t>
  </si>
  <si>
    <t>Numero richiedenti 
pagati</t>
  </si>
  <si>
    <t>Nota: l’integrazione è determinata sottraendo dall'importo teorico spettante dell’AUU la quota di Reddito di cittadinanza relativa ai figli che fanno parte del nucleo familiare, per i quali spetta l’AUU, calcolata sulla base della scala di equivalenza di cui all'articolo 2,comma 4, del decreto-legge n. 4/2019. L'integrazione può anche essere nulla: in tali casi il beneficiario è comunque conteggiato nella tavola.</t>
  </si>
  <si>
    <t>Domande presentate nel 2023</t>
  </si>
  <si>
    <t>Figli per i quali è 
richiesto il beneficio nel 2023*</t>
  </si>
  <si>
    <t>gennaio 2023</t>
  </si>
  <si>
    <t>mese di competenza: GENNAIO 2023</t>
  </si>
  <si>
    <r>
      <t xml:space="preserve">Tavola 2.3 – AUU ai percettori di Reddito di Cittadinanza: nuclei e figli con </t>
    </r>
    <r>
      <rPr>
        <i/>
        <u/>
        <sz val="11"/>
        <color theme="1"/>
        <rFont val="Verdana"/>
        <family val="2"/>
      </rPr>
      <t>almeno una mensilità</t>
    </r>
    <r>
      <rPr>
        <i/>
        <sz val="11"/>
        <color theme="1"/>
        <rFont val="Verdana"/>
        <family val="2"/>
      </rPr>
      <t xml:space="preserve"> di RdC integrata nell'anno per regione</t>
    </r>
  </si>
  <si>
    <t>TOTALE 2023</t>
  </si>
  <si>
    <t>Media mensile beneficiari 2023</t>
  </si>
  <si>
    <t>Importo medio mensile 2023</t>
  </si>
  <si>
    <t>Importo medio mensile per 
figlio
(euro)</t>
  </si>
  <si>
    <t>Importo complessivo dell'integrazione
(milioni di euro)</t>
  </si>
  <si>
    <t>Importo medio  dell'integrazione
per nucleo
(euro)</t>
  </si>
  <si>
    <t>Importo medio dell'integrazione per figlio
(euro)</t>
  </si>
  <si>
    <t>anno 2023</t>
  </si>
  <si>
    <t>marzo</t>
  </si>
  <si>
    <t>aprile</t>
  </si>
  <si>
    <t>maggio</t>
  </si>
  <si>
    <t>giugno</t>
  </si>
  <si>
    <t>luglio</t>
  </si>
  <si>
    <t>agosto</t>
  </si>
  <si>
    <t>settembre</t>
  </si>
  <si>
    <t>ottobre</t>
  </si>
  <si>
    <t>novembre</t>
  </si>
  <si>
    <t>dicembre</t>
  </si>
  <si>
    <t>gennaio</t>
  </si>
  <si>
    <t>febbraio</t>
  </si>
  <si>
    <t>Tavola 1.5 – Richiedenti pagati e relativi importi medi mensili dell'AUU in caso di assenza/presenza di figli disabili nel nucleo, per anno e mese di competenza</t>
  </si>
  <si>
    <r>
      <t xml:space="preserve">Tavola 1.11 – Richiedenti  e figli percettori di </t>
    </r>
    <r>
      <rPr>
        <i/>
        <u/>
        <sz val="12"/>
        <color theme="1"/>
        <rFont val="Verdana"/>
        <family val="2"/>
      </rPr>
      <t>almeno una mensilità di AUU</t>
    </r>
    <r>
      <rPr>
        <i/>
        <sz val="12"/>
        <color theme="1"/>
        <rFont val="Verdana"/>
        <family val="2"/>
      </rPr>
      <t xml:space="preserve"> nell'anno di riferimento per regione </t>
    </r>
  </si>
  <si>
    <t>Sezione III - Assegno Unico Universale - Complesso dei beneficiari</t>
  </si>
  <si>
    <t>Numero medio 
figli per nucleo</t>
  </si>
  <si>
    <t>I dati riportati in questa sezione si riferiscono al complesso di beneficiari di AUU di cui alle prime due Sezioni</t>
  </si>
  <si>
    <t>Tavola 3.1 - Complesso dei nuclei pagati e relative somme erogate per anno e mese di competenza</t>
  </si>
  <si>
    <t>Importo complessivo relativo ai mesi di competenza 2023</t>
  </si>
  <si>
    <t>febbraio 2023</t>
  </si>
  <si>
    <t xml:space="preserve">gennaio </t>
  </si>
  <si>
    <t>mese di competenza: FEBBRAIO 2023</t>
  </si>
  <si>
    <t>Media mensile nuclei beneficiari 2023</t>
  </si>
  <si>
    <t>Nota: L’integrazione è determinata sottraendo dall'importo teorico spettante dell’AUU la quota di Reddito di cittadinanza relativa ai figli che fanno parte del nucleo familiare, per i quali spetta l’AUU, calcolata sulla base della scala di equivalenza di cui all'articolo 2,comma 4, del decreto-legge n. 4/2019. L'integrazione può anche essere nulla: in tali casi il beneficiario è comunque conteggiato nella tavola.</t>
  </si>
  <si>
    <t>* Si intende l'importo erogato complessivamente per i figli indicati dal richiedente nella domanda, senza tener conto della modalità di pagamento, che eventualmente consente ai due genitori di ricevere ciascuno la metà dell'importo. 
Tuttavia se il figlio per il quale si è richiesto AUU è anche presente in un nucleo che fa capo all'altro genitore che percepisce RdC, l'importo dell'AUU in questa tavola risulta conteggiato solo per la parte del genitore richiedente.</t>
  </si>
  <si>
    <t>* Si intende l'importo erogato complessivamente per i figli indicati dal richiedente nella domanda, senza tener conto della modalità di pagamento, che eventualmente consente ai due genitori di ricevere ciascuno la metà dell'importo. Tuttavia se il figlio per il quale si è richiesto AUU è presente anche in un nucleo che fa capo all'altro genitore e che percepisce RdC, l'importo dell'AUU in questa tavola risulta conteggiato solo per la parte del genitore richiedente.</t>
  </si>
  <si>
    <t>* Si intende l'importo erogato complessivamente per i figli indicati dal richiedente nella domanda, senza tener conto della modalità di pagamento, che eventualmente consente ai due genitori di ricevere ciascuno la metà dell'importo.  Tuttavia se il figlio per il quale si è richiesto AUU è presente anche in un nucleo che fa capo all'altro genitore e che percepisce RdC, l'importo dell'AUU in questa tavola risulta conteggiato solo per la parte del genitore richiedente.</t>
  </si>
  <si>
    <t>marzo 2023</t>
  </si>
  <si>
    <t>mese di competenza: MARZO 2023</t>
  </si>
  <si>
    <t>Tavola 3.2 – Complesso dei beneficiari: nuclei, figli univoci e numero medio dei figli per nucleo con almeno un AUU nell'anno per regione</t>
  </si>
  <si>
    <t xml:space="preserve">Tavola 1.11 – Richiedenti  e figli percettori di almeno una mensilità di AUU nell'anno di riferimento per regione </t>
  </si>
  <si>
    <t>aprile 2023</t>
  </si>
  <si>
    <t>mese di competenza: APRILE 2023</t>
  </si>
  <si>
    <t>maggio 2023</t>
  </si>
  <si>
    <t>mese di competenza: MAGGIO 2023</t>
  </si>
  <si>
    <t>giugno 2023</t>
  </si>
  <si>
    <t>mese di competenza: GIUGNO 2023</t>
  </si>
  <si>
    <t>luglio 2023</t>
  </si>
  <si>
    <t>mese di competenza: LUGLIO 2023</t>
  </si>
  <si>
    <t>agosto 2023</t>
  </si>
  <si>
    <t>mese di competenza: AGOSTO 2023</t>
  </si>
  <si>
    <t>Numero 
nuclei* totali</t>
  </si>
  <si>
    <t xml:space="preserve">Numero 
figli totali 
(univoci)**
</t>
  </si>
  <si>
    <t>Numero complessivo di nuclei* pagati</t>
  </si>
  <si>
    <t>settembre 2023</t>
  </si>
  <si>
    <t>mese di competenza: SETTEMBRE 2023</t>
  </si>
  <si>
    <t>ottobre 2023</t>
  </si>
  <si>
    <t>mese di competenza: OTTOBRE 2023</t>
  </si>
  <si>
    <t>novembre 2023</t>
  </si>
  <si>
    <t>mese di competenza: NOVEMBRE 2023</t>
  </si>
  <si>
    <t>Fino a 16.215 €</t>
  </si>
  <si>
    <t>di cui: fino a 5.405 €</t>
  </si>
  <si>
    <t>5.406 -10.810 €</t>
  </si>
  <si>
    <t>10.811 a 16.215 €</t>
  </si>
  <si>
    <t>16.216-21.620 €</t>
  </si>
  <si>
    <t>21.621-27.025 €</t>
  </si>
  <si>
    <t>27.026-32.430 €</t>
  </si>
  <si>
    <t>32.431-37.835 €</t>
  </si>
  <si>
    <t>37.836-43.240 €</t>
  </si>
  <si>
    <t xml:space="preserve">     &gt; 43.240 €</t>
  </si>
  <si>
    <t>dicembre 2023</t>
  </si>
  <si>
    <t>mese di competenza: DICEMBRE 2023</t>
  </si>
  <si>
    <t>Anno 2023
(periodo Gennaio-Dicembre)</t>
  </si>
  <si>
    <t>Anno 2023
(Periodo Gennaio-Dicembre)</t>
  </si>
  <si>
    <t xml:space="preserve">Tavola 1.1 – Domande di AUU del 2023 e 2024 per mese e canale di presentazione </t>
  </si>
  <si>
    <t xml:space="preserve">Tavola 1.2 – Distribuzione regionale delle domande di AUU presentate nel 2023 e nel 2024 
e relativo numero di figli per i quali è stato chiesto il beneficio </t>
  </si>
  <si>
    <t>Tavola 1.4.1 – Richiedenti pagati e importi medi mensili di competenza dell'AUU per numero di figli - Anno 2023</t>
  </si>
  <si>
    <t>Tavola 1.4.2 – Richiedenti pagati e importi medi mensili di competenza dell'AUU per numero di figli - Anno 2024</t>
  </si>
  <si>
    <t>Tavola 1.6.1 – Numero di figli pagati e relativi importi medi mensili di competenza dell'AUU per regione di residenza - Anno 2023</t>
  </si>
  <si>
    <t>Tavola 1.6.2 – Numero di figli pagati e relativi importi medi mensili di competenza dell'AUU per regione di residenza -Anno 2024</t>
  </si>
  <si>
    <t>Tavola 1.7.1 – Numero di figli pagati e relativi importi medi mensili di AUU per classe di ISEE - Anno 2023</t>
  </si>
  <si>
    <t>Tavola 1.7.2 – Numero di figli pagati e relativi importi medi mensili di AUU per classe di ISEE - Anno 2024</t>
  </si>
  <si>
    <t>Tavola 1.8.1 – Numero di figli disabili pagati e relativi importi medi mensili di AUU per classe di ISEE - Anno 2023</t>
  </si>
  <si>
    <t>Tavola 1.9.1 – Numero di figli pagati e importi medi mensili di competenza dell'AUU per classe di età e classe di ISEE dei figli - Anno 2023</t>
  </si>
  <si>
    <t>Tavola 1.9.2 – Numero di figli pagati e importi medi mensili di competenza dell'AUU per classe di età e classe di ISEE dei figli - Anno 2024</t>
  </si>
  <si>
    <t>Tavola 1.10.1 – Richiedenti pagati, numero medio di figli pagati e importi medi mensili di AUU erogati per classe di ISEE del richiedente - Anno 2023</t>
  </si>
  <si>
    <t>Tavola 1.10.2 – Richiedenti pagati, numero medio di figli pagati e importi medi mensili di AUU erogati per classe di ISEE del richiedente - Anno 2024</t>
  </si>
  <si>
    <t>anno 2024</t>
  </si>
  <si>
    <t>TOTALE 2024</t>
  </si>
  <si>
    <t>Domande presentate nel 2024</t>
  </si>
  <si>
    <t>Figli per i quali è 
richiesto il beneficio nel 2024*</t>
  </si>
  <si>
    <t>Importo complessivo relativo ai mesi di competenza 2024</t>
  </si>
  <si>
    <t>Media mensile beneficiari 2024</t>
  </si>
  <si>
    <t>Importo medio mensile 2024</t>
  </si>
  <si>
    <t>gennaio 2024</t>
  </si>
  <si>
    <t>Tavola 1.8.2 – Numero di figli disabili pagati e relativi importi medi mensili di AUU per classe di ISEE - Anno 2024</t>
  </si>
  <si>
    <t>mese di competenza: GENNAIO 2024</t>
  </si>
  <si>
    <r>
      <t xml:space="preserve">Anno 2023
</t>
    </r>
    <r>
      <rPr>
        <b/>
        <sz val="12"/>
        <color theme="1"/>
        <rFont val="Verdana"/>
        <family val="2"/>
      </rPr>
      <t>(periodo di competenza Gennaio-Dicembre)</t>
    </r>
  </si>
  <si>
    <t>Tavola 1.3 - Richiedenti pagati, figli e relativi importi di AUU erogati per anno e mese di competenza - Anni 2023 e 2024</t>
  </si>
  <si>
    <t xml:space="preserve">Tavola 2.1 - AUU ai percettori di Reddito di Cittadinanza: nuclei e figli che hanno ricevuto l'integrazione nel 2023 per mese </t>
  </si>
  <si>
    <t>Tavola 2.3 – AUU ai percettori di Reddito di Cittadinanza: nuclei e figli con almeno una mensilità di RdC integrata nel 2023 per regione</t>
  </si>
  <si>
    <t>Fino a 17.090,61 €</t>
  </si>
  <si>
    <t>di cui: fino a 5.696,87 €</t>
  </si>
  <si>
    <t>17.090,62-22.787,48 €</t>
  </si>
  <si>
    <t>5.696,88-11.393,74 €</t>
  </si>
  <si>
    <t>11.393,75 a 17.090,61 €</t>
  </si>
  <si>
    <t>28.484,36-34.181,22 €</t>
  </si>
  <si>
    <t>34.181,23-39.878,09 €</t>
  </si>
  <si>
    <t>39.878,10-45.574,96 €</t>
  </si>
  <si>
    <t xml:space="preserve">     &gt; 45.574,96 €</t>
  </si>
  <si>
    <t>22.787,49-28.484,35 €</t>
  </si>
  <si>
    <t>Media mensile nuclei beneficiari 2024</t>
  </si>
  <si>
    <t>**Per l'anno 2023 i figli beneficiari dell'AUU nel singolo anno di cui alle tavole 1.11 e 2.3 del presente Report, non sono sommabili in quanto i due aggregati - figli appartenenti a nuclei AUU a domanda e figli appartenenti a nuclei percettori di RdC - non sono del tutto disgiunti, poiché la possibilità di richiesta di pagamento dell’assegno al 50% tra i due genitori ha determinato per alcuni figli di genitori separati/non conviventi la contestuale presenza in entrambi i gruppi. Tali duplicazioni sono state quindi neutralizzate, e nella presente tavola sono riportati individui distinti. Per il 2024, a seguito della soppressione del RdC, i figli univoci corrispondono esattamente al dato già riportato nella Tavola 1.11.</t>
  </si>
  <si>
    <t>* In questa tavola per l'anno 2023 risultano sommati i dati delle due sezioni precedenti (Tavola 1.3 e Tavola 2.1) e nel caso dei beneficiari non percettori di RdC, per nucleo si intende il richiedente la prestazione: per l'anno 2024, a seguito della soppressione del RdC, il numero di richiedenti e la relativa spesa, corrispondono esattamente al valore già riportato nella Tavola 1.3.</t>
  </si>
  <si>
    <t>Numero 
richiedenti totali</t>
  </si>
  <si>
    <t>Numero 
figli totali (univoci)</t>
  </si>
  <si>
    <t>* Il numero di nuclei totali indicato, per il 2023 è dato dalla somma dei richiedenti AUU (di cui alla Tavola 1.11) e dei nuclei percettori di RdC (di cui alla Tavola 2.3) del presente Report, mentre per il 2024, a seguito della soppressione del RdC, corrisponde ai richiedenti AUU già riportati nella Tavola 1.11.</t>
  </si>
  <si>
    <r>
      <t xml:space="preserve">* Per la competenza dei mesi di </t>
    </r>
    <r>
      <rPr>
        <b/>
        <i/>
        <sz val="11"/>
        <color theme="1"/>
        <rFont val="Calibri"/>
        <family val="2"/>
        <scheme val="minor"/>
      </rPr>
      <t>gennaio</t>
    </r>
    <r>
      <rPr>
        <i/>
        <sz val="11"/>
        <color theme="1"/>
        <rFont val="Calibri"/>
        <family val="2"/>
        <scheme val="minor"/>
      </rPr>
      <t xml:space="preserve"> e </t>
    </r>
    <r>
      <rPr>
        <b/>
        <i/>
        <sz val="11"/>
        <color theme="1"/>
        <rFont val="Calibri"/>
        <family val="2"/>
        <scheme val="minor"/>
      </rPr>
      <t>febbraio 2024</t>
    </r>
    <r>
      <rPr>
        <i/>
        <sz val="11"/>
        <color theme="1"/>
        <rFont val="Calibri"/>
        <family val="2"/>
        <scheme val="minor"/>
      </rPr>
      <t xml:space="preserve">, con il Messaggio 258/2024 l'Inps ha comunicato che per effetto dell’entrata in vigore  dell'assegno d'Inclusione (ADI), nei confronti dei nuclei familiari per i quali è cessata la fruizione del Reddito di cittadinanza al 31 dicembre 2023 e ai quali l’AUU per i figli a carico veniva corrisposto come quota integrativa dello stesso Reddito, </t>
    </r>
    <r>
      <rPr>
        <i/>
        <u/>
        <sz val="11"/>
        <color theme="1"/>
        <rFont val="Calibri"/>
        <family val="2"/>
        <scheme val="minor"/>
      </rPr>
      <t>che non hanno presentato la domanda di AUU</t>
    </r>
    <r>
      <rPr>
        <i/>
        <sz val="11"/>
        <color theme="1"/>
        <rFont val="Calibri"/>
        <family val="2"/>
        <scheme val="minor"/>
      </rPr>
      <t>, la relativa prestazione continua a essere erogata sulla carta RdC </t>
    </r>
    <r>
      <rPr>
        <b/>
        <i/>
        <sz val="11"/>
        <color theme="1"/>
        <rFont val="Calibri"/>
        <family val="2"/>
        <scheme val="minor"/>
      </rPr>
      <t>per l’intero importo di AUU spettante</t>
    </r>
    <r>
      <rPr>
        <i/>
        <sz val="11"/>
        <color theme="1"/>
        <rFont val="Calibri"/>
        <family val="2"/>
        <scheme val="minor"/>
      </rPr>
      <t xml:space="preserve">, senza soluzione di continuità, sino alla mensilità di febbraio 2024, tenuto conto dell’ISEE valido al 31 dicembre 2023: di conseguenza nel presente Report questi nuclei sono compresi nella prima Sezione. </t>
    </r>
  </si>
  <si>
    <t>Tavola 2.2  - AUU ai percettori di Reddito di Cittadinanza: figli che hanno ricevuto l'integrazione nel mese per regione - Anno 2023</t>
  </si>
  <si>
    <t>ANNI 2023 E 2024</t>
  </si>
  <si>
    <t>Numero medio 
figli per richiedente</t>
  </si>
  <si>
    <r>
      <t xml:space="preserve">I dati riportati in questa Sezione per il </t>
    </r>
    <r>
      <rPr>
        <b/>
        <i/>
        <sz val="11"/>
        <color theme="1"/>
        <rFont val="Calibri"/>
        <family val="2"/>
        <scheme val="minor"/>
      </rPr>
      <t>2023</t>
    </r>
    <r>
      <rPr>
        <i/>
        <sz val="11"/>
        <color theme="1"/>
        <rFont val="Calibri"/>
        <family val="2"/>
        <scheme val="minor"/>
      </rPr>
      <t xml:space="preserve"> si riferiscono esclusivamente ai pagamenti di AUU effettuati sulla base delle domande presentate: rimangono escluse da queste statistiche le integrazioni di AUU ai nuclei beneficiari di Reddito di Cittadinanza, per le quali si rimanda alla Sezione II.
Si fa presente che per effetto dell’entrata in vigore  dell'assegno d'Inclusione (ADI), nei confronti dei nuclei familiari per i quali è cessata la fruizione del Reddito di cittadinanza al 31 dicembre 2023 e che non hanno presentato la domanda di AUU, la relativa prestazione continua a essere erogata sulla carta RdC per l’intero importo di AUU spettante senza soluzione di continuità, sino alla mensilità di </t>
    </r>
    <r>
      <rPr>
        <b/>
        <i/>
        <sz val="11"/>
        <color theme="1"/>
        <rFont val="Calibri"/>
        <family val="2"/>
        <scheme val="minor"/>
      </rPr>
      <t>febbraio 2024</t>
    </r>
    <r>
      <rPr>
        <i/>
        <sz val="11"/>
        <color theme="1"/>
        <rFont val="Calibri"/>
        <family val="2"/>
        <scheme val="minor"/>
      </rPr>
      <t xml:space="preserve">: conseguentemente questi nuclei sono compresi in questa Sezione. </t>
    </r>
  </si>
  <si>
    <t xml:space="preserve"> Lettura dati 22 marzo 2024</t>
  </si>
  <si>
    <t>APPENDICE STATISTICA MARZO 2024</t>
  </si>
  <si>
    <r>
      <t xml:space="preserve">Anno 2024
</t>
    </r>
    <r>
      <rPr>
        <b/>
        <sz val="12"/>
        <color theme="1"/>
        <rFont val="Verdana"/>
        <family val="2"/>
      </rPr>
      <t>(Periodo di competenza Gennaio-Febbraio)</t>
    </r>
  </si>
  <si>
    <t>febbraio 2024</t>
  </si>
  <si>
    <t>mese di competenza: FEBBRAIO 2024</t>
  </si>
  <si>
    <t xml:space="preserve"> Lettura dati 29 marzo 2024</t>
  </si>
  <si>
    <t>Anno 2024
(Gennaio-Febbraio)</t>
  </si>
  <si>
    <r>
      <t>Nella prima Sezione della presente Appendice Statistica sono esposti i dati relativi alle domande di AUU presentate a partire dal 1^ gennaio 2023 e ai pagamenti riferiti al periodo di competenza GENNAIO 2023 - FEBBRAIO 2024*</t>
    </r>
    <r>
      <rPr>
        <b/>
        <sz val="12"/>
        <color theme="1"/>
        <rFont val="Calibri"/>
        <family val="2"/>
        <scheme val="minor"/>
      </rPr>
      <t>.</t>
    </r>
    <r>
      <rPr>
        <sz val="12"/>
        <color theme="1"/>
        <rFont val="Calibri"/>
        <family val="2"/>
        <scheme val="minor"/>
      </rPr>
      <t xml:space="preserve"> 
Nella seconda Sezione sono riportati i dati relativi all'integrazione di AUU del periodo GENNAIO - DICEMBRE 2023 a favore dei nuclei percettori di RdC</t>
    </r>
    <r>
      <rPr>
        <b/>
        <sz val="12"/>
        <color theme="1"/>
        <rFont val="Calibri"/>
        <family val="2"/>
        <scheme val="minor"/>
      </rPr>
      <t>.</t>
    </r>
    <r>
      <rPr>
        <sz val="12"/>
        <color theme="1"/>
        <rFont val="Calibri"/>
        <family val="2"/>
        <scheme val="minor"/>
      </rPr>
      <t xml:space="preserve">
Nella terza Sezione sono totalizzati i dati relativi ai beneficiari complessivi di cui alle due Sezioni precedenti
</t>
    </r>
  </si>
  <si>
    <t>N.B. Dal 1° marzo 2023 coloro che nel corso del periodo gennaio 2022 - febbraio 2023 avevano presentato una domanda di AUU per i figli a carico, accolta e in corso di validità, beneficiano dell'erogazione d'ufficio della prestazione da parte dell’INPS, senza dover presentare una nuova domanda: tale misura di semplificazione per gli utenti, realizzata anche grazie ai fondi garantiti dal Piano Nazionale di Ripresa e Resilienza dell’Italia (PNRR), punta a valorizzare le banche dati dell'Istituto offrendo un servizio innovativo, infatti i dati della domanda sono automaticamente prelevati dagli archivi dell’Istituto, che sta procedendo a liquidare il beneficio in continuità.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</si>
</sst>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0.0%"/>
    <numFmt numFmtId="166" formatCode="0.0000"/>
    <numFmt numFmtId="167" formatCode="_-* #,##0.0_-;\-* #,##0.0_-;_-* &quot;-&quot;??_-;_-@_-"/>
    <numFmt numFmtId="168" formatCode="#,##0.00_ ;\-#,##0.00\ "/>
    <numFmt numFmtId="169" formatCode="_-* #,##0.0000_-;\-* #,##0.0000_-;_-* &quot;-&quot;??_-;_-@_-"/>
    <numFmt numFmtId="170" formatCode="_-* #,##0.0\ _€_-;\-* #,##0.0\ _€_-;_-* &quot;-&quot;?\ _€_-;_-@_-"/>
  </numFmts>
  <fonts count="62" x14ac:knownFonts="1">
    <font>
      <sz val="11"/>
      <color theme="1"/>
      <name val="Calibri"/>
      <family val="2"/>
      <scheme val="minor"/>
    </font>
    <font>
      <sz val="11"/>
      <color theme="1"/>
      <name val="Calibri"/>
      <family val="2"/>
      <scheme val="minor"/>
    </font>
    <font>
      <b/>
      <sz val="10"/>
      <name val="Verdana"/>
      <family val="2"/>
    </font>
    <font>
      <sz val="8"/>
      <color theme="1"/>
      <name val="Verdana"/>
      <family val="2"/>
    </font>
    <font>
      <sz val="10"/>
      <name val="Verdana"/>
      <family val="2"/>
    </font>
    <font>
      <b/>
      <i/>
      <sz val="10"/>
      <name val="Verdana"/>
      <family val="2"/>
    </font>
    <font>
      <sz val="10"/>
      <name val="Arial"/>
      <family val="2"/>
    </font>
    <font>
      <i/>
      <sz val="10"/>
      <name val="Verdana"/>
      <family val="2"/>
    </font>
    <font>
      <i/>
      <sz val="10"/>
      <color theme="1"/>
      <name val="Verdana"/>
      <family val="2"/>
    </font>
    <font>
      <b/>
      <sz val="8"/>
      <color theme="1"/>
      <name val="Verdana"/>
      <family val="2"/>
    </font>
    <font>
      <sz val="8"/>
      <name val="Calibri"/>
      <family val="2"/>
      <scheme val="minor"/>
    </font>
    <font>
      <sz val="12"/>
      <color rgb="FFFF0000"/>
      <name val="Verdana"/>
      <family val="2"/>
    </font>
    <font>
      <b/>
      <sz val="12"/>
      <name val="Verdana"/>
      <family val="2"/>
    </font>
    <font>
      <sz val="12"/>
      <color theme="1"/>
      <name val="Verdana"/>
      <family val="2"/>
    </font>
    <font>
      <sz val="12"/>
      <name val="Verdana"/>
      <family val="2"/>
    </font>
    <font>
      <i/>
      <sz val="12"/>
      <name val="Verdana"/>
      <family val="2"/>
    </font>
    <font>
      <i/>
      <sz val="12"/>
      <color theme="1"/>
      <name val="Verdana"/>
      <family val="2"/>
    </font>
    <font>
      <sz val="12"/>
      <color theme="1"/>
      <name val="Calibri"/>
      <family val="2"/>
      <scheme val="minor"/>
    </font>
    <font>
      <b/>
      <i/>
      <sz val="12"/>
      <color theme="1"/>
      <name val="Verdana"/>
      <family val="2"/>
    </font>
    <font>
      <b/>
      <sz val="12"/>
      <color theme="1"/>
      <name val="Verdana"/>
      <family val="2"/>
    </font>
    <font>
      <b/>
      <i/>
      <sz val="12"/>
      <name val="Verdana"/>
      <family val="2"/>
    </font>
    <font>
      <i/>
      <sz val="11"/>
      <color theme="1"/>
      <name val="Calibri"/>
      <family val="2"/>
      <scheme val="minor"/>
    </font>
    <font>
      <sz val="20"/>
      <color rgb="FF0099FF"/>
      <name val="Cambria"/>
      <family val="1"/>
    </font>
    <font>
      <sz val="10"/>
      <color theme="1"/>
      <name val="Verdana"/>
      <family val="2"/>
    </font>
    <font>
      <b/>
      <sz val="18"/>
      <color theme="1"/>
      <name val="Calibri"/>
      <family val="2"/>
      <scheme val="minor"/>
    </font>
    <font>
      <i/>
      <sz val="11"/>
      <color theme="1"/>
      <name val="Verdana"/>
      <family val="2"/>
    </font>
    <font>
      <i/>
      <sz val="11"/>
      <name val="Verdana"/>
      <family val="2"/>
    </font>
    <font>
      <i/>
      <sz val="9"/>
      <color theme="1"/>
      <name val="Verdana"/>
      <family val="2"/>
    </font>
    <font>
      <sz val="11"/>
      <color theme="1"/>
      <name val="Verdana"/>
      <family val="2"/>
    </font>
    <font>
      <sz val="11"/>
      <name val="Verdana"/>
      <family val="2"/>
    </font>
    <font>
      <b/>
      <i/>
      <sz val="11"/>
      <name val="Verdana"/>
      <family val="2"/>
    </font>
    <font>
      <b/>
      <sz val="11"/>
      <name val="Verdana"/>
      <family val="2"/>
    </font>
    <font>
      <i/>
      <u/>
      <sz val="11"/>
      <color theme="1"/>
      <name val="Verdana"/>
      <family val="2"/>
    </font>
    <font>
      <b/>
      <sz val="12"/>
      <color theme="1"/>
      <name val="Calibri"/>
      <family val="2"/>
      <scheme val="minor"/>
    </font>
    <font>
      <b/>
      <sz val="14"/>
      <color theme="1"/>
      <name val="Calibri"/>
      <family val="2"/>
      <scheme val="minor"/>
    </font>
    <font>
      <b/>
      <sz val="11"/>
      <color theme="1"/>
      <name val="Calibri"/>
      <family val="2"/>
      <scheme val="minor"/>
    </font>
    <font>
      <i/>
      <sz val="12"/>
      <color theme="1"/>
      <name val="Calibri"/>
      <family val="2"/>
      <scheme val="minor"/>
    </font>
    <font>
      <sz val="14"/>
      <name val="Verdana"/>
      <family val="2"/>
    </font>
    <font>
      <i/>
      <sz val="14"/>
      <color theme="1"/>
      <name val="Verdana"/>
      <family val="2"/>
    </font>
    <font>
      <i/>
      <sz val="16"/>
      <name val="Verdana"/>
      <family val="2"/>
    </font>
    <font>
      <b/>
      <i/>
      <sz val="11"/>
      <color rgb="FFFF0000"/>
      <name val="Verdana"/>
      <family val="2"/>
    </font>
    <font>
      <i/>
      <u/>
      <sz val="12"/>
      <color theme="1"/>
      <name val="Verdan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color theme="1"/>
      <name val="Verdana"/>
      <family val="2"/>
    </font>
    <font>
      <b/>
      <sz val="11"/>
      <color theme="1"/>
      <name val="Verdana"/>
      <family val="2"/>
    </font>
    <font>
      <b/>
      <i/>
      <sz val="12"/>
      <color rgb="FFFF0000"/>
      <name val="Verdana"/>
      <family val="2"/>
    </font>
    <font>
      <i/>
      <u/>
      <sz val="11"/>
      <color theme="1"/>
      <name val="Calibri"/>
      <family val="2"/>
      <scheme val="minor"/>
    </font>
    <font>
      <b/>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right/>
      <top/>
      <bottom style="double">
        <color indexed="64"/>
      </bottom>
      <diagonal/>
    </border>
    <border>
      <left/>
      <right/>
      <top style="double">
        <color indexed="64"/>
      </top>
      <bottom/>
      <diagonal/>
    </border>
    <border>
      <left/>
      <right/>
      <top/>
      <bottom style="thin">
        <color indexed="64"/>
      </bottom>
      <diagonal/>
    </border>
    <border>
      <left style="thin">
        <color indexed="64"/>
      </left>
      <right/>
      <top/>
      <bottom/>
      <diagonal/>
    </border>
    <border>
      <left/>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top style="double">
        <color indexed="64"/>
      </top>
      <bottom style="double">
        <color indexed="64"/>
      </bottom>
      <diagonal/>
    </border>
    <border>
      <left/>
      <right/>
      <top style="double">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0" fontId="6" fillId="0" borderId="0"/>
    <xf numFmtId="0" fontId="42" fillId="0" borderId="0" applyNumberFormat="0" applyFill="0" applyBorder="0" applyAlignment="0" applyProtection="0"/>
    <xf numFmtId="0" fontId="43" fillId="0" borderId="24" applyNumberFormat="0" applyFill="0" applyAlignment="0" applyProtection="0"/>
    <xf numFmtId="0" fontId="44" fillId="0" borderId="25" applyNumberFormat="0" applyFill="0" applyAlignment="0" applyProtection="0"/>
    <xf numFmtId="0" fontId="45" fillId="0" borderId="26" applyNumberFormat="0" applyFill="0" applyAlignment="0" applyProtection="0"/>
    <xf numFmtId="0" fontId="45" fillId="0" borderId="0" applyNumberFormat="0" applyFill="0" applyBorder="0" applyAlignment="0" applyProtection="0"/>
    <xf numFmtId="0" fontId="46" fillId="2" borderId="0" applyNumberFormat="0" applyBorder="0" applyAlignment="0" applyProtection="0"/>
    <xf numFmtId="0" fontId="47" fillId="3" borderId="0" applyNumberFormat="0" applyBorder="0" applyAlignment="0" applyProtection="0"/>
    <xf numFmtId="0" fontId="48" fillId="4" borderId="0" applyNumberFormat="0" applyBorder="0" applyAlignment="0" applyProtection="0"/>
    <xf numFmtId="0" fontId="49" fillId="5" borderId="27" applyNumberFormat="0" applyAlignment="0" applyProtection="0"/>
    <xf numFmtId="0" fontId="50" fillId="6" borderId="28" applyNumberFormat="0" applyAlignment="0" applyProtection="0"/>
    <xf numFmtId="0" fontId="51" fillId="6" borderId="27" applyNumberFormat="0" applyAlignment="0" applyProtection="0"/>
    <xf numFmtId="0" fontId="52" fillId="0" borderId="29" applyNumberFormat="0" applyFill="0" applyAlignment="0" applyProtection="0"/>
    <xf numFmtId="0" fontId="53" fillId="7" borderId="30" applyNumberFormat="0" applyAlignment="0" applyProtection="0"/>
    <xf numFmtId="0" fontId="54" fillId="0" borderId="0" applyNumberFormat="0" applyFill="0" applyBorder="0" applyAlignment="0" applyProtection="0"/>
    <xf numFmtId="0" fontId="1" fillId="8" borderId="31" applyNumberFormat="0" applyFont="0" applyAlignment="0" applyProtection="0"/>
    <xf numFmtId="0" fontId="55" fillId="0" borderId="0" applyNumberFormat="0" applyFill="0" applyBorder="0" applyAlignment="0" applyProtection="0"/>
    <xf numFmtId="0" fontId="35" fillId="0" borderId="32" applyNumberFormat="0" applyFill="0" applyAlignment="0" applyProtection="0"/>
    <xf numFmtId="0" fontId="5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5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89">
    <xf numFmtId="0" fontId="0" fillId="0" borderId="0" xfId="0"/>
    <xf numFmtId="0" fontId="3" fillId="0" borderId="0" xfId="3" applyFont="1" applyAlignment="1">
      <alignment vertical="center"/>
    </xf>
    <xf numFmtId="164" fontId="4" fillId="0" borderId="0" xfId="1" applyNumberFormat="1" applyFont="1" applyFill="1" applyBorder="1" applyAlignment="1">
      <alignment horizontal="left" vertical="center" wrapText="1"/>
    </xf>
    <xf numFmtId="9" fontId="3" fillId="0" borderId="0" xfId="2" applyFont="1" applyAlignment="1">
      <alignment horizontal="right" vertical="center"/>
    </xf>
    <xf numFmtId="164" fontId="3" fillId="0" borderId="0" xfId="5" applyNumberFormat="1" applyFont="1" applyAlignment="1">
      <alignment vertical="center"/>
    </xf>
    <xf numFmtId="0" fontId="9" fillId="0" borderId="0" xfId="3" applyFont="1" applyAlignment="1">
      <alignment vertical="center"/>
    </xf>
    <xf numFmtId="164" fontId="9" fillId="0" borderId="0" xfId="1" applyNumberFormat="1" applyFont="1" applyAlignment="1">
      <alignment vertical="center"/>
    </xf>
    <xf numFmtId="2" fontId="11" fillId="0" borderId="0" xfId="3" applyNumberFormat="1" applyFont="1" applyAlignment="1">
      <alignment vertical="center"/>
    </xf>
    <xf numFmtId="166" fontId="3" fillId="0" borderId="0" xfId="3" applyNumberFormat="1" applyFont="1" applyAlignment="1">
      <alignment vertical="center"/>
    </xf>
    <xf numFmtId="0" fontId="13" fillId="0" borderId="0" xfId="3" applyFont="1"/>
    <xf numFmtId="0" fontId="17" fillId="0" borderId="0" xfId="0" applyFont="1"/>
    <xf numFmtId="164" fontId="15" fillId="0" borderId="0" xfId="1" applyNumberFormat="1" applyFont="1" applyBorder="1" applyAlignment="1">
      <alignment wrapText="1"/>
    </xf>
    <xf numFmtId="164" fontId="14" fillId="0" borderId="0" xfId="1" applyNumberFormat="1" applyFont="1" applyBorder="1" applyAlignment="1">
      <alignment vertical="center" wrapText="1"/>
    </xf>
    <xf numFmtId="0" fontId="7" fillId="0" borderId="0" xfId="4" applyFont="1" applyAlignment="1">
      <alignment vertical="center" wrapText="1"/>
    </xf>
    <xf numFmtId="164" fontId="8" fillId="0" borderId="0" xfId="1" applyNumberFormat="1" applyFont="1" applyBorder="1" applyAlignment="1">
      <alignment horizontal="left" vertical="center"/>
    </xf>
    <xf numFmtId="0" fontId="7" fillId="0" borderId="1" xfId="4" applyFont="1" applyBorder="1" applyAlignment="1">
      <alignment vertical="center" wrapText="1"/>
    </xf>
    <xf numFmtId="164" fontId="8" fillId="0" borderId="1" xfId="1" applyNumberFormat="1" applyFont="1" applyBorder="1" applyAlignment="1">
      <alignment horizontal="left" vertical="center"/>
    </xf>
    <xf numFmtId="164" fontId="2" fillId="0" borderId="5" xfId="1" applyNumberFormat="1" applyFont="1" applyFill="1" applyBorder="1" applyAlignment="1">
      <alignment horizontal="left" vertical="center" wrapText="1"/>
    </xf>
    <xf numFmtId="0" fontId="12" fillId="0" borderId="1" xfId="3" applyFont="1" applyBorder="1" applyAlignment="1">
      <alignment vertical="center" wrapText="1"/>
    </xf>
    <xf numFmtId="165" fontId="15" fillId="0" borderId="0" xfId="2" applyNumberFormat="1" applyFont="1" applyBorder="1" applyAlignment="1">
      <alignment horizontal="center" vertical="center" wrapText="1"/>
    </xf>
    <xf numFmtId="0" fontId="12" fillId="0" borderId="8" xfId="4" applyFont="1" applyBorder="1" applyAlignment="1">
      <alignment vertical="center" wrapText="1"/>
    </xf>
    <xf numFmtId="164" fontId="12" fillId="0" borderId="8" xfId="1" applyNumberFormat="1" applyFont="1" applyBorder="1" applyAlignment="1">
      <alignment vertical="center" wrapText="1"/>
    </xf>
    <xf numFmtId="165" fontId="15" fillId="0" borderId="0" xfId="2" applyNumberFormat="1" applyFont="1" applyBorder="1" applyAlignment="1">
      <alignment horizontal="center" wrapText="1"/>
    </xf>
    <xf numFmtId="164" fontId="3" fillId="0" borderId="0" xfId="3" applyNumberFormat="1" applyFont="1" applyAlignment="1">
      <alignment vertical="center"/>
    </xf>
    <xf numFmtId="167" fontId="9" fillId="0" borderId="0" xfId="1" applyNumberFormat="1" applyFont="1" applyAlignment="1">
      <alignment vertical="center"/>
    </xf>
    <xf numFmtId="0" fontId="14" fillId="0" borderId="1" xfId="4" applyFont="1" applyBorder="1" applyAlignment="1">
      <alignment horizontal="right" vertical="center" wrapText="1"/>
    </xf>
    <xf numFmtId="0" fontId="12" fillId="0" borderId="1" xfId="4" applyFont="1" applyBorder="1" applyAlignment="1">
      <alignment horizontal="right" vertical="center" wrapText="1"/>
    </xf>
    <xf numFmtId="164" fontId="4" fillId="0" borderId="1" xfId="1" applyNumberFormat="1" applyFont="1" applyFill="1" applyBorder="1" applyAlignment="1">
      <alignment horizontal="right" vertical="center" wrapText="1"/>
    </xf>
    <xf numFmtId="164" fontId="4" fillId="0" borderId="11" xfId="1" applyNumberFormat="1" applyFont="1" applyFill="1" applyBorder="1" applyAlignment="1">
      <alignment horizontal="right" vertical="center" wrapText="1"/>
    </xf>
    <xf numFmtId="0" fontId="4" fillId="0" borderId="1" xfId="3" applyFont="1" applyBorder="1" applyAlignment="1">
      <alignment horizontal="right" vertical="center" wrapText="1"/>
    </xf>
    <xf numFmtId="0" fontId="0" fillId="0" borderId="1" xfId="0" applyBorder="1"/>
    <xf numFmtId="0" fontId="8" fillId="0" borderId="0" xfId="0" applyFont="1" applyBorder="1" applyAlignment="1">
      <alignment horizontal="left" vertical="center" wrapText="1"/>
    </xf>
    <xf numFmtId="0" fontId="16" fillId="0" borderId="0" xfId="0" applyFont="1" applyAlignment="1">
      <alignment horizontal="left" vertical="center"/>
    </xf>
    <xf numFmtId="0" fontId="25" fillId="0" borderId="0" xfId="0" applyFont="1" applyBorder="1" applyAlignment="1">
      <alignment horizontal="left" vertical="center"/>
    </xf>
    <xf numFmtId="0" fontId="0" fillId="0" borderId="13" xfId="0" applyBorder="1"/>
    <xf numFmtId="0" fontId="0" fillId="0" borderId="14" xfId="0" applyBorder="1"/>
    <xf numFmtId="0" fontId="0" fillId="0" borderId="15" xfId="0" applyBorder="1"/>
    <xf numFmtId="0" fontId="0" fillId="0" borderId="4" xfId="0" applyBorder="1"/>
    <xf numFmtId="0" fontId="0" fillId="0" borderId="0" xfId="0" applyBorder="1"/>
    <xf numFmtId="0" fontId="0" fillId="0" borderId="7" xfId="0" applyBorder="1"/>
    <xf numFmtId="0" fontId="13" fillId="0" borderId="0" xfId="0" applyFont="1" applyBorder="1" applyAlignment="1">
      <alignment horizontal="left" vertical="center"/>
    </xf>
    <xf numFmtId="0" fontId="0" fillId="0" borderId="16" xfId="0" applyBorder="1"/>
    <xf numFmtId="0" fontId="0" fillId="0" borderId="6" xfId="0" applyBorder="1"/>
    <xf numFmtId="0" fontId="25" fillId="0" borderId="1" xfId="0" applyFont="1" applyBorder="1" applyAlignment="1">
      <alignment horizontal="left" vertical="center"/>
    </xf>
    <xf numFmtId="0" fontId="18" fillId="0" borderId="0" xfId="3" applyFont="1"/>
    <xf numFmtId="0" fontId="3" fillId="0" borderId="1" xfId="3" applyFont="1" applyBorder="1" applyAlignment="1">
      <alignment vertical="center"/>
    </xf>
    <xf numFmtId="0" fontId="12" fillId="0" borderId="0" xfId="3" applyFont="1" applyAlignment="1">
      <alignment horizontal="left" vertical="center" wrapText="1"/>
    </xf>
    <xf numFmtId="0" fontId="15" fillId="0" borderId="0" xfId="4" applyFont="1" applyAlignment="1">
      <alignment wrapText="1"/>
    </xf>
    <xf numFmtId="169" fontId="3" fillId="0" borderId="0" xfId="3" applyNumberFormat="1" applyFont="1" applyAlignment="1">
      <alignment vertical="center"/>
    </xf>
    <xf numFmtId="17" fontId="8" fillId="0" borderId="0" xfId="3" applyNumberFormat="1" applyFont="1"/>
    <xf numFmtId="0" fontId="14" fillId="0" borderId="9" xfId="3" applyFont="1" applyBorder="1" applyAlignment="1">
      <alignment vertical="center" wrapText="1"/>
    </xf>
    <xf numFmtId="0" fontId="14" fillId="0" borderId="9" xfId="3" applyFont="1" applyBorder="1" applyAlignment="1">
      <alignment horizontal="right" vertical="center" wrapText="1"/>
    </xf>
    <xf numFmtId="0" fontId="13" fillId="0" borderId="0" xfId="3" applyFont="1" applyAlignment="1">
      <alignment vertical="center"/>
    </xf>
    <xf numFmtId="164" fontId="14" fillId="0" borderId="0" xfId="1" applyNumberFormat="1" applyFont="1" applyFill="1" applyBorder="1" applyAlignment="1">
      <alignment horizontal="left" vertical="center" wrapText="1"/>
    </xf>
    <xf numFmtId="0" fontId="29" fillId="0" borderId="1" xfId="3" applyFont="1" applyBorder="1" applyAlignment="1">
      <alignment horizontal="right" vertical="center" wrapText="1"/>
    </xf>
    <xf numFmtId="164" fontId="29" fillId="0" borderId="0" xfId="1" applyNumberFormat="1" applyFont="1" applyFill="1" applyBorder="1" applyAlignment="1">
      <alignment horizontal="left" vertical="center" wrapText="1"/>
    </xf>
    <xf numFmtId="164" fontId="31" fillId="0" borderId="5" xfId="1" applyNumberFormat="1" applyFont="1" applyFill="1" applyBorder="1" applyAlignment="1">
      <alignment horizontal="left" vertical="center" wrapText="1"/>
    </xf>
    <xf numFmtId="17" fontId="8" fillId="0" borderId="0" xfId="0" applyNumberFormat="1" applyFont="1"/>
    <xf numFmtId="167" fontId="4" fillId="0" borderId="1" xfId="3" applyNumberFormat="1" applyFont="1" applyBorder="1" applyAlignment="1">
      <alignment horizontal="right" vertical="center" wrapText="1"/>
    </xf>
    <xf numFmtId="167" fontId="8" fillId="0" borderId="0" xfId="1" applyNumberFormat="1" applyFont="1" applyBorder="1" applyAlignment="1">
      <alignment horizontal="left" vertical="center"/>
    </xf>
    <xf numFmtId="167" fontId="3" fillId="0" borderId="0" xfId="3" applyNumberFormat="1" applyFont="1" applyAlignment="1">
      <alignment vertical="center"/>
    </xf>
    <xf numFmtId="167" fontId="3" fillId="0" borderId="0" xfId="2" applyNumberFormat="1" applyFont="1" applyAlignment="1">
      <alignment horizontal="right" vertical="center"/>
    </xf>
    <xf numFmtId="17" fontId="8" fillId="0" borderId="0" xfId="3" applyNumberFormat="1" applyFont="1" applyAlignment="1"/>
    <xf numFmtId="17" fontId="8" fillId="0" borderId="0" xfId="3" applyNumberFormat="1" applyFont="1" applyAlignment="1">
      <alignment vertical="center"/>
    </xf>
    <xf numFmtId="0" fontId="28" fillId="0" borderId="0" xfId="3" applyFont="1"/>
    <xf numFmtId="0" fontId="16" fillId="0" borderId="1" xfId="0" applyFont="1" applyBorder="1" applyAlignment="1">
      <alignment horizontal="left" vertical="center"/>
    </xf>
    <xf numFmtId="0" fontId="13" fillId="0" borderId="0" xfId="0" applyFont="1" applyBorder="1" applyAlignment="1">
      <alignment vertical="center"/>
    </xf>
    <xf numFmtId="0" fontId="17" fillId="0" borderId="0" xfId="0" applyFont="1" applyAlignment="1"/>
    <xf numFmtId="0" fontId="0" fillId="0" borderId="0" xfId="0" applyAlignment="1"/>
    <xf numFmtId="164" fontId="12" fillId="0" borderId="0" xfId="1" applyNumberFormat="1" applyFont="1" applyFill="1" applyBorder="1" applyAlignment="1">
      <alignment horizontal="left" vertical="center" wrapText="1"/>
    </xf>
    <xf numFmtId="164" fontId="19" fillId="0" borderId="0" xfId="0" applyNumberFormat="1" applyFont="1" applyAlignment="1">
      <alignment horizontal="right"/>
    </xf>
    <xf numFmtId="168" fontId="19" fillId="0" borderId="0" xfId="0" applyNumberFormat="1" applyFont="1" applyBorder="1" applyAlignment="1">
      <alignment horizontal="right"/>
    </xf>
    <xf numFmtId="0" fontId="12" fillId="0" borderId="2" xfId="3" applyFont="1" applyBorder="1" applyAlignment="1">
      <alignment vertical="center" wrapText="1"/>
    </xf>
    <xf numFmtId="164" fontId="14" fillId="0" borderId="1" xfId="1" applyNumberFormat="1" applyFont="1" applyBorder="1" applyAlignment="1">
      <alignment horizontal="center" vertical="top" wrapText="1"/>
    </xf>
    <xf numFmtId="17" fontId="8" fillId="0" borderId="0" xfId="0" applyNumberFormat="1" applyFont="1" applyBorder="1"/>
    <xf numFmtId="0" fontId="8" fillId="0" borderId="1" xfId="0" applyFont="1" applyBorder="1" applyAlignment="1">
      <alignment vertical="center"/>
    </xf>
    <xf numFmtId="0" fontId="16" fillId="0" borderId="1" xfId="0" applyFont="1" applyBorder="1" applyAlignment="1">
      <alignment vertical="center"/>
    </xf>
    <xf numFmtId="0" fontId="26" fillId="0" borderId="1" xfId="3" applyFont="1" applyBorder="1" applyAlignment="1">
      <alignment vertical="center"/>
    </xf>
    <xf numFmtId="164" fontId="15" fillId="0" borderId="0" xfId="1" applyNumberFormat="1" applyFont="1" applyBorder="1" applyAlignment="1">
      <alignment vertical="center" wrapText="1"/>
    </xf>
    <xf numFmtId="164" fontId="12" fillId="0" borderId="0" xfId="1" quotePrefix="1" applyNumberFormat="1" applyFont="1" applyFill="1" applyBorder="1" applyAlignment="1">
      <alignment horizontal="left" vertical="center" wrapText="1"/>
    </xf>
    <xf numFmtId="0" fontId="3" fillId="0" borderId="0" xfId="3" applyFont="1" applyBorder="1" applyAlignment="1">
      <alignment vertical="center"/>
    </xf>
    <xf numFmtId="0" fontId="33" fillId="0" borderId="0" xfId="0" applyFont="1" applyBorder="1" applyAlignment="1">
      <alignment vertical="center"/>
    </xf>
    <xf numFmtId="0" fontId="34" fillId="0" borderId="0" xfId="0" applyFont="1" applyBorder="1" applyAlignment="1">
      <alignment vertical="center"/>
    </xf>
    <xf numFmtId="167" fontId="14" fillId="0" borderId="0" xfId="1" applyNumberFormat="1" applyFont="1" applyFill="1" applyBorder="1" applyAlignment="1">
      <alignment horizontal="left" vertical="center" wrapText="1"/>
    </xf>
    <xf numFmtId="0" fontId="24" fillId="0" borderId="4" xfId="0" applyFont="1" applyBorder="1" applyAlignment="1">
      <alignment horizontal="center"/>
    </xf>
    <xf numFmtId="0" fontId="24" fillId="0" borderId="0" xfId="0" applyFont="1" applyBorder="1" applyAlignment="1">
      <alignment horizontal="center"/>
    </xf>
    <xf numFmtId="0" fontId="24" fillId="0" borderId="7" xfId="0" applyFont="1" applyBorder="1" applyAlignment="1">
      <alignment horizontal="center"/>
    </xf>
    <xf numFmtId="0" fontId="3" fillId="0" borderId="0" xfId="0" applyFont="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xf numFmtId="0" fontId="0" fillId="0" borderId="0" xfId="0" applyFont="1"/>
    <xf numFmtId="17" fontId="16" fillId="0" borderId="0" xfId="0" quotePrefix="1" applyNumberFormat="1" applyFont="1" applyBorder="1" applyAlignment="1"/>
    <xf numFmtId="17" fontId="16" fillId="0" borderId="7" xfId="0" quotePrefix="1" applyNumberFormat="1" applyFont="1" applyBorder="1" applyAlignment="1"/>
    <xf numFmtId="0" fontId="35" fillId="0" borderId="0" xfId="0" applyFont="1" applyBorder="1"/>
    <xf numFmtId="0" fontId="36" fillId="0" borderId="0" xfId="0" applyFont="1" applyBorder="1" applyAlignment="1">
      <alignment vertical="center"/>
    </xf>
    <xf numFmtId="17" fontId="27" fillId="0" borderId="0" xfId="0" quotePrefix="1" applyNumberFormat="1" applyFont="1" applyBorder="1" applyAlignment="1"/>
    <xf numFmtId="17" fontId="0" fillId="0" borderId="0" xfId="0" applyNumberFormat="1"/>
    <xf numFmtId="0" fontId="17" fillId="0" borderId="7" xfId="0" applyFont="1" applyBorder="1" applyAlignment="1">
      <alignment vertical="top" wrapText="1"/>
    </xf>
    <xf numFmtId="164" fontId="37" fillId="0" borderId="0" xfId="1" applyNumberFormat="1" applyFont="1" applyFill="1" applyBorder="1" applyAlignment="1">
      <alignment horizontal="left" vertical="center" wrapText="1"/>
    </xf>
    <xf numFmtId="164" fontId="12" fillId="0" borderId="5" xfId="1" applyNumberFormat="1" applyFont="1" applyFill="1" applyBorder="1" applyAlignment="1">
      <alignment horizontal="left" vertical="center" wrapText="1"/>
    </xf>
    <xf numFmtId="164" fontId="15" fillId="0" borderId="0" xfId="1" applyNumberFormat="1" applyFont="1" applyFill="1" applyBorder="1" applyAlignment="1">
      <alignment horizontal="right" vertical="center" wrapText="1"/>
    </xf>
    <xf numFmtId="164" fontId="15" fillId="0" borderId="0" xfId="1" applyNumberFormat="1" applyFont="1" applyFill="1" applyBorder="1" applyAlignment="1">
      <alignment horizontal="left" vertical="center" wrapText="1"/>
    </xf>
    <xf numFmtId="164" fontId="14" fillId="0" borderId="3" xfId="1" applyNumberFormat="1" applyFont="1" applyFill="1" applyBorder="1" applyAlignment="1">
      <alignment horizontal="left" vertical="center" wrapText="1"/>
    </xf>
    <xf numFmtId="0" fontId="16" fillId="0" borderId="0" xfId="0" applyFont="1" applyBorder="1" applyAlignment="1">
      <alignment horizontal="left" vertical="center"/>
    </xf>
    <xf numFmtId="0" fontId="14" fillId="0" borderId="1" xfId="3" applyFont="1" applyBorder="1" applyAlignment="1">
      <alignment horizontal="right" vertical="center" wrapText="1"/>
    </xf>
    <xf numFmtId="0" fontId="34" fillId="0" borderId="0" xfId="0" applyFont="1" applyAlignment="1">
      <alignment vertical="center"/>
    </xf>
    <xf numFmtId="0" fontId="20" fillId="0" borderId="0" xfId="0" applyFont="1"/>
    <xf numFmtId="0" fontId="14" fillId="0" borderId="0" xfId="0" applyFont="1"/>
    <xf numFmtId="164" fontId="14" fillId="0" borderId="7" xfId="1" applyNumberFormat="1" applyFont="1" applyFill="1" applyBorder="1" applyAlignment="1">
      <alignment horizontal="left" vertical="center" wrapText="1"/>
    </xf>
    <xf numFmtId="164" fontId="15" fillId="0" borderId="7" xfId="1" applyNumberFormat="1" applyFont="1" applyFill="1" applyBorder="1" applyAlignment="1">
      <alignment horizontal="left" vertical="center" wrapText="1"/>
    </xf>
    <xf numFmtId="164" fontId="12" fillId="0" borderId="3" xfId="1" applyNumberFormat="1" applyFont="1" applyFill="1" applyBorder="1" applyAlignment="1">
      <alignment horizontal="left" vertical="center" wrapText="1"/>
    </xf>
    <xf numFmtId="164" fontId="12" fillId="0" borderId="6" xfId="1" applyNumberFormat="1" applyFont="1" applyFill="1" applyBorder="1" applyAlignment="1">
      <alignment horizontal="left" vertical="center" wrapText="1"/>
    </xf>
    <xf numFmtId="164" fontId="14" fillId="0" borderId="0" xfId="1" applyNumberFormat="1" applyFont="1" applyFill="1" applyBorder="1" applyAlignment="1">
      <alignment horizontal="right" vertical="center" wrapText="1"/>
    </xf>
    <xf numFmtId="164" fontId="14" fillId="0" borderId="1" xfId="1" applyNumberFormat="1" applyFont="1" applyFill="1" applyBorder="1" applyAlignment="1">
      <alignment horizontal="right" vertical="center" wrapText="1"/>
    </xf>
    <xf numFmtId="17" fontId="16" fillId="0" borderId="0" xfId="3" applyNumberFormat="1" applyFont="1"/>
    <xf numFmtId="164" fontId="26" fillId="0" borderId="0" xfId="1" applyNumberFormat="1" applyFont="1" applyFill="1" applyBorder="1" applyAlignment="1">
      <alignment horizontal="left" vertical="center" wrapText="1"/>
    </xf>
    <xf numFmtId="43" fontId="31" fillId="0" borderId="5" xfId="1" applyNumberFormat="1" applyFont="1" applyFill="1" applyBorder="1" applyAlignment="1">
      <alignment horizontal="left" vertical="center" wrapText="1"/>
    </xf>
    <xf numFmtId="0" fontId="28" fillId="0" borderId="0" xfId="3" applyFont="1" applyAlignment="1">
      <alignment vertical="center"/>
    </xf>
    <xf numFmtId="0" fontId="16" fillId="0" borderId="0" xfId="3" applyFont="1" applyBorder="1" applyAlignment="1">
      <alignment horizontal="left" vertical="center" wrapText="1"/>
    </xf>
    <xf numFmtId="43" fontId="29" fillId="0" borderId="0" xfId="1" applyNumberFormat="1" applyFont="1" applyFill="1" applyBorder="1" applyAlignment="1">
      <alignment horizontal="left" vertical="center" wrapText="1"/>
    </xf>
    <xf numFmtId="43" fontId="25" fillId="0" borderId="0" xfId="1" applyNumberFormat="1" applyFont="1" applyAlignment="1">
      <alignment vertical="center"/>
    </xf>
    <xf numFmtId="43" fontId="28" fillId="0" borderId="0" xfId="1" applyNumberFormat="1" applyFont="1" applyAlignment="1">
      <alignment vertical="center"/>
    </xf>
    <xf numFmtId="0" fontId="0" fillId="0" borderId="0" xfId="0" applyBorder="1" applyAlignment="1">
      <alignment vertical="center"/>
    </xf>
    <xf numFmtId="0" fontId="26" fillId="0" borderId="0" xfId="3" applyFont="1" applyBorder="1" applyAlignment="1">
      <alignment vertical="center" wrapText="1"/>
    </xf>
    <xf numFmtId="0" fontId="25" fillId="0" borderId="0" xfId="3" applyFont="1" applyBorder="1" applyAlignment="1">
      <alignment vertical="center" wrapText="1"/>
    </xf>
    <xf numFmtId="0" fontId="3" fillId="0" borderId="0" xfId="3" applyFont="1" applyAlignment="1"/>
    <xf numFmtId="43" fontId="17" fillId="0" borderId="0" xfId="1" applyFont="1" applyAlignment="1"/>
    <xf numFmtId="0" fontId="0" fillId="0" borderId="0" xfId="0" applyFill="1" applyBorder="1"/>
    <xf numFmtId="0" fontId="0" fillId="0" borderId="0" xfId="0" applyBorder="1" applyAlignment="1"/>
    <xf numFmtId="9" fontId="3" fillId="0" borderId="0" xfId="2" applyFont="1" applyAlignment="1">
      <alignment vertical="center"/>
    </xf>
    <xf numFmtId="0" fontId="14" fillId="0" borderId="1" xfId="3" applyFont="1" applyBorder="1" applyAlignment="1">
      <alignment horizontal="left" vertical="center" wrapText="1"/>
    </xf>
    <xf numFmtId="0" fontId="12" fillId="0" borderId="0" xfId="3" applyFont="1" applyBorder="1" applyAlignment="1">
      <alignment horizontal="left" vertical="center" wrapText="1"/>
    </xf>
    <xf numFmtId="9" fontId="20" fillId="0" borderId="8" xfId="2" applyFont="1" applyBorder="1" applyAlignment="1">
      <alignment horizontal="center" vertical="center" wrapText="1"/>
    </xf>
    <xf numFmtId="165" fontId="15" fillId="0" borderId="14" xfId="2" applyNumberFormat="1" applyFont="1" applyBorder="1" applyAlignment="1">
      <alignment horizontal="center" vertical="center" wrapText="1"/>
    </xf>
    <xf numFmtId="0" fontId="13" fillId="0" borderId="0" xfId="3" applyFont="1" applyBorder="1"/>
    <xf numFmtId="0" fontId="16" fillId="0" borderId="1" xfId="0" applyFont="1" applyBorder="1" applyAlignment="1">
      <alignment vertical="center" wrapText="1"/>
    </xf>
    <xf numFmtId="0" fontId="29" fillId="0" borderId="0" xfId="3" applyFont="1" applyBorder="1" applyAlignment="1">
      <alignment horizontal="right" vertical="center" wrapText="1"/>
    </xf>
    <xf numFmtId="0" fontId="25" fillId="0" borderId="0" xfId="0" applyFont="1" applyBorder="1" applyAlignment="1">
      <alignment vertical="center"/>
    </xf>
    <xf numFmtId="164" fontId="14" fillId="0" borderId="0" xfId="1" quotePrefix="1" applyNumberFormat="1" applyFont="1" applyFill="1" applyBorder="1" applyAlignment="1">
      <alignment horizontal="left" vertical="center" wrapText="1"/>
    </xf>
    <xf numFmtId="0" fontId="12" fillId="0" borderId="5" xfId="4" applyFont="1" applyFill="1" applyBorder="1" applyAlignment="1">
      <alignment horizontal="left" vertical="center" wrapText="1"/>
    </xf>
    <xf numFmtId="164" fontId="12" fillId="0" borderId="5" xfId="1" applyNumberFormat="1" applyFont="1" applyFill="1" applyBorder="1" applyAlignment="1">
      <alignment vertical="center" wrapText="1"/>
    </xf>
    <xf numFmtId="0" fontId="13" fillId="0" borderId="0" xfId="3" applyFont="1" applyFill="1" applyAlignment="1">
      <alignment vertical="center"/>
    </xf>
    <xf numFmtId="164" fontId="12" fillId="0" borderId="1" xfId="1" quotePrefix="1" applyNumberFormat="1" applyFont="1" applyFill="1" applyBorder="1" applyAlignment="1">
      <alignment horizontal="left" vertical="center" wrapText="1"/>
    </xf>
    <xf numFmtId="164" fontId="14" fillId="0" borderId="1" xfId="1" applyNumberFormat="1" applyFont="1" applyFill="1" applyBorder="1" applyAlignment="1">
      <alignment horizontal="left" vertical="center" wrapText="1"/>
    </xf>
    <xf numFmtId="167" fontId="14" fillId="0" borderId="1" xfId="1" applyNumberFormat="1" applyFont="1" applyFill="1" applyBorder="1" applyAlignment="1">
      <alignment horizontal="left" vertical="center" wrapText="1"/>
    </xf>
    <xf numFmtId="0" fontId="13" fillId="0" borderId="0" xfId="3" applyFont="1" applyFill="1" applyAlignment="1"/>
    <xf numFmtId="164" fontId="3" fillId="0" borderId="0" xfId="3" applyNumberFormat="1" applyFont="1" applyAlignment="1"/>
    <xf numFmtId="166" fontId="3" fillId="0" borderId="0" xfId="3" applyNumberFormat="1" applyFont="1" applyAlignment="1"/>
    <xf numFmtId="0" fontId="26" fillId="0" borderId="3" xfId="3" applyFont="1" applyBorder="1" applyAlignment="1">
      <alignment horizontal="left" vertical="center" wrapText="1"/>
    </xf>
    <xf numFmtId="0" fontId="13" fillId="0" borderId="1" xfId="0" applyFont="1" applyFill="1" applyBorder="1" applyAlignment="1">
      <alignment vertical="center" wrapText="1"/>
    </xf>
    <xf numFmtId="0" fontId="28" fillId="0" borderId="1" xfId="0" applyFont="1" applyFill="1" applyBorder="1" applyAlignment="1">
      <alignment horizontal="right" vertical="center" wrapText="1"/>
    </xf>
    <xf numFmtId="0" fontId="28" fillId="0" borderId="12" xfId="0" applyFont="1" applyFill="1" applyBorder="1" applyAlignment="1">
      <alignment horizontal="right" vertical="center" wrapText="1"/>
    </xf>
    <xf numFmtId="0" fontId="28" fillId="0" borderId="11" xfId="0" applyFont="1" applyFill="1" applyBorder="1" applyAlignment="1">
      <alignment horizontal="right" vertical="center" wrapText="1"/>
    </xf>
    <xf numFmtId="168" fontId="19" fillId="0" borderId="7" xfId="0" applyNumberFormat="1" applyFont="1" applyBorder="1" applyAlignment="1">
      <alignment horizontal="right"/>
    </xf>
    <xf numFmtId="17" fontId="15" fillId="0" borderId="0" xfId="4" quotePrefix="1" applyNumberFormat="1" applyFont="1" applyFill="1" applyAlignment="1">
      <alignment horizontal="left"/>
    </xf>
    <xf numFmtId="164" fontId="20" fillId="0" borderId="0" xfId="1" applyNumberFormat="1" applyFont="1" applyFill="1" applyBorder="1" applyAlignment="1">
      <alignment horizontal="right" wrapText="1"/>
    </xf>
    <xf numFmtId="17" fontId="15" fillId="0" borderId="1" xfId="4" quotePrefix="1" applyNumberFormat="1" applyFont="1" applyFill="1" applyBorder="1" applyAlignment="1">
      <alignment horizontal="left"/>
    </xf>
    <xf numFmtId="164" fontId="20" fillId="0" borderId="1" xfId="1" applyNumberFormat="1" applyFont="1" applyFill="1" applyBorder="1" applyAlignment="1">
      <alignment horizontal="right" wrapText="1"/>
    </xf>
    <xf numFmtId="168" fontId="20" fillId="0" borderId="11" xfId="1" applyNumberFormat="1" applyFont="1" applyFill="1" applyBorder="1" applyAlignment="1">
      <alignment horizontal="right" wrapText="1"/>
    </xf>
    <xf numFmtId="168" fontId="20" fillId="0" borderId="1" xfId="1" applyNumberFormat="1" applyFont="1" applyFill="1" applyBorder="1" applyAlignment="1">
      <alignment horizontal="right" wrapText="1"/>
    </xf>
    <xf numFmtId="17" fontId="15" fillId="0" borderId="0" xfId="4" quotePrefix="1" applyNumberFormat="1" applyFont="1" applyAlignment="1">
      <alignment horizontal="left"/>
    </xf>
    <xf numFmtId="0" fontId="16" fillId="0" borderId="0" xfId="0" applyFont="1" applyBorder="1" applyAlignment="1">
      <alignment horizontal="left" vertical="center" wrapText="1"/>
    </xf>
    <xf numFmtId="0" fontId="13" fillId="0" borderId="0" xfId="3" applyFont="1" applyBorder="1" applyAlignment="1">
      <alignment vertical="center"/>
    </xf>
    <xf numFmtId="164" fontId="15" fillId="0" borderId="2" xfId="1" applyNumberFormat="1" applyFont="1" applyFill="1" applyBorder="1" applyAlignment="1">
      <alignment horizontal="left" vertical="center" wrapText="1"/>
    </xf>
    <xf numFmtId="164" fontId="18" fillId="0" borderId="2" xfId="1" applyNumberFormat="1" applyFont="1" applyBorder="1" applyAlignment="1">
      <alignment vertical="center"/>
    </xf>
    <xf numFmtId="43" fontId="16" fillId="0" borderId="2" xfId="1" applyFont="1" applyBorder="1" applyAlignment="1">
      <alignment vertical="center"/>
    </xf>
    <xf numFmtId="0" fontId="16" fillId="0" borderId="2" xfId="3" applyFont="1" applyBorder="1" applyAlignment="1">
      <alignment vertical="center"/>
    </xf>
    <xf numFmtId="164" fontId="18" fillId="0" borderId="0" xfId="1" applyNumberFormat="1" applyFont="1" applyAlignment="1">
      <alignment vertical="center"/>
    </xf>
    <xf numFmtId="166" fontId="13" fillId="0" borderId="0" xfId="3" applyNumberFormat="1" applyFont="1" applyAlignment="1">
      <alignment vertical="center"/>
    </xf>
    <xf numFmtId="0" fontId="14" fillId="0" borderId="0" xfId="3" applyFont="1" applyBorder="1" applyAlignment="1">
      <alignment vertical="center" wrapText="1"/>
    </xf>
    <xf numFmtId="17" fontId="8" fillId="0" borderId="0" xfId="3" applyNumberFormat="1" applyFont="1" applyFill="1"/>
    <xf numFmtId="0" fontId="39" fillId="0" borderId="2" xfId="3" applyFont="1" applyBorder="1" applyAlignment="1">
      <alignment vertical="center" wrapText="1"/>
    </xf>
    <xf numFmtId="17" fontId="26" fillId="0" borderId="3" xfId="4" quotePrefix="1" applyNumberFormat="1" applyFont="1" applyFill="1" applyBorder="1" applyAlignment="1">
      <alignment vertical="center"/>
    </xf>
    <xf numFmtId="164" fontId="30" fillId="0" borderId="3" xfId="1" applyNumberFormat="1" applyFont="1" applyFill="1" applyBorder="1" applyAlignment="1">
      <alignment vertical="center" wrapText="1"/>
    </xf>
    <xf numFmtId="167" fontId="30" fillId="0" borderId="3" xfId="1" applyNumberFormat="1" applyFont="1" applyFill="1" applyBorder="1" applyAlignment="1">
      <alignment horizontal="left" vertical="center" wrapText="1"/>
    </xf>
    <xf numFmtId="164" fontId="30" fillId="0" borderId="3" xfId="1" applyNumberFormat="1" applyFont="1" applyFill="1" applyBorder="1" applyAlignment="1">
      <alignment horizontal="left" vertical="center" wrapText="1"/>
    </xf>
    <xf numFmtId="164" fontId="28" fillId="0" borderId="0" xfId="3" applyNumberFormat="1" applyFont="1" applyAlignment="1">
      <alignment vertical="center"/>
    </xf>
    <xf numFmtId="166" fontId="28" fillId="0" borderId="0" xfId="3" applyNumberFormat="1" applyFont="1" applyAlignment="1">
      <alignment vertical="center"/>
    </xf>
    <xf numFmtId="17" fontId="26" fillId="0" borderId="5" xfId="4" quotePrefix="1" applyNumberFormat="1" applyFont="1" applyFill="1" applyBorder="1" applyAlignment="1">
      <alignment vertical="center"/>
    </xf>
    <xf numFmtId="164" fontId="30" fillId="0" borderId="5" xfId="1" applyNumberFormat="1" applyFont="1" applyFill="1" applyBorder="1" applyAlignment="1">
      <alignment vertical="center" wrapText="1"/>
    </xf>
    <xf numFmtId="164" fontId="40" fillId="0" borderId="5" xfId="1" applyNumberFormat="1" applyFont="1" applyFill="1" applyBorder="1" applyAlignment="1">
      <alignment horizontal="left" vertical="center" wrapText="1"/>
    </xf>
    <xf numFmtId="167" fontId="30" fillId="0" borderId="5" xfId="1" applyNumberFormat="1" applyFont="1" applyFill="1" applyBorder="1" applyAlignment="1">
      <alignment horizontal="left" vertical="center" wrapText="1"/>
    </xf>
    <xf numFmtId="164" fontId="4" fillId="0" borderId="0" xfId="1" applyNumberFormat="1" applyFont="1" applyFill="1" applyBorder="1" applyAlignment="1">
      <alignment horizontal="left" wrapText="1"/>
    </xf>
    <xf numFmtId="0" fontId="4" fillId="0" borderId="1" xfId="3" applyFont="1" applyFill="1" applyBorder="1" applyAlignment="1">
      <alignment horizontal="right" vertical="center" wrapText="1"/>
    </xf>
    <xf numFmtId="167" fontId="4" fillId="0" borderId="1" xfId="3" applyNumberFormat="1" applyFont="1" applyFill="1" applyBorder="1" applyAlignment="1">
      <alignment horizontal="right" vertical="center" wrapText="1"/>
    </xf>
    <xf numFmtId="164" fontId="8" fillId="0" borderId="0" xfId="1" applyNumberFormat="1" applyFont="1" applyFill="1" applyBorder="1" applyAlignment="1">
      <alignment horizontal="left" vertical="center"/>
    </xf>
    <xf numFmtId="164" fontId="8" fillId="0" borderId="1" xfId="1" applyNumberFormat="1" applyFont="1" applyFill="1" applyBorder="1" applyAlignment="1">
      <alignment horizontal="left" vertical="center"/>
    </xf>
    <xf numFmtId="164" fontId="14" fillId="0" borderId="0" xfId="1" applyNumberFormat="1" applyFont="1" applyBorder="1" applyAlignment="1">
      <alignment horizontal="center" vertical="top" wrapText="1"/>
    </xf>
    <xf numFmtId="164" fontId="31" fillId="0" borderId="0" xfId="1" applyNumberFormat="1" applyFont="1" applyFill="1" applyBorder="1" applyAlignment="1">
      <alignment horizontal="left" vertical="center" wrapText="1"/>
    </xf>
    <xf numFmtId="0" fontId="20" fillId="0" borderId="3" xfId="4" applyFont="1" applyBorder="1" applyAlignment="1">
      <alignment vertical="center" wrapText="1"/>
    </xf>
    <xf numFmtId="0" fontId="13" fillId="0" borderId="2" xfId="0" applyFont="1" applyFill="1" applyBorder="1" applyAlignment="1">
      <alignment vertical="center" wrapText="1"/>
    </xf>
    <xf numFmtId="164" fontId="13" fillId="0" borderId="3" xfId="0" applyNumberFormat="1" applyFont="1" applyFill="1" applyBorder="1" applyAlignment="1">
      <alignment horizontal="right"/>
    </xf>
    <xf numFmtId="168" fontId="13" fillId="0" borderId="6" xfId="0" applyNumberFormat="1" applyFont="1" applyFill="1" applyBorder="1" applyAlignment="1">
      <alignment horizontal="right"/>
    </xf>
    <xf numFmtId="168" fontId="13" fillId="0" borderId="3" xfId="0" applyNumberFormat="1" applyFont="1" applyFill="1" applyBorder="1" applyAlignment="1">
      <alignment horizontal="right"/>
    </xf>
    <xf numFmtId="164" fontId="12" fillId="0" borderId="3" xfId="1" quotePrefix="1" applyNumberFormat="1" applyFont="1" applyFill="1" applyBorder="1" applyAlignment="1">
      <alignment horizontal="left" wrapText="1"/>
    </xf>
    <xf numFmtId="0" fontId="19" fillId="0" borderId="0" xfId="0" applyFont="1" applyFill="1" applyBorder="1" applyAlignment="1">
      <alignment vertical="center" wrapText="1"/>
    </xf>
    <xf numFmtId="164" fontId="12" fillId="0" borderId="3" xfId="1" quotePrefix="1" applyNumberFormat="1" applyFont="1" applyFill="1" applyBorder="1" applyAlignment="1">
      <alignment horizontal="left" vertical="center" wrapText="1"/>
    </xf>
    <xf numFmtId="164" fontId="15" fillId="0" borderId="3" xfId="1" applyNumberFormat="1" applyFont="1" applyBorder="1" applyAlignment="1">
      <alignment vertical="center" wrapText="1"/>
    </xf>
    <xf numFmtId="165" fontId="15" fillId="0" borderId="3" xfId="2" applyNumberFormat="1" applyFont="1" applyBorder="1" applyAlignment="1">
      <alignment horizontal="center" vertical="center" wrapText="1"/>
    </xf>
    <xf numFmtId="0" fontId="20" fillId="0" borderId="0" xfId="4" applyFont="1" applyAlignment="1">
      <alignment vertical="center" wrapText="1"/>
    </xf>
    <xf numFmtId="167" fontId="14" fillId="0" borderId="19" xfId="1" applyNumberFormat="1" applyFont="1" applyFill="1" applyBorder="1" applyAlignment="1">
      <alignment horizontal="left" vertical="center" wrapText="1"/>
    </xf>
    <xf numFmtId="167" fontId="12" fillId="0" borderId="20" xfId="1" applyNumberFormat="1" applyFont="1" applyFill="1" applyBorder="1" applyAlignment="1">
      <alignment horizontal="left" vertical="center" wrapText="1"/>
    </xf>
    <xf numFmtId="167" fontId="12" fillId="0" borderId="5" xfId="1" applyNumberFormat="1" applyFont="1" applyFill="1" applyBorder="1" applyAlignment="1">
      <alignment horizontal="left" vertical="center" wrapText="1"/>
    </xf>
    <xf numFmtId="167" fontId="12" fillId="0" borderId="1" xfId="3" applyNumberFormat="1" applyFont="1" applyBorder="1" applyAlignment="1">
      <alignment vertical="center" wrapText="1"/>
    </xf>
    <xf numFmtId="0" fontId="13" fillId="0" borderId="1" xfId="3" applyFont="1" applyBorder="1" applyAlignment="1">
      <alignment vertical="center"/>
    </xf>
    <xf numFmtId="0" fontId="14" fillId="0" borderId="20" xfId="3" applyFont="1" applyBorder="1" applyAlignment="1">
      <alignment horizontal="right" vertical="center" wrapText="1"/>
    </xf>
    <xf numFmtId="167" fontId="13" fillId="0" borderId="0" xfId="3" applyNumberFormat="1" applyFont="1" applyAlignment="1">
      <alignment vertical="center"/>
    </xf>
    <xf numFmtId="17" fontId="16" fillId="0" borderId="0" xfId="3" applyNumberFormat="1" applyFont="1" applyAlignment="1"/>
    <xf numFmtId="167" fontId="16" fillId="0" borderId="0" xfId="1" applyNumberFormat="1" applyFont="1" applyBorder="1" applyAlignment="1">
      <alignment horizontal="left" vertical="center"/>
    </xf>
    <xf numFmtId="164" fontId="13" fillId="0" borderId="0" xfId="5" applyNumberFormat="1" applyFont="1" applyAlignment="1">
      <alignment vertical="center"/>
    </xf>
    <xf numFmtId="17" fontId="27" fillId="0" borderId="0" xfId="0" quotePrefix="1" applyNumberFormat="1" applyFont="1" applyFill="1" applyBorder="1" applyAlignment="1"/>
    <xf numFmtId="0" fontId="13" fillId="0" borderId="0" xfId="0" applyFont="1" applyFill="1" applyBorder="1" applyAlignment="1">
      <alignment horizontal="left" vertical="center"/>
    </xf>
    <xf numFmtId="167" fontId="23" fillId="0" borderId="0" xfId="3" applyNumberFormat="1" applyFont="1" applyAlignment="1">
      <alignment vertical="center"/>
    </xf>
    <xf numFmtId="164" fontId="23" fillId="0" borderId="0" xfId="3" applyNumberFormat="1" applyFont="1" applyAlignment="1">
      <alignment vertical="center"/>
    </xf>
    <xf numFmtId="164" fontId="23" fillId="0" borderId="0" xfId="3" applyNumberFormat="1" applyFont="1" applyAlignment="1"/>
    <xf numFmtId="0" fontId="23" fillId="0" borderId="0" xfId="3" applyFont="1" applyAlignment="1">
      <alignment vertical="center"/>
    </xf>
    <xf numFmtId="43" fontId="13" fillId="0" borderId="0" xfId="1" applyFont="1" applyAlignment="1">
      <alignment vertical="center"/>
    </xf>
    <xf numFmtId="164" fontId="12" fillId="0" borderId="0" xfId="1" quotePrefix="1" applyNumberFormat="1" applyFont="1" applyFill="1" applyBorder="1" applyAlignment="1">
      <alignment horizontal="left" wrapText="1"/>
    </xf>
    <xf numFmtId="164" fontId="13" fillId="0" borderId="0" xfId="0" applyNumberFormat="1" applyFont="1" applyFill="1" applyBorder="1" applyAlignment="1">
      <alignment horizontal="right"/>
    </xf>
    <xf numFmtId="168" fontId="13" fillId="0" borderId="0" xfId="0" applyNumberFormat="1" applyFont="1" applyFill="1" applyBorder="1" applyAlignment="1">
      <alignment horizontal="right"/>
    </xf>
    <xf numFmtId="164" fontId="14" fillId="0" borderId="0" xfId="1" applyNumberFormat="1" applyFont="1" applyFill="1" applyBorder="1" applyAlignment="1">
      <alignment horizontal="left" wrapText="1"/>
    </xf>
    <xf numFmtId="167" fontId="14" fillId="0" borderId="0" xfId="1" applyNumberFormat="1" applyFont="1" applyFill="1" applyBorder="1" applyAlignment="1">
      <alignment horizontal="left" wrapText="1"/>
    </xf>
    <xf numFmtId="0" fontId="13" fillId="0" borderId="0" xfId="3" applyFont="1" applyAlignment="1"/>
    <xf numFmtId="0" fontId="13" fillId="0" borderId="0" xfId="3" applyFont="1" applyFill="1" applyBorder="1" applyAlignment="1">
      <alignment vertical="center"/>
    </xf>
    <xf numFmtId="170" fontId="13" fillId="0" borderId="0" xfId="3" applyNumberFormat="1" applyFont="1" applyFill="1" applyAlignment="1">
      <alignment vertical="center"/>
    </xf>
    <xf numFmtId="164" fontId="13" fillId="0" borderId="0" xfId="3" applyNumberFormat="1" applyFont="1" applyAlignment="1">
      <alignment vertical="center"/>
    </xf>
    <xf numFmtId="17" fontId="15" fillId="0" borderId="3" xfId="4" quotePrefix="1" applyNumberFormat="1" applyFont="1" applyFill="1" applyBorder="1" applyAlignment="1">
      <alignment vertical="center"/>
    </xf>
    <xf numFmtId="164" fontId="20" fillId="0" borderId="3" xfId="1" applyNumberFormat="1" applyFont="1" applyFill="1" applyBorder="1" applyAlignment="1">
      <alignment vertical="center" wrapText="1"/>
    </xf>
    <xf numFmtId="167" fontId="20" fillId="0" borderId="3" xfId="1" applyNumberFormat="1" applyFont="1" applyFill="1" applyBorder="1" applyAlignment="1">
      <alignment horizontal="left" vertical="center" wrapText="1"/>
    </xf>
    <xf numFmtId="17" fontId="15" fillId="0" borderId="14" xfId="4" quotePrefix="1" applyNumberFormat="1" applyFont="1" applyFill="1" applyBorder="1" applyAlignment="1"/>
    <xf numFmtId="164" fontId="20" fillId="0" borderId="14" xfId="1" applyNumberFormat="1" applyFont="1" applyFill="1" applyBorder="1" applyAlignment="1">
      <alignment wrapText="1"/>
    </xf>
    <xf numFmtId="167" fontId="20" fillId="0" borderId="14" xfId="1" applyNumberFormat="1" applyFont="1" applyFill="1" applyBorder="1" applyAlignment="1">
      <alignment horizontal="left" wrapText="1"/>
    </xf>
    <xf numFmtId="17" fontId="15" fillId="0" borderId="1" xfId="4" quotePrefix="1" applyNumberFormat="1" applyFont="1" applyFill="1" applyBorder="1" applyAlignment="1">
      <alignment vertical="center"/>
    </xf>
    <xf numFmtId="164" fontId="20" fillId="0" borderId="1" xfId="1" applyNumberFormat="1" applyFont="1" applyFill="1" applyBorder="1" applyAlignment="1">
      <alignment vertical="center" wrapText="1"/>
    </xf>
    <xf numFmtId="167" fontId="20" fillId="0" borderId="1" xfId="1" applyNumberFormat="1" applyFont="1" applyFill="1" applyBorder="1" applyAlignment="1">
      <alignment horizontal="left" vertical="center" wrapText="1"/>
    </xf>
    <xf numFmtId="0" fontId="15" fillId="0" borderId="0" xfId="3" applyFont="1" applyBorder="1" applyAlignment="1">
      <alignment vertical="center" wrapText="1"/>
    </xf>
    <xf numFmtId="0" fontId="21" fillId="0" borderId="0" xfId="0" applyFont="1" applyBorder="1" applyAlignment="1">
      <alignment vertical="center"/>
    </xf>
    <xf numFmtId="0" fontId="29" fillId="0" borderId="12" xfId="3" applyFont="1" applyFill="1" applyBorder="1" applyAlignment="1">
      <alignment horizontal="right" vertical="center" wrapText="1"/>
    </xf>
    <xf numFmtId="0" fontId="29" fillId="0" borderId="1" xfId="3" applyFont="1" applyFill="1" applyBorder="1" applyAlignment="1">
      <alignment horizontal="right" vertical="center" wrapText="1"/>
    </xf>
    <xf numFmtId="167" fontId="29" fillId="0" borderId="0" xfId="1" applyNumberFormat="1" applyFont="1" applyFill="1" applyBorder="1" applyAlignment="1">
      <alignment horizontal="left" vertical="center" wrapText="1"/>
    </xf>
    <xf numFmtId="164" fontId="29" fillId="0" borderId="4" xfId="1" applyNumberFormat="1" applyFont="1" applyFill="1" applyBorder="1" applyAlignment="1">
      <alignment horizontal="left" vertical="center" wrapText="1"/>
    </xf>
    <xf numFmtId="167" fontId="31" fillId="0" borderId="5" xfId="1" applyNumberFormat="1" applyFont="1" applyFill="1" applyBorder="1" applyAlignment="1">
      <alignment horizontal="left" vertical="center" wrapText="1"/>
    </xf>
    <xf numFmtId="164" fontId="31" fillId="0" borderId="18" xfId="1" applyNumberFormat="1" applyFont="1" applyFill="1" applyBorder="1" applyAlignment="1">
      <alignment horizontal="left" vertical="center" wrapText="1"/>
    </xf>
    <xf numFmtId="167" fontId="28" fillId="0" borderId="0" xfId="3" applyNumberFormat="1" applyFont="1" applyAlignment="1">
      <alignment vertical="center"/>
    </xf>
    <xf numFmtId="167" fontId="14" fillId="0" borderId="11" xfId="3" applyNumberFormat="1" applyFont="1" applyBorder="1" applyAlignment="1">
      <alignment horizontal="right" vertical="center" wrapText="1"/>
    </xf>
    <xf numFmtId="167" fontId="14" fillId="0" borderId="7" xfId="1" applyNumberFormat="1" applyFont="1" applyFill="1" applyBorder="1" applyAlignment="1">
      <alignment horizontal="left" vertical="center" wrapText="1"/>
    </xf>
    <xf numFmtId="168" fontId="13" fillId="0" borderId="15" xfId="0" applyNumberFormat="1" applyFont="1" applyFill="1" applyBorder="1" applyAlignment="1">
      <alignment horizontal="right"/>
    </xf>
    <xf numFmtId="168" fontId="13" fillId="0" borderId="7" xfId="0" applyNumberFormat="1" applyFont="1" applyFill="1" applyBorder="1" applyAlignment="1">
      <alignment horizontal="right"/>
    </xf>
    <xf numFmtId="43" fontId="13" fillId="0" borderId="0" xfId="1" applyFont="1"/>
    <xf numFmtId="167" fontId="13" fillId="0" borderId="0" xfId="3" applyNumberFormat="1" applyFont="1"/>
    <xf numFmtId="165" fontId="13" fillId="0" borderId="0" xfId="2" applyNumberFormat="1" applyFont="1"/>
    <xf numFmtId="164" fontId="20" fillId="0" borderId="3" xfId="1" applyNumberFormat="1" applyFont="1" applyFill="1" applyBorder="1" applyAlignment="1">
      <alignment horizontal="left" vertical="center" wrapText="1"/>
    </xf>
    <xf numFmtId="17" fontId="15" fillId="0" borderId="3" xfId="4" quotePrefix="1" applyNumberFormat="1" applyFont="1" applyBorder="1" applyAlignment="1">
      <alignment vertical="center"/>
    </xf>
    <xf numFmtId="167" fontId="14" fillId="0" borderId="2" xfId="1" applyNumberFormat="1" applyFont="1" applyFill="1" applyBorder="1" applyAlignment="1">
      <alignment horizontal="left" vertical="center" wrapText="1"/>
    </xf>
    <xf numFmtId="167" fontId="12" fillId="0" borderId="23" xfId="1" applyNumberFormat="1" applyFont="1" applyFill="1" applyBorder="1" applyAlignment="1">
      <alignment horizontal="left" vertical="center" wrapText="1"/>
    </xf>
    <xf numFmtId="167" fontId="13" fillId="0" borderId="0" xfId="3" applyNumberFormat="1" applyFont="1" applyFill="1" applyAlignment="1">
      <alignment vertical="center"/>
    </xf>
    <xf numFmtId="17" fontId="25" fillId="0" borderId="0" xfId="3" applyNumberFormat="1" applyFont="1"/>
    <xf numFmtId="164" fontId="12" fillId="0" borderId="0" xfId="1" applyNumberFormat="1" applyFont="1" applyFill="1" applyBorder="1" applyAlignment="1">
      <alignment horizontal="left" wrapText="1"/>
    </xf>
    <xf numFmtId="167" fontId="14" fillId="0" borderId="19" xfId="1" applyNumberFormat="1" applyFont="1" applyFill="1" applyBorder="1" applyAlignment="1">
      <alignment horizontal="left" wrapText="1"/>
    </xf>
    <xf numFmtId="167" fontId="13" fillId="0" borderId="0" xfId="3" applyNumberFormat="1" applyFont="1" applyBorder="1"/>
    <xf numFmtId="165" fontId="20" fillId="0" borderId="8" xfId="2" applyNumberFormat="1" applyFont="1" applyBorder="1" applyAlignment="1">
      <alignment horizontal="center" vertical="center" wrapText="1"/>
    </xf>
    <xf numFmtId="0" fontId="14" fillId="0" borderId="1" xfId="3" applyFont="1" applyBorder="1" applyAlignment="1">
      <alignment horizontal="left" vertical="center" wrapText="1"/>
    </xf>
    <xf numFmtId="0" fontId="12" fillId="0" borderId="0" xfId="3" applyFont="1" applyBorder="1" applyAlignment="1">
      <alignment horizontal="left" vertical="center" wrapText="1"/>
    </xf>
    <xf numFmtId="0" fontId="26" fillId="0" borderId="0" xfId="3" applyFont="1" applyBorder="1" applyAlignment="1">
      <alignment vertical="center"/>
    </xf>
    <xf numFmtId="0" fontId="38" fillId="0" borderId="0" xfId="0" applyFont="1" applyBorder="1" applyAlignment="1">
      <alignment vertical="center"/>
    </xf>
    <xf numFmtId="0" fontId="38" fillId="0" borderId="1" xfId="0" applyFont="1" applyBorder="1" applyAlignment="1">
      <alignment vertical="center"/>
    </xf>
    <xf numFmtId="9" fontId="0" fillId="0" borderId="0" xfId="2" applyFont="1"/>
    <xf numFmtId="167" fontId="57" fillId="0" borderId="0" xfId="3" applyNumberFormat="1" applyFont="1" applyAlignment="1">
      <alignment vertical="center"/>
    </xf>
    <xf numFmtId="17" fontId="12" fillId="0" borderId="0" xfId="4" quotePrefix="1" applyNumberFormat="1" applyFont="1" applyFill="1" applyBorder="1" applyAlignment="1">
      <alignment horizontal="left" vertical="center" wrapText="1"/>
    </xf>
    <xf numFmtId="164" fontId="14" fillId="0" borderId="0" xfId="1" applyNumberFormat="1" applyFont="1" applyFill="1" applyBorder="1" applyAlignment="1">
      <alignment vertical="center" wrapText="1"/>
    </xf>
    <xf numFmtId="164" fontId="12" fillId="0" borderId="0" xfId="1" applyNumberFormat="1" applyFont="1" applyFill="1" applyBorder="1" applyAlignment="1">
      <alignment vertical="center" wrapText="1"/>
    </xf>
    <xf numFmtId="0" fontId="0" fillId="0" borderId="0" xfId="0" applyAlignment="1">
      <alignment vertical="center"/>
    </xf>
    <xf numFmtId="0" fontId="14" fillId="0" borderId="1" xfId="3" applyFont="1" applyBorder="1" applyAlignment="1">
      <alignment horizontal="left" vertical="center" wrapText="1"/>
    </xf>
    <xf numFmtId="0" fontId="12" fillId="0" borderId="0" xfId="3" applyFont="1" applyBorder="1" applyAlignment="1">
      <alignment horizontal="left" vertical="center" wrapText="1"/>
    </xf>
    <xf numFmtId="0" fontId="12" fillId="0" borderId="1" xfId="4" applyFont="1" applyFill="1" applyBorder="1" applyAlignment="1">
      <alignment horizontal="left" vertical="center" wrapText="1"/>
    </xf>
    <xf numFmtId="17" fontId="12" fillId="0" borderId="3" xfId="4" quotePrefix="1" applyNumberFormat="1" applyFont="1" applyFill="1" applyBorder="1" applyAlignment="1">
      <alignment horizontal="left" vertical="center" wrapText="1"/>
    </xf>
    <xf numFmtId="0" fontId="12" fillId="0" borderId="0" xfId="3" applyFont="1" applyBorder="1" applyAlignment="1">
      <alignment vertical="center" wrapText="1"/>
    </xf>
    <xf numFmtId="164" fontId="14" fillId="0" borderId="2" xfId="1" applyNumberFormat="1" applyFont="1" applyFill="1" applyBorder="1" applyAlignment="1">
      <alignment horizontal="left" vertical="center" wrapText="1"/>
    </xf>
    <xf numFmtId="164" fontId="20" fillId="0" borderId="5" xfId="1" applyNumberFormat="1" applyFont="1" applyFill="1" applyBorder="1" applyAlignment="1">
      <alignment vertical="center" wrapText="1"/>
    </xf>
    <xf numFmtId="164" fontId="59" fillId="0" borderId="5" xfId="1" applyNumberFormat="1" applyFont="1" applyFill="1" applyBorder="1" applyAlignment="1">
      <alignment horizontal="left" vertical="center" wrapText="1"/>
    </xf>
    <xf numFmtId="167" fontId="20" fillId="0" borderId="5" xfId="1" applyNumberFormat="1" applyFont="1" applyFill="1" applyBorder="1" applyAlignment="1">
      <alignment horizontal="left" vertical="center" wrapText="1"/>
    </xf>
    <xf numFmtId="164" fontId="20" fillId="0" borderId="5" xfId="1" applyNumberFormat="1" applyFont="1" applyFill="1" applyBorder="1" applyAlignment="1">
      <alignment horizontal="left" vertical="center" wrapText="1"/>
    </xf>
    <xf numFmtId="17" fontId="15" fillId="0" borderId="5" xfId="4" quotePrefix="1" applyNumberFormat="1" applyFont="1" applyBorder="1" applyAlignment="1">
      <alignment vertical="center"/>
    </xf>
    <xf numFmtId="164" fontId="14" fillId="0" borderId="3" xfId="1" applyNumberFormat="1" applyFont="1" applyFill="1" applyBorder="1" applyAlignment="1">
      <alignment vertical="center" wrapText="1"/>
    </xf>
    <xf numFmtId="164" fontId="12" fillId="0" borderId="3" xfId="1" applyNumberFormat="1" applyFont="1" applyFill="1" applyBorder="1" applyAlignment="1">
      <alignment vertical="center" wrapText="1"/>
    </xf>
    <xf numFmtId="168" fontId="13" fillId="0" borderId="14" xfId="0" applyNumberFormat="1" applyFont="1" applyFill="1" applyBorder="1" applyAlignment="1">
      <alignment horizontal="right"/>
    </xf>
    <xf numFmtId="0" fontId="17" fillId="0" borderId="0" xfId="0" applyFont="1" applyBorder="1"/>
    <xf numFmtId="167" fontId="14" fillId="0" borderId="1" xfId="3" applyNumberFormat="1" applyFont="1" applyBorder="1" applyAlignment="1">
      <alignment horizontal="right" vertical="center" wrapText="1"/>
    </xf>
    <xf numFmtId="0" fontId="17" fillId="0" borderId="0" xfId="0" applyFont="1" applyBorder="1" applyAlignment="1">
      <alignment horizontal="justify" vertical="top" wrapText="1"/>
    </xf>
    <xf numFmtId="0" fontId="22" fillId="0" borderId="4" xfId="0" applyFont="1" applyBorder="1" applyAlignment="1">
      <alignment horizontal="center" vertical="center"/>
    </xf>
    <xf numFmtId="0" fontId="22" fillId="0" borderId="0" xfId="0" applyFont="1" applyBorder="1" applyAlignment="1">
      <alignment horizontal="center" vertical="center"/>
    </xf>
    <xf numFmtId="0" fontId="22" fillId="0" borderId="7" xfId="0" applyFont="1" applyBorder="1" applyAlignment="1">
      <alignment horizontal="center" vertical="center"/>
    </xf>
    <xf numFmtId="0" fontId="24" fillId="0" borderId="4" xfId="0" applyFont="1" applyBorder="1" applyAlignment="1">
      <alignment horizontal="center"/>
    </xf>
    <xf numFmtId="0" fontId="24" fillId="0" borderId="0" xfId="0" applyFont="1" applyBorder="1" applyAlignment="1">
      <alignment horizontal="center"/>
    </xf>
    <xf numFmtId="0" fontId="24" fillId="0" borderId="7" xfId="0" applyFont="1" applyBorder="1" applyAlignment="1">
      <alignment horizont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21" fillId="0" borderId="0" xfId="0" quotePrefix="1" applyFont="1" applyBorder="1" applyAlignment="1">
      <alignment horizontal="justify" vertical="center" wrapText="1"/>
    </xf>
    <xf numFmtId="0" fontId="21" fillId="0" borderId="0" xfId="0" applyFont="1" applyBorder="1" applyAlignment="1">
      <alignment horizontal="justify" vertical="center" wrapText="1"/>
    </xf>
    <xf numFmtId="0" fontId="21" fillId="0" borderId="3" xfId="0" applyFont="1" applyBorder="1" applyAlignment="1">
      <alignment horizontal="justify" vertical="center" wrapText="1"/>
    </xf>
    <xf numFmtId="17" fontId="16" fillId="0" borderId="0" xfId="0" quotePrefix="1" applyNumberFormat="1" applyFont="1" applyBorder="1" applyAlignment="1">
      <alignment horizontal="center"/>
    </xf>
    <xf numFmtId="0" fontId="0" fillId="0" borderId="0" xfId="0" applyBorder="1" applyAlignment="1">
      <alignment horizontal="left" vertical="center" wrapText="1"/>
    </xf>
    <xf numFmtId="0" fontId="22" fillId="0" borderId="0" xfId="0" applyFont="1" applyBorder="1" applyAlignment="1">
      <alignment horizontal="left" vertical="center"/>
    </xf>
    <xf numFmtId="0" fontId="19" fillId="0" borderId="0" xfId="0" applyFont="1" applyBorder="1" applyAlignment="1">
      <alignment horizontal="left" vertical="center"/>
    </xf>
    <xf numFmtId="0" fontId="21" fillId="0" borderId="0" xfId="0" applyFont="1" applyAlignment="1">
      <alignment horizontal="justify" vertical="top" wrapText="1"/>
    </xf>
    <xf numFmtId="0" fontId="14" fillId="0" borderId="10" xfId="3" applyFont="1" applyBorder="1" applyAlignment="1">
      <alignment horizontal="center" vertical="center" wrapText="1"/>
    </xf>
    <xf numFmtId="17" fontId="15" fillId="0" borderId="2" xfId="4" applyNumberFormat="1" applyFont="1" applyFill="1" applyBorder="1" applyAlignment="1">
      <alignment horizontal="justify" vertical="center" wrapText="1"/>
    </xf>
    <xf numFmtId="0" fontId="12" fillId="0" borderId="10" xfId="4" applyFont="1" applyBorder="1" applyAlignment="1">
      <alignment horizontal="center" wrapText="1"/>
    </xf>
    <xf numFmtId="0" fontId="16" fillId="0" borderId="0" xfId="3" applyFont="1" applyAlignment="1">
      <alignment horizontal="justify" vertical="center" wrapText="1"/>
    </xf>
    <xf numFmtId="164" fontId="14" fillId="0" borderId="0" xfId="1" applyNumberFormat="1" applyFont="1" applyBorder="1" applyAlignment="1">
      <alignment horizontal="right" vertical="center" wrapText="1"/>
    </xf>
    <xf numFmtId="164" fontId="14" fillId="0" borderId="1" xfId="1" applyNumberFormat="1" applyFont="1" applyBorder="1" applyAlignment="1">
      <alignment horizontal="right" vertical="center" wrapText="1"/>
    </xf>
    <xf numFmtId="164" fontId="15" fillId="0" borderId="0" xfId="1" applyNumberFormat="1" applyFont="1" applyBorder="1" applyAlignment="1">
      <alignment horizontal="center" vertical="center" wrapText="1"/>
    </xf>
    <xf numFmtId="164" fontId="15" fillId="0" borderId="1" xfId="1" applyNumberFormat="1" applyFont="1" applyBorder="1" applyAlignment="1">
      <alignment horizontal="center" vertical="center" wrapText="1"/>
    </xf>
    <xf numFmtId="0" fontId="14" fillId="0" borderId="0" xfId="3" applyFont="1" applyAlignment="1">
      <alignment horizontal="left" vertical="center" wrapText="1"/>
    </xf>
    <xf numFmtId="0" fontId="14" fillId="0" borderId="1" xfId="3" applyFont="1" applyBorder="1" applyAlignment="1">
      <alignment horizontal="left" vertical="center" wrapText="1"/>
    </xf>
    <xf numFmtId="0" fontId="25" fillId="0" borderId="0" xfId="3" applyFont="1" applyAlignment="1">
      <alignment horizontal="justify" vertical="center" wrapText="1"/>
    </xf>
    <xf numFmtId="0" fontId="12" fillId="0" borderId="10" xfId="3" applyFont="1" applyBorder="1" applyAlignment="1">
      <alignment horizontal="center" wrapText="1"/>
    </xf>
    <xf numFmtId="17" fontId="15" fillId="0" borderId="2" xfId="4" quotePrefix="1" applyNumberFormat="1" applyFont="1" applyFill="1" applyBorder="1" applyAlignment="1">
      <alignment horizontal="left" wrapText="1"/>
    </xf>
    <xf numFmtId="0" fontId="25" fillId="0" borderId="0" xfId="3" applyFont="1" applyAlignment="1">
      <alignment horizontal="left" vertical="center" wrapText="1"/>
    </xf>
    <xf numFmtId="17" fontId="30" fillId="0" borderId="0" xfId="3" quotePrefix="1" applyNumberFormat="1" applyFont="1" applyBorder="1" applyAlignment="1">
      <alignment horizontal="center" vertical="center" wrapText="1"/>
    </xf>
    <xf numFmtId="17" fontId="30" fillId="0" borderId="0" xfId="3" applyNumberFormat="1" applyFont="1" applyBorder="1" applyAlignment="1">
      <alignment horizontal="center" vertical="center" wrapText="1"/>
    </xf>
    <xf numFmtId="0" fontId="29" fillId="0" borderId="0" xfId="3" applyFont="1" applyAlignment="1">
      <alignment horizontal="left" vertical="center" wrapText="1"/>
    </xf>
    <xf numFmtId="0" fontId="29" fillId="0" borderId="1" xfId="3" applyFont="1" applyBorder="1" applyAlignment="1">
      <alignment horizontal="left" vertical="center" wrapText="1"/>
    </xf>
    <xf numFmtId="17" fontId="30" fillId="0" borderId="0" xfId="3" quotePrefix="1" applyNumberFormat="1" applyFont="1" applyAlignment="1">
      <alignment horizontal="center" vertical="top" wrapText="1"/>
    </xf>
    <xf numFmtId="17" fontId="30" fillId="0" borderId="0" xfId="3" applyNumberFormat="1" applyFont="1" applyAlignment="1">
      <alignment horizontal="center" vertical="top" wrapText="1"/>
    </xf>
    <xf numFmtId="17" fontId="30" fillId="0" borderId="14" xfId="3" quotePrefix="1" applyNumberFormat="1" applyFont="1" applyBorder="1" applyAlignment="1">
      <alignment horizontal="center" vertical="top" wrapText="1"/>
    </xf>
    <xf numFmtId="17" fontId="30" fillId="0" borderId="14" xfId="3" applyNumberFormat="1" applyFont="1" applyBorder="1" applyAlignment="1">
      <alignment horizontal="center" vertical="top" wrapText="1"/>
    </xf>
    <xf numFmtId="17" fontId="30" fillId="0" borderId="0" xfId="3" quotePrefix="1" applyNumberFormat="1" applyFont="1" applyAlignment="1">
      <alignment horizontal="center" vertical="center" wrapText="1"/>
    </xf>
    <xf numFmtId="17" fontId="30" fillId="0" borderId="0" xfId="3" applyNumberFormat="1" applyFont="1" applyAlignment="1">
      <alignment horizontal="center" vertical="center" wrapText="1"/>
    </xf>
    <xf numFmtId="0" fontId="26" fillId="0" borderId="3" xfId="3" applyFont="1" applyBorder="1" applyAlignment="1">
      <alignment horizontal="center" vertical="center" wrapText="1"/>
    </xf>
    <xf numFmtId="0" fontId="25" fillId="0" borderId="2" xfId="3" applyFont="1" applyBorder="1" applyAlignment="1">
      <alignment horizontal="justify" vertical="center" wrapText="1"/>
    </xf>
    <xf numFmtId="0" fontId="25" fillId="0" borderId="0" xfId="3" applyFont="1" applyBorder="1" applyAlignment="1">
      <alignment horizontal="justify" vertical="center" wrapText="1"/>
    </xf>
    <xf numFmtId="0" fontId="26" fillId="0" borderId="10" xfId="3" applyFont="1" applyBorder="1" applyAlignment="1">
      <alignment horizontal="center" vertical="center" wrapText="1"/>
    </xf>
    <xf numFmtId="0" fontId="25" fillId="0" borderId="2" xfId="3" applyFont="1" applyBorder="1" applyAlignment="1">
      <alignment horizontal="left" vertical="center" wrapText="1"/>
    </xf>
    <xf numFmtId="0" fontId="28" fillId="0" borderId="10" xfId="0" applyFont="1" applyBorder="1" applyAlignment="1">
      <alignment horizontal="center" vertical="center"/>
    </xf>
    <xf numFmtId="0" fontId="28" fillId="0" borderId="17" xfId="0" applyFont="1" applyBorder="1" applyAlignment="1">
      <alignment horizontal="center" vertical="center"/>
    </xf>
    <xf numFmtId="0" fontId="28" fillId="0" borderId="22" xfId="0" applyFont="1" applyBorder="1" applyAlignment="1">
      <alignment horizontal="center" vertical="center"/>
    </xf>
    <xf numFmtId="0" fontId="16" fillId="0" borderId="2" xfId="3" applyFont="1" applyBorder="1" applyAlignment="1">
      <alignment horizontal="justify" vertical="center" wrapText="1"/>
    </xf>
    <xf numFmtId="0" fontId="19" fillId="0" borderId="10" xfId="0" applyFont="1" applyFill="1" applyBorder="1" applyAlignment="1">
      <alignment horizontal="center" wrapText="1"/>
    </xf>
    <xf numFmtId="17" fontId="5" fillId="0" borderId="14" xfId="3" quotePrefix="1" applyNumberFormat="1" applyFont="1" applyBorder="1" applyAlignment="1">
      <alignment horizontal="center" vertical="center" wrapText="1"/>
    </xf>
    <xf numFmtId="17" fontId="5" fillId="0" borderId="14" xfId="3" applyNumberFormat="1" applyFont="1" applyBorder="1" applyAlignment="1">
      <alignment horizontal="center" vertical="center" wrapText="1"/>
    </xf>
    <xf numFmtId="0" fontId="4" fillId="0" borderId="0" xfId="3" applyFont="1" applyBorder="1" applyAlignment="1">
      <alignment horizontal="left" vertical="center" wrapText="1"/>
    </xf>
    <xf numFmtId="0" fontId="4" fillId="0" borderId="1" xfId="3" applyFont="1" applyBorder="1" applyAlignment="1">
      <alignment horizontal="left" vertical="center" wrapText="1"/>
    </xf>
    <xf numFmtId="17" fontId="5" fillId="0" borderId="0" xfId="3" quotePrefix="1" applyNumberFormat="1" applyFont="1" applyBorder="1" applyAlignment="1">
      <alignment horizontal="center" vertical="center" wrapText="1"/>
    </xf>
    <xf numFmtId="17" fontId="5" fillId="0" borderId="0" xfId="3" applyNumberFormat="1" applyFont="1" applyBorder="1" applyAlignment="1">
      <alignment horizontal="center" vertical="center" wrapText="1"/>
    </xf>
    <xf numFmtId="0" fontId="12" fillId="0" borderId="0" xfId="3" applyFont="1" applyBorder="1" applyAlignment="1">
      <alignment horizontal="left" vertical="center" wrapText="1"/>
    </xf>
    <xf numFmtId="0" fontId="12" fillId="0" borderId="1" xfId="3" applyFont="1" applyBorder="1" applyAlignment="1">
      <alignment horizontal="left" vertical="center" wrapText="1"/>
    </xf>
    <xf numFmtId="17" fontId="20" fillId="0" borderId="0" xfId="3" quotePrefix="1" applyNumberFormat="1" applyFont="1" applyBorder="1" applyAlignment="1">
      <alignment horizontal="center" vertical="center" wrapText="1"/>
    </xf>
    <xf numFmtId="17" fontId="20" fillId="0" borderId="0" xfId="3" applyNumberFormat="1" applyFont="1" applyBorder="1" applyAlignment="1">
      <alignment horizontal="center" vertical="center" wrapText="1"/>
    </xf>
    <xf numFmtId="17" fontId="20" fillId="0" borderId="14" xfId="3" quotePrefix="1" applyNumberFormat="1" applyFont="1" applyBorder="1" applyAlignment="1">
      <alignment horizontal="center" vertical="center" wrapText="1"/>
    </xf>
    <xf numFmtId="17" fontId="20" fillId="0" borderId="14" xfId="3" applyNumberFormat="1" applyFont="1" applyBorder="1" applyAlignment="1">
      <alignment horizontal="center" vertical="center" wrapText="1"/>
    </xf>
    <xf numFmtId="0" fontId="15" fillId="0" borderId="10" xfId="3" applyFont="1" applyBorder="1" applyAlignment="1">
      <alignment horizontal="center" vertical="center" wrapText="1"/>
    </xf>
    <xf numFmtId="0" fontId="15" fillId="0" borderId="2" xfId="3" applyFont="1" applyBorder="1" applyAlignment="1">
      <alignment horizontal="center" vertical="center" wrapText="1"/>
    </xf>
    <xf numFmtId="164" fontId="5" fillId="0" borderId="0" xfId="1" applyNumberFormat="1" applyFont="1" applyFill="1" applyBorder="1" applyAlignment="1">
      <alignment horizontal="center" vertical="center" wrapText="1"/>
    </xf>
    <xf numFmtId="0" fontId="12" fillId="0" borderId="0" xfId="3" applyFont="1" applyBorder="1" applyAlignment="1">
      <alignment horizontal="center" vertical="center" wrapText="1"/>
    </xf>
    <xf numFmtId="0" fontId="12" fillId="0" borderId="7" xfId="3" applyFont="1" applyBorder="1" applyAlignment="1">
      <alignment horizontal="center" vertical="center" wrapText="1"/>
    </xf>
    <xf numFmtId="0" fontId="15" fillId="0" borderId="3" xfId="3" applyFont="1" applyBorder="1" applyAlignment="1">
      <alignment horizontal="center" vertical="center" wrapText="1"/>
    </xf>
    <xf numFmtId="0" fontId="7" fillId="0" borderId="3" xfId="3" applyFont="1" applyBorder="1" applyAlignment="1">
      <alignment horizontal="center" vertical="center" wrapText="1"/>
    </xf>
    <xf numFmtId="164" fontId="7" fillId="0" borderId="0" xfId="1" applyNumberFormat="1" applyFont="1" applyFill="1" applyBorder="1" applyAlignment="1">
      <alignment horizontal="left" vertical="center" wrapText="1"/>
    </xf>
    <xf numFmtId="0" fontId="14" fillId="0" borderId="0" xfId="3" applyFont="1" applyBorder="1" applyAlignment="1">
      <alignment horizontal="left" vertical="center" wrapText="1"/>
    </xf>
    <xf numFmtId="0" fontId="38" fillId="0" borderId="0" xfId="3" applyFont="1" applyBorder="1" applyAlignment="1">
      <alignment horizontal="left" wrapText="1"/>
    </xf>
    <xf numFmtId="0" fontId="16" fillId="0" borderId="0" xfId="3" applyFont="1" applyBorder="1" applyAlignment="1">
      <alignment horizontal="left" vertical="center" wrapText="1"/>
    </xf>
    <xf numFmtId="0" fontId="14" fillId="0" borderId="2" xfId="3" applyFont="1" applyBorder="1" applyAlignment="1">
      <alignment horizontal="center" vertical="center" wrapText="1"/>
    </xf>
    <xf numFmtId="0" fontId="14" fillId="0" borderId="1" xfId="3" applyFont="1" applyBorder="1" applyAlignment="1">
      <alignment horizontal="center" vertical="center" wrapText="1"/>
    </xf>
    <xf numFmtId="0" fontId="12" fillId="0" borderId="10" xfId="3" applyFont="1" applyBorder="1" applyAlignment="1">
      <alignment horizontal="center" vertical="center" wrapText="1"/>
    </xf>
    <xf numFmtId="0" fontId="12" fillId="0" borderId="21" xfId="3" applyFont="1" applyBorder="1" applyAlignment="1">
      <alignment horizontal="center" vertical="center" wrapText="1"/>
    </xf>
    <xf numFmtId="0" fontId="21" fillId="0" borderId="0" xfId="0" applyFont="1" applyAlignment="1">
      <alignment horizontal="left" vertical="top" wrapText="1"/>
    </xf>
    <xf numFmtId="0" fontId="16" fillId="0" borderId="1" xfId="0" applyFont="1" applyBorder="1" applyAlignment="1">
      <alignment horizontal="left" vertical="center" wrapText="1"/>
    </xf>
    <xf numFmtId="0" fontId="3" fillId="0" borderId="0" xfId="0" applyFont="1" applyAlignment="1">
      <alignment horizontal="left" vertical="center" wrapText="1"/>
    </xf>
    <xf numFmtId="0" fontId="20" fillId="0" borderId="10" xfId="3" applyFont="1" applyBorder="1" applyAlignment="1">
      <alignment horizontal="center" wrapText="1"/>
    </xf>
    <xf numFmtId="17" fontId="15" fillId="0" borderId="2" xfId="4" quotePrefix="1" applyNumberFormat="1" applyFont="1" applyBorder="1" applyAlignment="1">
      <alignment horizontal="left" vertical="center" wrapText="1"/>
    </xf>
    <xf numFmtId="0" fontId="25" fillId="0" borderId="0" xfId="0" applyFont="1" applyAlignment="1">
      <alignment horizontal="left" vertical="center" wrapText="1"/>
    </xf>
    <xf numFmtId="0" fontId="4" fillId="0" borderId="0" xfId="3" applyFont="1" applyAlignment="1">
      <alignment horizontal="left" vertical="center" wrapText="1"/>
    </xf>
    <xf numFmtId="17" fontId="5" fillId="0" borderId="10" xfId="3" quotePrefix="1" applyNumberFormat="1" applyFont="1" applyFill="1" applyBorder="1" applyAlignment="1">
      <alignment horizontal="center" vertical="center" wrapText="1"/>
    </xf>
    <xf numFmtId="17" fontId="5" fillId="0" borderId="10" xfId="3" applyNumberFormat="1" applyFont="1" applyFill="1" applyBorder="1" applyAlignment="1">
      <alignment horizontal="center" vertical="center" wrapText="1"/>
    </xf>
    <xf numFmtId="0" fontId="25" fillId="0" borderId="1" xfId="0" applyFont="1" applyBorder="1" applyAlignment="1">
      <alignment horizontal="left" vertical="center" wrapText="1"/>
    </xf>
    <xf numFmtId="0" fontId="29" fillId="0" borderId="2" xfId="3" applyFont="1" applyBorder="1" applyAlignment="1">
      <alignment horizontal="center" vertical="center" wrapText="1"/>
    </xf>
    <xf numFmtId="0" fontId="29" fillId="0" borderId="1" xfId="3" applyFont="1" applyBorder="1" applyAlignment="1">
      <alignment horizontal="center" vertical="center" wrapText="1"/>
    </xf>
    <xf numFmtId="0" fontId="58" fillId="0" borderId="17" xfId="3" applyFont="1" applyFill="1" applyBorder="1" applyAlignment="1">
      <alignment horizontal="center" vertical="center" wrapText="1"/>
    </xf>
    <xf numFmtId="0" fontId="58" fillId="0" borderId="10" xfId="3" applyFont="1" applyFill="1" applyBorder="1" applyAlignment="1">
      <alignment horizontal="center" vertical="center" wrapText="1"/>
    </xf>
    <xf numFmtId="0" fontId="25" fillId="0" borderId="0" xfId="0" applyFont="1" applyAlignment="1">
      <alignment horizontal="justify" vertical="center" wrapText="1"/>
    </xf>
    <xf numFmtId="0" fontId="12" fillId="0" borderId="3" xfId="3" applyFont="1" applyBorder="1" applyAlignment="1">
      <alignment horizontal="center" wrapText="1"/>
    </xf>
    <xf numFmtId="0" fontId="25" fillId="0" borderId="14" xfId="0" applyFont="1" applyBorder="1" applyAlignment="1">
      <alignment horizontal="justify" vertical="center" wrapText="1"/>
    </xf>
    <xf numFmtId="0" fontId="19" fillId="0" borderId="10" xfId="3" applyFont="1" applyBorder="1" applyAlignment="1">
      <alignment horizontal="center" vertical="center" wrapText="1"/>
    </xf>
    <xf numFmtId="17" fontId="25" fillId="0" borderId="0" xfId="3" applyNumberFormat="1" applyFont="1" applyBorder="1" applyAlignment="1">
      <alignment horizontal="justify" vertical="center" wrapText="1"/>
    </xf>
    <xf numFmtId="0" fontId="19" fillId="0" borderId="22" xfId="3" applyFont="1" applyBorder="1" applyAlignment="1">
      <alignment horizontal="center" vertical="center" wrapText="1"/>
    </xf>
    <xf numFmtId="0" fontId="0" fillId="0" borderId="0" xfId="0" applyFill="1" applyBorder="1" applyAlignment="1">
      <alignment vertical="center"/>
    </xf>
  </cellXfs>
  <cellStyles count="52">
    <cellStyle name="20% - Colore 1" xfId="29" builtinId="30" customBuiltin="1"/>
    <cellStyle name="20% - Colore 2" xfId="33" builtinId="34" customBuiltin="1"/>
    <cellStyle name="20% - Colore 3" xfId="37" builtinId="38" customBuiltin="1"/>
    <cellStyle name="20% - Colore 4" xfId="41" builtinId="42" customBuiltin="1"/>
    <cellStyle name="20% - Colore 5" xfId="45" builtinId="46" customBuiltin="1"/>
    <cellStyle name="20% - Colore 6" xfId="49" builtinId="50" customBuiltin="1"/>
    <cellStyle name="40% - Colore 1" xfId="30" builtinId="31" customBuiltin="1"/>
    <cellStyle name="40% - Colore 2" xfId="34" builtinId="35" customBuiltin="1"/>
    <cellStyle name="40% - Colore 3" xfId="38" builtinId="39" customBuiltin="1"/>
    <cellStyle name="40% - Colore 4" xfId="42" builtinId="43" customBuiltin="1"/>
    <cellStyle name="40% - Colore 5" xfId="46" builtinId="47" customBuiltin="1"/>
    <cellStyle name="40% - Colore 6" xfId="50" builtinId="51" customBuiltin="1"/>
    <cellStyle name="60% - Colore 1" xfId="31" builtinId="32" customBuiltin="1"/>
    <cellStyle name="60% - Colore 2" xfId="35" builtinId="36" customBuiltin="1"/>
    <cellStyle name="60% - Colore 3" xfId="39" builtinId="40" customBuiltin="1"/>
    <cellStyle name="60% - Colore 4" xfId="43" builtinId="44" customBuiltin="1"/>
    <cellStyle name="60% - Colore 5" xfId="47" builtinId="48" customBuiltin="1"/>
    <cellStyle name="60% - Colore 6" xfId="51" builtinId="52" customBuiltin="1"/>
    <cellStyle name="Calcolo" xfId="21" builtinId="22" customBuiltin="1"/>
    <cellStyle name="Cella collegata" xfId="22" builtinId="24" customBuiltin="1"/>
    <cellStyle name="Cella da controllare" xfId="23" builtinId="23" customBuiltin="1"/>
    <cellStyle name="Colore 1" xfId="28" builtinId="29" customBuiltin="1"/>
    <cellStyle name="Colore 2" xfId="32" builtinId="33" customBuiltin="1"/>
    <cellStyle name="Colore 3" xfId="36" builtinId="37" customBuiltin="1"/>
    <cellStyle name="Colore 4" xfId="40" builtinId="41" customBuiltin="1"/>
    <cellStyle name="Colore 5" xfId="44" builtinId="45" customBuiltin="1"/>
    <cellStyle name="Colore 6" xfId="48" builtinId="49" customBuiltin="1"/>
    <cellStyle name="Input" xfId="19" builtinId="20" customBuiltin="1"/>
    <cellStyle name="Migliaia" xfId="1" builtinId="3"/>
    <cellStyle name="Migliaia 2 2 2" xfId="5" xr:uid="{00000000-0005-0000-0000-000001000000}"/>
    <cellStyle name="Migliaia 5" xfId="6" xr:uid="{00000000-0005-0000-0000-000002000000}"/>
    <cellStyle name="Neutrale" xfId="18" builtinId="28" customBuiltin="1"/>
    <cellStyle name="Normale" xfId="0" builtinId="0"/>
    <cellStyle name="Normale 17 3" xfId="10" xr:uid="{00000000-0005-0000-0000-000004000000}"/>
    <cellStyle name="Normale 2 2 2" xfId="4" xr:uid="{00000000-0005-0000-0000-000005000000}"/>
    <cellStyle name="Normale 8 5" xfId="3" xr:uid="{00000000-0005-0000-0000-000006000000}"/>
    <cellStyle name="Normale 8 8" xfId="9" xr:uid="{00000000-0005-0000-0000-000007000000}"/>
    <cellStyle name="Nota" xfId="25" builtinId="10" customBuiltin="1"/>
    <cellStyle name="Output" xfId="20" builtinId="21" customBuiltin="1"/>
    <cellStyle name="Percentuale" xfId="2" builtinId="5"/>
    <cellStyle name="Percentuale 4 2" xfId="8" xr:uid="{00000000-0005-0000-0000-000009000000}"/>
    <cellStyle name="Percentuale 6" xfId="7" xr:uid="{00000000-0005-0000-0000-00000A000000}"/>
    <cellStyle name="Testo avviso" xfId="24" builtinId="11" customBuiltin="1"/>
    <cellStyle name="Testo descrittivo" xfId="26" builtinId="53" customBuiltin="1"/>
    <cellStyle name="Titolo" xfId="11" builtinId="15" customBuiltin="1"/>
    <cellStyle name="Titolo 1" xfId="12" builtinId="16" customBuiltin="1"/>
    <cellStyle name="Titolo 2" xfId="13" builtinId="17" customBuiltin="1"/>
    <cellStyle name="Titolo 3" xfId="14" builtinId="18" customBuiltin="1"/>
    <cellStyle name="Titolo 4" xfId="15" builtinId="19" customBuiltin="1"/>
    <cellStyle name="Totale" xfId="27" builtinId="25" customBuiltin="1"/>
    <cellStyle name="Valore non valido" xfId="17" builtinId="27" customBuiltin="1"/>
    <cellStyle name="Valore valido" xfId="1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165100</xdr:rowOff>
    </xdr:from>
    <xdr:to>
      <xdr:col>9</xdr:col>
      <xdr:colOff>450850</xdr:colOff>
      <xdr:row>42</xdr:row>
      <xdr:rowOff>158750</xdr:rowOff>
    </xdr:to>
    <xdr:sp macro="" textlink="">
      <xdr:nvSpPr>
        <xdr:cNvPr id="2" name="CasellaDiTesto 1">
          <a:extLst>
            <a:ext uri="{FF2B5EF4-FFF2-40B4-BE49-F238E27FC236}">
              <a16:creationId xmlns:a16="http://schemas.microsoft.com/office/drawing/2014/main" id="{97C165FA-C9D8-482E-B2C5-18A249D3CDDA}"/>
            </a:ext>
          </a:extLst>
        </xdr:cNvPr>
        <xdr:cNvSpPr txBox="1"/>
      </xdr:nvSpPr>
      <xdr:spPr>
        <a:xfrm>
          <a:off x="0" y="355600"/>
          <a:ext cx="5994400" cy="7804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it-IT" sz="1200">
            <a:solidFill>
              <a:schemeClr val="dk1"/>
            </a:solidFill>
            <a:effectLst/>
            <a:latin typeface="Verdana" panose="020B0604030504040204" pitchFamily="34" charset="0"/>
            <a:ea typeface="Verdana" panose="020B0604030504040204" pitchFamily="34" charset="0"/>
            <a:cs typeface="+mn-cs"/>
          </a:endParaRPr>
        </a:p>
        <a:p>
          <a:pPr algn="just"/>
          <a:r>
            <a:rPr lang="it-IT" sz="1000">
              <a:solidFill>
                <a:schemeClr val="dk1"/>
              </a:solidFill>
              <a:effectLst/>
              <a:latin typeface="Verdana" panose="020B0604030504040204" pitchFamily="34" charset="0"/>
              <a:ea typeface="Verdana" panose="020B0604030504040204" pitchFamily="34" charset="0"/>
              <a:cs typeface="+mn-cs"/>
            </a:rPr>
            <a:t>Le statistiche dell'Osservatorio sono state elaborate sulla base dei dati presenti negli archivi </a:t>
          </a:r>
          <a:r>
            <a:rPr lang="it-IT" sz="1000">
              <a:solidFill>
                <a:sysClr val="windowText" lastClr="000000"/>
              </a:solidFill>
              <a:effectLst/>
              <a:latin typeface="Verdana" panose="020B0604030504040204" pitchFamily="34" charset="0"/>
              <a:ea typeface="Verdana" panose="020B0604030504040204" pitchFamily="34" charset="0"/>
              <a:cs typeface="+mn-cs"/>
            </a:rPr>
            <a:t>amministrativi relativi alle domande di Assegno Unico e ai pagamenti effettuati, o comunque già disposti per il pagamento. Son</a:t>
          </a:r>
          <a:r>
            <a:rPr lang="it-IT" sz="1000" baseline="0">
              <a:solidFill>
                <a:sysClr val="windowText" lastClr="000000"/>
              </a:solidFill>
              <a:effectLst/>
              <a:latin typeface="Verdana" panose="020B0604030504040204" pitchFamily="34" charset="0"/>
              <a:ea typeface="Verdana" panose="020B0604030504040204" pitchFamily="34" charset="0"/>
              <a:cs typeface="+mn-cs"/>
            </a:rPr>
            <a:t>o inoltre esposti in una sezione a parte, i dati relativi alle somme erogate a titolo di integrazione dell'AUU a favore dei nuclei percettori del Reddito di cittadinanza.</a:t>
          </a:r>
          <a:endParaRPr lang="it-IT" sz="1000" strike="sngStrike">
            <a:solidFill>
              <a:sysClr val="windowText" lastClr="000000"/>
            </a:solidFill>
            <a:effectLst/>
            <a:latin typeface="Verdana" panose="020B0604030504040204" pitchFamily="34" charset="0"/>
            <a:ea typeface="Verdana" panose="020B0604030504040204" pitchFamily="34" charset="0"/>
            <a:cs typeface="+mn-cs"/>
          </a:endParaRPr>
        </a:p>
        <a:p>
          <a:r>
            <a:rPr lang="it-IT" sz="1000">
              <a:solidFill>
                <a:sysClr val="windowText" lastClr="000000"/>
              </a:solidFill>
              <a:effectLst/>
              <a:latin typeface="Verdana" panose="020B0604030504040204" pitchFamily="34" charset="0"/>
              <a:ea typeface="Verdana" panose="020B0604030504040204" pitchFamily="34" charset="0"/>
              <a:cs typeface="+mn-cs"/>
            </a:rPr>
            <a:t> </a:t>
          </a:r>
        </a:p>
        <a:p>
          <a:pPr algn="just"/>
          <a:r>
            <a:rPr lang="it-IT" sz="1000">
              <a:solidFill>
                <a:sysClr val="windowText" lastClr="000000"/>
              </a:solidFill>
              <a:effectLst/>
              <a:latin typeface="Verdana" panose="020B0604030504040204" pitchFamily="34" charset="0"/>
              <a:ea typeface="Verdana" panose="020B0604030504040204" pitchFamily="34" charset="0"/>
              <a:cs typeface="+mn-cs"/>
            </a:rPr>
            <a:t>I dati presentati sono caratterizzati da un processo di elaborazione che prevede una serie di controlli allo scopo di individuare e superare incongruenze, anomalie ed errori sistematici o casuali che possono manifestarsi negli archivi amministrativi. </a:t>
          </a:r>
        </a:p>
        <a:p>
          <a:endParaRPr lang="it-IT" sz="1000">
            <a:solidFill>
              <a:sysClr val="windowText" lastClr="000000"/>
            </a:solidFill>
            <a:effectLst/>
            <a:latin typeface="Verdana" panose="020B0604030504040204" pitchFamily="34" charset="0"/>
            <a:ea typeface="Verdana" panose="020B0604030504040204" pitchFamily="34" charset="0"/>
            <a:cs typeface="+mn-cs"/>
          </a:endParaRPr>
        </a:p>
        <a:p>
          <a:pPr algn="just"/>
          <a:r>
            <a:rPr lang="it-IT" sz="1000">
              <a:solidFill>
                <a:sysClr val="windowText" lastClr="000000"/>
              </a:solidFill>
              <a:effectLst/>
              <a:latin typeface="Verdana" panose="020B0604030504040204" pitchFamily="34" charset="0"/>
              <a:ea typeface="Verdana" panose="020B0604030504040204" pitchFamily="34" charset="0"/>
              <a:cs typeface="+mn-cs"/>
            </a:rPr>
            <a:t>L'aggiornamento dell'Osservatorio avviene con cadenza mensile: in virtù della caratteristica propria degli archivi amministrativi di avere una movimentazione continua, l'aggiornamento riguarda tutti i dati pubblicati, cioè anche quelli riferiti ai mesi precedenti la pubblicazione.</a:t>
          </a:r>
        </a:p>
        <a:p>
          <a:r>
            <a:rPr lang="it-IT" sz="1000">
              <a:solidFill>
                <a:sysClr val="windowText" lastClr="000000"/>
              </a:solidFill>
              <a:effectLst/>
              <a:latin typeface="Verdana" panose="020B0604030504040204" pitchFamily="34" charset="0"/>
              <a:ea typeface="Verdana" panose="020B0604030504040204" pitchFamily="34" charset="0"/>
              <a:cs typeface="+mn-cs"/>
            </a:rPr>
            <a:t> </a:t>
          </a:r>
        </a:p>
        <a:p>
          <a:r>
            <a:rPr lang="it-IT" sz="1000" b="1">
              <a:solidFill>
                <a:sysClr val="windowText" lastClr="000000"/>
              </a:solidFill>
              <a:effectLst/>
              <a:latin typeface="Verdana" panose="020B0604030504040204" pitchFamily="34" charset="0"/>
              <a:ea typeface="Verdana" panose="020B0604030504040204" pitchFamily="34" charset="0"/>
              <a:cs typeface="+mn-cs"/>
            </a:rPr>
            <a:t>Unità statistiche: </a:t>
          </a:r>
        </a:p>
        <a:p>
          <a:r>
            <a:rPr lang="it-IT" sz="1000">
              <a:solidFill>
                <a:sysClr val="windowText" lastClr="000000"/>
              </a:solidFill>
              <a:effectLst/>
              <a:latin typeface="Verdana" panose="020B0604030504040204" pitchFamily="34" charset="0"/>
              <a:ea typeface="Verdana" panose="020B0604030504040204" pitchFamily="34" charset="0"/>
              <a:cs typeface="+mn-cs"/>
            </a:rPr>
            <a:t>- Richiedente l'AUU (che può essere anche il figlio maggiorenne)</a:t>
          </a:r>
        </a:p>
        <a:p>
          <a:r>
            <a:rPr lang="it-IT" sz="1000">
              <a:solidFill>
                <a:sysClr val="windowText" lastClr="000000"/>
              </a:solidFill>
              <a:effectLst/>
              <a:latin typeface="Verdana" panose="020B0604030504040204" pitchFamily="34" charset="0"/>
              <a:ea typeface="Verdana" panose="020B0604030504040204" pitchFamily="34" charset="0"/>
              <a:cs typeface="+mn-cs"/>
            </a:rPr>
            <a:t>- Figli per i quali si richiede l'AUU (che comprende i figli maggiorenni che presentano la propria domanda autonomamente)</a:t>
          </a:r>
        </a:p>
        <a:p>
          <a:r>
            <a:rPr lang="it-IT" sz="1000">
              <a:solidFill>
                <a:sysClr val="windowText" lastClr="000000"/>
              </a:solidFill>
              <a:effectLst/>
              <a:latin typeface="Verdana" panose="020B0604030504040204" pitchFamily="34" charset="0"/>
              <a:ea typeface="Verdana" panose="020B0604030504040204" pitchFamily="34" charset="0"/>
              <a:cs typeface="+mn-cs"/>
            </a:rPr>
            <a:t>-Nuclei percettori di RdC</a:t>
          </a:r>
          <a:r>
            <a:rPr lang="it-IT" sz="1000" baseline="0">
              <a:solidFill>
                <a:sysClr val="windowText" lastClr="000000"/>
              </a:solidFill>
              <a:effectLst/>
              <a:latin typeface="Verdana" panose="020B0604030504040204" pitchFamily="34" charset="0"/>
              <a:ea typeface="Verdana" panose="020B0604030504040204" pitchFamily="34" charset="0"/>
              <a:cs typeface="+mn-cs"/>
            </a:rPr>
            <a:t> con diritto all'integrazione di AUU</a:t>
          </a:r>
        </a:p>
        <a:p>
          <a:r>
            <a:rPr lang="it-IT" sz="1000" baseline="0">
              <a:solidFill>
                <a:sysClr val="windowText" lastClr="000000"/>
              </a:solidFill>
              <a:effectLst/>
              <a:latin typeface="Verdana" panose="020B0604030504040204" pitchFamily="34" charset="0"/>
              <a:ea typeface="Verdana" panose="020B0604030504040204" pitchFamily="34" charset="0"/>
              <a:cs typeface="+mn-cs"/>
            </a:rPr>
            <a:t>-Figli presenti in nuclei percettori di RdC con diritto all'integrazione di AUU</a:t>
          </a:r>
          <a:endParaRPr lang="it-IT" sz="1000">
            <a:solidFill>
              <a:sysClr val="windowText" lastClr="000000"/>
            </a:solidFill>
            <a:effectLst/>
            <a:latin typeface="Verdana" panose="020B0604030504040204" pitchFamily="34" charset="0"/>
            <a:ea typeface="Verdana" panose="020B0604030504040204" pitchFamily="34" charset="0"/>
            <a:cs typeface="+mn-cs"/>
          </a:endParaRPr>
        </a:p>
        <a:p>
          <a:r>
            <a:rPr lang="it-IT" sz="1000">
              <a:solidFill>
                <a:sysClr val="windowText" lastClr="000000"/>
              </a:solidFill>
              <a:effectLst/>
              <a:latin typeface="Verdana" panose="020B0604030504040204" pitchFamily="34" charset="0"/>
              <a:ea typeface="Verdana" panose="020B0604030504040204" pitchFamily="34" charset="0"/>
              <a:cs typeface="+mn-cs"/>
            </a:rPr>
            <a:t> </a:t>
          </a:r>
        </a:p>
        <a:p>
          <a:r>
            <a:rPr lang="it-IT" sz="1000" b="1">
              <a:solidFill>
                <a:sysClr val="windowText" lastClr="000000"/>
              </a:solidFill>
              <a:effectLst/>
              <a:latin typeface="Verdana" panose="020B0604030504040204" pitchFamily="34" charset="0"/>
              <a:ea typeface="Verdana" panose="020B0604030504040204" pitchFamily="34" charset="0"/>
              <a:cs typeface="+mn-cs"/>
            </a:rPr>
            <a:t>Fonti dei dati:</a:t>
          </a:r>
        </a:p>
        <a:p>
          <a:r>
            <a:rPr lang="it-IT" sz="1000">
              <a:solidFill>
                <a:sysClr val="windowText" lastClr="000000"/>
              </a:solidFill>
              <a:effectLst/>
              <a:latin typeface="Verdana" panose="020B0604030504040204" pitchFamily="34" charset="0"/>
              <a:ea typeface="Verdana" panose="020B0604030504040204" pitchFamily="34" charset="0"/>
              <a:cs typeface="+mn-cs"/>
            </a:rPr>
            <a:t>La fonte dei dati è rappresentata dagli archivi amministrativi delle domande e dei pagamenti di AUU, e dall'archivio amministrativo relativo al</a:t>
          </a:r>
          <a:r>
            <a:rPr lang="it-IT" sz="1000" baseline="0">
              <a:solidFill>
                <a:sysClr val="windowText" lastClr="000000"/>
              </a:solidFill>
              <a:effectLst/>
              <a:latin typeface="Verdana" panose="020B0604030504040204" pitchFamily="34" charset="0"/>
              <a:ea typeface="Verdana" panose="020B0604030504040204" pitchFamily="34" charset="0"/>
              <a:cs typeface="+mn-cs"/>
            </a:rPr>
            <a:t> Reddito di Cittadinanza</a:t>
          </a:r>
          <a:endParaRPr lang="it-IT" sz="1000">
            <a:solidFill>
              <a:sysClr val="windowText" lastClr="000000"/>
            </a:solidFill>
            <a:effectLst/>
            <a:latin typeface="Verdana" panose="020B0604030504040204" pitchFamily="34" charset="0"/>
            <a:ea typeface="Verdana" panose="020B0604030504040204" pitchFamily="34" charset="0"/>
            <a:cs typeface="+mn-cs"/>
          </a:endParaRPr>
        </a:p>
        <a:p>
          <a:r>
            <a:rPr lang="it-IT" sz="1000">
              <a:solidFill>
                <a:sysClr val="windowText" lastClr="000000"/>
              </a:solidFill>
              <a:effectLst/>
              <a:latin typeface="Verdana" panose="020B0604030504040204" pitchFamily="34" charset="0"/>
              <a:ea typeface="Verdana" panose="020B0604030504040204" pitchFamily="34" charset="0"/>
              <a:cs typeface="+mn-cs"/>
            </a:rPr>
            <a:t> </a:t>
          </a:r>
        </a:p>
        <a:p>
          <a:r>
            <a:rPr lang="it-IT" sz="1000" b="1">
              <a:solidFill>
                <a:sysClr val="windowText" lastClr="000000"/>
              </a:solidFill>
              <a:effectLst/>
              <a:latin typeface="Verdana" panose="020B0604030504040204" pitchFamily="34" charset="0"/>
              <a:ea typeface="Verdana" panose="020B0604030504040204" pitchFamily="34" charset="0"/>
              <a:cs typeface="+mn-cs"/>
            </a:rPr>
            <a:t>Variabili di analisi:</a:t>
          </a:r>
        </a:p>
        <a:p>
          <a:r>
            <a:rPr lang="it-IT" sz="1000">
              <a:solidFill>
                <a:sysClr val="windowText" lastClr="000000"/>
              </a:solidFill>
              <a:effectLst/>
              <a:latin typeface="Verdana" panose="020B0604030504040204" pitchFamily="34" charset="0"/>
              <a:ea typeface="Verdana" panose="020B0604030504040204" pitchFamily="34" charset="0"/>
              <a:cs typeface="+mn-cs"/>
            </a:rPr>
            <a:t>Numero domande</a:t>
          </a:r>
        </a:p>
        <a:p>
          <a:r>
            <a:rPr lang="it-IT" sz="1000">
              <a:solidFill>
                <a:sysClr val="windowText" lastClr="000000"/>
              </a:solidFill>
              <a:effectLst/>
              <a:latin typeface="Verdana" panose="020B0604030504040204" pitchFamily="34" charset="0"/>
              <a:ea typeface="Verdana" panose="020B0604030504040204" pitchFamily="34" charset="0"/>
              <a:cs typeface="+mn-cs"/>
            </a:rPr>
            <a:t>Numero richiedenti</a:t>
          </a:r>
        </a:p>
        <a:p>
          <a:r>
            <a:rPr lang="it-IT" sz="1000">
              <a:solidFill>
                <a:sysClr val="windowText" lastClr="000000"/>
              </a:solidFill>
              <a:effectLst/>
              <a:latin typeface="Verdana" panose="020B0604030504040204" pitchFamily="34" charset="0"/>
              <a:ea typeface="Verdana" panose="020B0604030504040204" pitchFamily="34" charset="0"/>
              <a:cs typeface="+mn-cs"/>
            </a:rPr>
            <a:t>Numero nuclei percettori di RdC con integrazione AUU</a:t>
          </a:r>
        </a:p>
        <a:p>
          <a:r>
            <a:rPr lang="it-IT" sz="1000">
              <a:solidFill>
                <a:sysClr val="windowText" lastClr="000000"/>
              </a:solidFill>
              <a:effectLst/>
              <a:latin typeface="Verdana" panose="020B0604030504040204" pitchFamily="34" charset="0"/>
              <a:ea typeface="Verdana" panose="020B0604030504040204" pitchFamily="34" charset="0"/>
              <a:cs typeface="+mn-cs"/>
            </a:rPr>
            <a:t>Numero figli con AUU</a:t>
          </a:r>
        </a:p>
        <a:p>
          <a:pPr marL="0" marR="0" lvl="0" indent="0" defTabSz="914400" eaLnBrk="1" fontAlgn="auto" latinLnBrk="0" hangingPunct="1">
            <a:lnSpc>
              <a:spcPct val="100000"/>
            </a:lnSpc>
            <a:spcBef>
              <a:spcPts val="0"/>
            </a:spcBef>
            <a:spcAft>
              <a:spcPts val="0"/>
            </a:spcAft>
            <a:buClrTx/>
            <a:buSzTx/>
            <a:buFontTx/>
            <a:buNone/>
            <a:tabLst/>
            <a:defRPr/>
          </a:pPr>
          <a:r>
            <a:rPr lang="it-IT" sz="1000">
              <a:solidFill>
                <a:sysClr val="windowText" lastClr="000000"/>
              </a:solidFill>
              <a:effectLst/>
              <a:latin typeface="Verdana" panose="020B0604030504040204" pitchFamily="34" charset="0"/>
              <a:ea typeface="Verdana" panose="020B0604030504040204" pitchFamily="34" charset="0"/>
              <a:cs typeface="+mn-cs"/>
            </a:rPr>
            <a:t>Numero figli appartenenti a nuclei percettori di RdC con integrazione AUU</a:t>
          </a:r>
        </a:p>
        <a:p>
          <a:r>
            <a:rPr lang="it-IT" sz="1000">
              <a:solidFill>
                <a:sysClr val="windowText" lastClr="000000"/>
              </a:solidFill>
              <a:effectLst/>
              <a:latin typeface="Verdana" panose="020B0604030504040204" pitchFamily="34" charset="0"/>
              <a:ea typeface="Verdana" panose="020B0604030504040204" pitchFamily="34" charset="0"/>
              <a:cs typeface="+mn-cs"/>
            </a:rPr>
            <a:t>Importo medio mensile dell'assegno</a:t>
          </a:r>
        </a:p>
        <a:p>
          <a:pPr marL="0" marR="0" lvl="0" indent="0" defTabSz="914400" eaLnBrk="1" fontAlgn="auto" latinLnBrk="0" hangingPunct="1">
            <a:lnSpc>
              <a:spcPct val="100000"/>
            </a:lnSpc>
            <a:spcBef>
              <a:spcPts val="0"/>
            </a:spcBef>
            <a:spcAft>
              <a:spcPts val="0"/>
            </a:spcAft>
            <a:buClrTx/>
            <a:buSzTx/>
            <a:buFontTx/>
            <a:buNone/>
            <a:tabLst/>
            <a:defRPr/>
          </a:pPr>
          <a:r>
            <a:rPr lang="it-IT" sz="1000">
              <a:solidFill>
                <a:sysClr val="windowText" lastClr="000000"/>
              </a:solidFill>
              <a:effectLst/>
              <a:latin typeface="Verdana" panose="020B0604030504040204" pitchFamily="34" charset="0"/>
              <a:ea typeface="Verdana" panose="020B0604030504040204" pitchFamily="34" charset="0"/>
              <a:cs typeface="+mn-cs"/>
            </a:rPr>
            <a:t>Importo medio mensile dell'integrazione AUU su RdC</a:t>
          </a:r>
        </a:p>
        <a:p>
          <a:r>
            <a:rPr lang="it-IT" sz="1000">
              <a:solidFill>
                <a:sysClr val="windowText" lastClr="000000"/>
              </a:solidFill>
              <a:effectLst/>
              <a:latin typeface="Verdana" panose="020B0604030504040204" pitchFamily="34" charset="0"/>
              <a:ea typeface="Verdana" panose="020B0604030504040204" pitchFamily="34" charset="0"/>
              <a:cs typeface="+mn-cs"/>
            </a:rPr>
            <a:t>Numero medio di figli</a:t>
          </a:r>
        </a:p>
        <a:p>
          <a:r>
            <a:rPr lang="it-IT" sz="1000">
              <a:solidFill>
                <a:sysClr val="windowText" lastClr="000000"/>
              </a:solidFill>
              <a:effectLst/>
              <a:latin typeface="Verdana" panose="020B0604030504040204" pitchFamily="34" charset="0"/>
              <a:ea typeface="Verdana" panose="020B0604030504040204" pitchFamily="34" charset="0"/>
              <a:cs typeface="+mn-cs"/>
            </a:rPr>
            <a:t>Numero medio di mensilità pagate nell'anno</a:t>
          </a:r>
        </a:p>
        <a:p>
          <a:r>
            <a:rPr lang="it-IT" sz="1000" b="1">
              <a:solidFill>
                <a:sysClr val="windowText" lastClr="000000"/>
              </a:solidFill>
              <a:effectLst/>
              <a:latin typeface="Verdana" panose="020B0604030504040204" pitchFamily="34" charset="0"/>
              <a:ea typeface="Verdana" panose="020B0604030504040204" pitchFamily="34" charset="0"/>
              <a:cs typeface="+mn-cs"/>
            </a:rPr>
            <a:t> </a:t>
          </a:r>
        </a:p>
        <a:p>
          <a:r>
            <a:rPr lang="it-IT" sz="1000" b="1">
              <a:solidFill>
                <a:sysClr val="windowText" lastClr="000000"/>
              </a:solidFill>
              <a:effectLst/>
              <a:latin typeface="Verdana" panose="020B0604030504040204" pitchFamily="34" charset="0"/>
              <a:ea typeface="Verdana" panose="020B0604030504040204" pitchFamily="34" charset="0"/>
              <a:cs typeface="+mn-cs"/>
            </a:rPr>
            <a:t>Variabili di classificazione:</a:t>
          </a:r>
        </a:p>
        <a:p>
          <a:r>
            <a:rPr lang="it-IT" sz="1000">
              <a:solidFill>
                <a:sysClr val="windowText" lastClr="000000"/>
              </a:solidFill>
              <a:effectLst/>
              <a:latin typeface="Verdana" panose="020B0604030504040204" pitchFamily="34" charset="0"/>
              <a:ea typeface="Verdana" panose="020B0604030504040204" pitchFamily="34" charset="0"/>
              <a:cs typeface="+mn-cs"/>
            </a:rPr>
            <a:t>Anno e mese di presentazione della domanda</a:t>
          </a:r>
        </a:p>
        <a:p>
          <a:pPr marL="0" marR="0" lvl="0" indent="0" defTabSz="914400" eaLnBrk="1" fontAlgn="auto" latinLnBrk="0" hangingPunct="1">
            <a:lnSpc>
              <a:spcPct val="100000"/>
            </a:lnSpc>
            <a:spcBef>
              <a:spcPts val="0"/>
            </a:spcBef>
            <a:spcAft>
              <a:spcPts val="0"/>
            </a:spcAft>
            <a:buClrTx/>
            <a:buSzTx/>
            <a:buFontTx/>
            <a:buNone/>
            <a:tabLst/>
            <a:defRPr/>
          </a:pPr>
          <a:r>
            <a:rPr lang="it-IT" sz="1000">
              <a:solidFill>
                <a:sysClr val="windowText" lastClr="000000"/>
              </a:solidFill>
              <a:effectLst/>
              <a:latin typeface="Verdana" panose="020B0604030504040204" pitchFamily="34" charset="0"/>
              <a:ea typeface="Verdana" panose="020B0604030504040204" pitchFamily="34" charset="0"/>
              <a:cs typeface="+mn-cs"/>
            </a:rPr>
            <a:t>Canale di presentazione della domanda</a:t>
          </a:r>
        </a:p>
        <a:p>
          <a:pPr marL="0" marR="0" lvl="0" indent="0" defTabSz="914400" eaLnBrk="1" fontAlgn="auto" latinLnBrk="0" hangingPunct="1">
            <a:lnSpc>
              <a:spcPct val="100000"/>
            </a:lnSpc>
            <a:spcBef>
              <a:spcPts val="0"/>
            </a:spcBef>
            <a:spcAft>
              <a:spcPts val="0"/>
            </a:spcAft>
            <a:buClrTx/>
            <a:buSzTx/>
            <a:buFontTx/>
            <a:buNone/>
            <a:tabLst/>
            <a:defRPr/>
          </a:pPr>
          <a:r>
            <a:rPr lang="it-IT" sz="1000">
              <a:solidFill>
                <a:sysClr val="windowText" lastClr="000000"/>
              </a:solidFill>
              <a:effectLst/>
              <a:latin typeface="Verdana" panose="020B0604030504040204" pitchFamily="34" charset="0"/>
              <a:ea typeface="Verdana" panose="020B0604030504040204" pitchFamily="34" charset="0"/>
              <a:cs typeface="+mn-cs"/>
            </a:rPr>
            <a:t>Anno e mese di competenza del pagamento</a:t>
          </a:r>
        </a:p>
        <a:p>
          <a:r>
            <a:rPr lang="it-IT" sz="1000">
              <a:solidFill>
                <a:sysClr val="windowText" lastClr="000000"/>
              </a:solidFill>
              <a:effectLst/>
              <a:latin typeface="Verdana" panose="020B0604030504040204" pitchFamily="34" charset="0"/>
              <a:ea typeface="Verdana" panose="020B0604030504040204" pitchFamily="34" charset="0"/>
              <a:cs typeface="+mn-cs"/>
            </a:rPr>
            <a:t>Regione di residenza del richiedente</a:t>
          </a:r>
        </a:p>
        <a:p>
          <a:r>
            <a:rPr lang="it-IT" sz="1000">
              <a:solidFill>
                <a:sysClr val="windowText" lastClr="000000"/>
              </a:solidFill>
              <a:effectLst/>
              <a:latin typeface="Verdana" panose="020B0604030504040204" pitchFamily="34" charset="0"/>
              <a:ea typeface="Verdana" panose="020B0604030504040204" pitchFamily="34" charset="0"/>
              <a:cs typeface="+mn-cs"/>
            </a:rPr>
            <a:t>Numero di figli per richiedente pagato</a:t>
          </a:r>
        </a:p>
        <a:p>
          <a:r>
            <a:rPr lang="it-IT" sz="1000">
              <a:solidFill>
                <a:sysClr val="windowText" lastClr="000000"/>
              </a:solidFill>
              <a:effectLst/>
              <a:latin typeface="Verdana" panose="020B0604030504040204" pitchFamily="34" charset="0"/>
              <a:ea typeface="Verdana" panose="020B0604030504040204" pitchFamily="34" charset="0"/>
              <a:cs typeface="+mn-cs"/>
            </a:rPr>
            <a:t>Classe di ISEE </a:t>
          </a:r>
        </a:p>
        <a:p>
          <a:r>
            <a:rPr lang="it-IT" sz="1000">
              <a:solidFill>
                <a:sysClr val="windowText" lastClr="000000"/>
              </a:solidFill>
              <a:effectLst/>
              <a:latin typeface="Verdana" panose="020B0604030504040204" pitchFamily="34" charset="0"/>
              <a:ea typeface="Verdana" panose="020B0604030504040204" pitchFamily="34" charset="0"/>
              <a:cs typeface="+mn-cs"/>
            </a:rPr>
            <a:t>Classe di età del figlio</a:t>
          </a:r>
        </a:p>
        <a:p>
          <a:r>
            <a:rPr lang="it-IT" sz="1000">
              <a:solidFill>
                <a:sysClr val="windowText" lastClr="000000"/>
              </a:solidFill>
              <a:effectLst/>
              <a:latin typeface="Verdana" panose="020B0604030504040204" pitchFamily="34" charset="0"/>
              <a:ea typeface="Verdana" panose="020B0604030504040204" pitchFamily="34" charset="0"/>
              <a:cs typeface="+mn-cs"/>
            </a:rPr>
            <a:t>Presenza o meno di figli disabili nel nucleo</a:t>
          </a:r>
        </a:p>
        <a:p>
          <a:r>
            <a:rPr lang="it-IT" sz="1200">
              <a:solidFill>
                <a:sysClr val="windowText" lastClr="000000"/>
              </a:solidFill>
              <a:effectLst/>
              <a:latin typeface="Verdana" panose="020B0604030504040204" pitchFamily="34" charset="0"/>
              <a:ea typeface="Verdana" panose="020B0604030504040204" pitchFamily="34" charset="0"/>
              <a:cs typeface="+mn-cs"/>
            </a:rPr>
            <a:t> </a:t>
          </a:r>
        </a:p>
        <a:p>
          <a:br>
            <a:rPr lang="it-IT" sz="1200" b="1">
              <a:solidFill>
                <a:sysClr val="windowText" lastClr="000000"/>
              </a:solidFill>
              <a:effectLst/>
              <a:latin typeface="Verdana" panose="020B0604030504040204" pitchFamily="34" charset="0"/>
              <a:ea typeface="Verdana" panose="020B0604030504040204" pitchFamily="34" charset="0"/>
              <a:cs typeface="+mn-cs"/>
            </a:rPr>
          </a:br>
          <a:r>
            <a:rPr lang="it-IT" sz="1200" b="1">
              <a:solidFill>
                <a:sysClr val="windowText" lastClr="000000"/>
              </a:solidFill>
              <a:effectLst/>
              <a:latin typeface="Verdana" panose="020B0604030504040204" pitchFamily="34" charset="0"/>
              <a:ea typeface="Verdana" panose="020B0604030504040204" pitchFamily="34" charset="0"/>
              <a:cs typeface="+mn-cs"/>
            </a:rPr>
            <a:t> </a:t>
          </a:r>
          <a:endParaRPr lang="it-IT" sz="1200">
            <a:solidFill>
              <a:sysClr val="windowText" lastClr="000000"/>
            </a:solidFill>
            <a:effectLst/>
            <a:latin typeface="Verdana" panose="020B0604030504040204" pitchFamily="34" charset="0"/>
            <a:ea typeface="Verdana" panose="020B0604030504040204" pitchFamily="34" charset="0"/>
            <a:cs typeface="+mn-cs"/>
          </a:endParaRPr>
        </a:p>
        <a:p>
          <a:endParaRPr lang="it-IT" sz="1200">
            <a:latin typeface="Verdana" panose="020B0604030504040204" pitchFamily="34" charset="0"/>
            <a:ea typeface="Verdan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stat-intra\data\piani%20di%20spoglio_e_doc\05_pds_III_pop\DCIS\SAN\SAN_A_burgio_DEF\DCIS_OSPDISTPSICHRES_ospedaliz_disturbi_psichici_luogo_residenza_DEF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ttura"/>
      <sheetName val="Territorio"/>
      <sheetName val="Tipo dato"/>
      <sheetName val="tipo di patologia"/>
      <sheetName val="Regime di ricovero"/>
      <sheetName val="Sesso"/>
      <sheetName val="Classe di età"/>
      <sheetName val="Stato civile"/>
      <sheetName val="Aggregati clinici di codice"/>
      <sheetName val="Anno"/>
      <sheetName val="Misura"/>
      <sheetName val="flag, note, file aggiuntivi"/>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7B97D-C3A4-4806-AD63-EBCBC226F434}">
  <sheetPr>
    <pageSetUpPr fitToPage="1"/>
  </sheetPr>
  <dimension ref="B1:K29"/>
  <sheetViews>
    <sheetView showGridLines="0" zoomScale="88" zoomScaleNormal="88" workbookViewId="0">
      <selection activeCell="C25" sqref="C25:J27"/>
    </sheetView>
  </sheetViews>
  <sheetFormatPr defaultRowHeight="14.5" x14ac:dyDescent="0.35"/>
  <cols>
    <col min="1" max="1" width="1.54296875" customWidth="1"/>
    <col min="2" max="2" width="4.54296875" customWidth="1"/>
    <col min="9" max="9" width="12.81640625" customWidth="1"/>
    <col min="10" max="10" width="20.1796875" customWidth="1"/>
    <col min="11" max="11" width="4.1796875" customWidth="1"/>
    <col min="12" max="12" width="5" customWidth="1"/>
  </cols>
  <sheetData>
    <row r="1" spans="2:11" ht="3.5" customHeight="1" x14ac:dyDescent="0.35">
      <c r="B1" t="s">
        <v>66</v>
      </c>
      <c r="C1" t="s">
        <v>66</v>
      </c>
    </row>
    <row r="2" spans="2:11" ht="4.5" customHeight="1" x14ac:dyDescent="0.35"/>
    <row r="3" spans="2:11" ht="4.5" customHeight="1" x14ac:dyDescent="0.35"/>
    <row r="4" spans="2:11" ht="4.5" customHeight="1" x14ac:dyDescent="0.35"/>
    <row r="5" spans="2:11" ht="4.5" customHeight="1" x14ac:dyDescent="0.35"/>
    <row r="6" spans="2:11" ht="4.5" customHeight="1" x14ac:dyDescent="0.35"/>
    <row r="7" spans="2:11" ht="4.5" customHeight="1" x14ac:dyDescent="0.35"/>
    <row r="9" spans="2:11" x14ac:dyDescent="0.35">
      <c r="B9" s="34" t="s">
        <v>66</v>
      </c>
      <c r="C9" s="35"/>
      <c r="D9" s="35"/>
      <c r="E9" s="35"/>
      <c r="F9" s="35"/>
      <c r="G9" s="35"/>
      <c r="H9" s="35"/>
      <c r="I9" s="35"/>
      <c r="J9" s="35"/>
      <c r="K9" s="36"/>
    </row>
    <row r="10" spans="2:11" ht="25" x14ac:dyDescent="0.35">
      <c r="B10" s="290" t="s">
        <v>52</v>
      </c>
      <c r="C10" s="291"/>
      <c r="D10" s="291"/>
      <c r="E10" s="291"/>
      <c r="F10" s="291"/>
      <c r="G10" s="291"/>
      <c r="H10" s="291"/>
      <c r="I10" s="291"/>
      <c r="J10" s="291"/>
      <c r="K10" s="292"/>
    </row>
    <row r="11" spans="2:11" x14ac:dyDescent="0.35">
      <c r="B11" s="37"/>
      <c r="C11" s="38"/>
      <c r="D11" s="38"/>
      <c r="E11" s="38"/>
      <c r="F11" s="38"/>
      <c r="G11" s="38"/>
      <c r="H11" s="38"/>
      <c r="I11" s="38"/>
      <c r="J11" s="38"/>
      <c r="K11" s="39"/>
    </row>
    <row r="12" spans="2:11" x14ac:dyDescent="0.35">
      <c r="B12" s="37"/>
      <c r="C12" s="38"/>
      <c r="D12" s="38"/>
      <c r="E12" s="38"/>
      <c r="F12" s="38"/>
      <c r="G12" s="38"/>
      <c r="H12" s="38"/>
      <c r="I12" s="38"/>
      <c r="J12" s="38"/>
      <c r="K12" s="39"/>
    </row>
    <row r="13" spans="2:11" x14ac:dyDescent="0.35">
      <c r="B13" s="37"/>
      <c r="C13" s="38"/>
      <c r="D13" s="38"/>
      <c r="E13" s="38"/>
      <c r="F13" s="38"/>
      <c r="G13" s="38"/>
      <c r="H13" s="38"/>
      <c r="I13" s="38"/>
      <c r="J13" s="38"/>
      <c r="K13" s="39"/>
    </row>
    <row r="14" spans="2:11" x14ac:dyDescent="0.35">
      <c r="B14" s="296" t="s">
        <v>51</v>
      </c>
      <c r="C14" s="297"/>
      <c r="D14" s="297"/>
      <c r="E14" s="297"/>
      <c r="F14" s="297"/>
      <c r="G14" s="297"/>
      <c r="H14" s="297"/>
      <c r="I14" s="297"/>
      <c r="J14" s="297"/>
      <c r="K14" s="298"/>
    </row>
    <row r="15" spans="2:11" ht="15" x14ac:dyDescent="0.35">
      <c r="B15" s="37"/>
      <c r="C15" s="40"/>
      <c r="D15" s="38"/>
      <c r="E15" s="38"/>
      <c r="F15" s="38"/>
      <c r="G15" s="38"/>
      <c r="H15" s="38"/>
      <c r="I15" s="38"/>
      <c r="J15" s="38"/>
      <c r="K15" s="39"/>
    </row>
    <row r="16" spans="2:11" ht="3" customHeight="1" x14ac:dyDescent="0.35">
      <c r="B16" s="37"/>
      <c r="C16" s="38"/>
      <c r="D16" s="38"/>
      <c r="E16" s="38"/>
      <c r="F16" s="38"/>
      <c r="G16" s="38"/>
      <c r="H16" s="38"/>
      <c r="I16" s="38"/>
      <c r="J16" s="38"/>
      <c r="K16" s="39"/>
    </row>
    <row r="17" spans="2:11" ht="3" customHeight="1" x14ac:dyDescent="0.35">
      <c r="B17" s="37"/>
      <c r="C17" s="38"/>
      <c r="D17" s="38"/>
      <c r="E17" s="38"/>
      <c r="F17" s="38"/>
      <c r="G17" s="38"/>
      <c r="H17" s="38"/>
      <c r="I17" s="38"/>
      <c r="J17" s="38"/>
      <c r="K17" s="39"/>
    </row>
    <row r="18" spans="2:11" ht="3" customHeight="1" x14ac:dyDescent="0.35">
      <c r="B18" s="37"/>
      <c r="C18" s="38"/>
      <c r="D18" s="38"/>
      <c r="E18" s="38"/>
      <c r="F18" s="38"/>
      <c r="G18" s="38"/>
      <c r="H18" s="38"/>
      <c r="I18" s="38"/>
      <c r="J18" s="38"/>
      <c r="K18" s="39"/>
    </row>
    <row r="19" spans="2:11" x14ac:dyDescent="0.35">
      <c r="B19" s="37"/>
      <c r="C19" s="38"/>
      <c r="D19" s="38"/>
      <c r="E19" s="38"/>
      <c r="F19" s="38"/>
      <c r="G19" s="38"/>
      <c r="H19" s="38"/>
      <c r="I19" s="38"/>
      <c r="J19" s="38"/>
      <c r="K19" s="39"/>
    </row>
    <row r="20" spans="2:11" ht="23.5" x14ac:dyDescent="0.55000000000000004">
      <c r="B20" s="293" t="s">
        <v>219</v>
      </c>
      <c r="C20" s="294"/>
      <c r="D20" s="294"/>
      <c r="E20" s="294"/>
      <c r="F20" s="294"/>
      <c r="G20" s="294"/>
      <c r="H20" s="294"/>
      <c r="I20" s="294"/>
      <c r="J20" s="294"/>
      <c r="K20" s="295"/>
    </row>
    <row r="21" spans="2:11" ht="21" customHeight="1" x14ac:dyDescent="0.55000000000000004">
      <c r="B21" s="84"/>
      <c r="C21" s="85"/>
      <c r="D21" s="85"/>
      <c r="E21" s="294" t="s">
        <v>215</v>
      </c>
      <c r="F21" s="294"/>
      <c r="G21" s="294"/>
      <c r="H21" s="294"/>
      <c r="I21" s="294"/>
      <c r="J21" s="85"/>
      <c r="K21" s="86"/>
    </row>
    <row r="22" spans="2:11" ht="4.5" customHeight="1" x14ac:dyDescent="0.55000000000000004">
      <c r="B22" s="84"/>
      <c r="C22" s="85"/>
      <c r="D22" s="85"/>
      <c r="E22" s="85"/>
      <c r="F22" s="85"/>
      <c r="G22" s="85"/>
      <c r="H22" s="85"/>
      <c r="I22" s="85"/>
      <c r="J22" s="85"/>
      <c r="K22" s="86"/>
    </row>
    <row r="23" spans="2:11" ht="12.65" customHeight="1" x14ac:dyDescent="0.35">
      <c r="B23" s="37"/>
      <c r="C23" s="38"/>
      <c r="D23" s="38"/>
      <c r="E23" s="38"/>
      <c r="F23" s="38"/>
      <c r="G23" s="38"/>
      <c r="H23" s="38"/>
      <c r="I23" s="38"/>
      <c r="J23" s="38"/>
      <c r="K23" s="39"/>
    </row>
    <row r="24" spans="2:11" ht="111" customHeight="1" x14ac:dyDescent="0.35">
      <c r="B24" s="37"/>
      <c r="C24" s="289" t="s">
        <v>225</v>
      </c>
      <c r="D24" s="289"/>
      <c r="E24" s="289"/>
      <c r="F24" s="289"/>
      <c r="G24" s="289"/>
      <c r="H24" s="289"/>
      <c r="I24" s="289"/>
      <c r="J24" s="289"/>
      <c r="K24" s="98"/>
    </row>
    <row r="25" spans="2:11" ht="92" customHeight="1" x14ac:dyDescent="0.35">
      <c r="B25" s="37"/>
      <c r="C25" s="299" t="s">
        <v>213</v>
      </c>
      <c r="D25" s="300"/>
      <c r="E25" s="300"/>
      <c r="F25" s="300"/>
      <c r="G25" s="300"/>
      <c r="H25" s="300"/>
      <c r="I25" s="300"/>
      <c r="J25" s="300"/>
      <c r="K25" s="39"/>
    </row>
    <row r="26" spans="2:11" ht="35" customHeight="1" x14ac:dyDescent="0.35">
      <c r="B26" s="37"/>
      <c r="C26" s="300"/>
      <c r="D26" s="300"/>
      <c r="E26" s="300"/>
      <c r="F26" s="300"/>
      <c r="G26" s="300"/>
      <c r="H26" s="300"/>
      <c r="I26" s="300"/>
      <c r="J26" s="300"/>
      <c r="K26" s="39"/>
    </row>
    <row r="27" spans="2:11" ht="42.5" customHeight="1" x14ac:dyDescent="0.35">
      <c r="B27" s="41"/>
      <c r="C27" s="301"/>
      <c r="D27" s="301"/>
      <c r="E27" s="301"/>
      <c r="F27" s="301"/>
      <c r="G27" s="301"/>
      <c r="H27" s="301"/>
      <c r="I27" s="301"/>
      <c r="J27" s="301"/>
      <c r="K27" s="42"/>
    </row>
    <row r="28" spans="2:11" ht="24" customHeight="1" x14ac:dyDescent="0.35"/>
    <row r="29" spans="2:11" ht="24" customHeight="1" x14ac:dyDescent="0.35"/>
  </sheetData>
  <mergeCells count="6">
    <mergeCell ref="C24:J24"/>
    <mergeCell ref="B10:K10"/>
    <mergeCell ref="B20:K20"/>
    <mergeCell ref="B14:K14"/>
    <mergeCell ref="C25:J27"/>
    <mergeCell ref="E21:I21"/>
  </mergeCells>
  <pageMargins left="0.70866141732283472" right="0.70866141732283472" top="0.94488188976377963" bottom="0.74803149606299213" header="0.31496062992125984" footer="0.31496062992125984"/>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60C03-2FD9-483A-9EF4-A453E9AC983A}">
  <sheetPr>
    <pageSetUpPr fitToPage="1"/>
  </sheetPr>
  <dimension ref="A1:Y60"/>
  <sheetViews>
    <sheetView showGridLines="0" view="pageBreakPreview" topLeftCell="F9" zoomScale="64" zoomScaleNormal="58" zoomScaleSheetLayoutView="64" workbookViewId="0">
      <selection activeCell="B2" sqref="B2:Y2"/>
    </sheetView>
  </sheetViews>
  <sheetFormatPr defaultColWidth="13.26953125" defaultRowHeight="10" x14ac:dyDescent="0.35"/>
  <cols>
    <col min="1" max="1" width="26.36328125" style="1" customWidth="1"/>
    <col min="2" max="2" width="12.90625" style="1" bestFit="1" customWidth="1"/>
    <col min="3" max="3" width="13.1796875" style="60" customWidth="1"/>
    <col min="4" max="4" width="12.90625" style="1" bestFit="1" customWidth="1"/>
    <col min="5" max="5" width="13.1796875" style="1" customWidth="1"/>
    <col min="6" max="6" width="12.90625" style="1" bestFit="1" customWidth="1"/>
    <col min="7" max="7" width="13.1796875" style="1" customWidth="1"/>
    <col min="8" max="8" width="12.90625" style="1" bestFit="1" customWidth="1"/>
    <col min="9" max="9" width="13" style="1" customWidth="1"/>
    <col min="10" max="10" width="12.90625" style="1" bestFit="1" customWidth="1"/>
    <col min="11" max="11" width="13.26953125" style="1"/>
    <col min="12" max="12" width="12.90625" style="1" bestFit="1" customWidth="1"/>
    <col min="13" max="13" width="13.26953125" style="1"/>
    <col min="14" max="14" width="12.90625" style="1" bestFit="1" customWidth="1"/>
    <col min="15" max="15" width="13.26953125" style="1"/>
    <col min="16" max="16" width="12.90625" style="1" bestFit="1" customWidth="1"/>
    <col min="17" max="17" width="13.26953125" style="1"/>
    <col min="18" max="18" width="12.81640625" style="1" customWidth="1"/>
    <col min="19" max="19" width="13.26953125" style="1"/>
    <col min="20" max="20" width="12.90625" style="1" bestFit="1" customWidth="1"/>
    <col min="21" max="21" width="13.54296875" style="1" customWidth="1"/>
    <col min="22" max="22" width="12.90625" style="1" bestFit="1" customWidth="1"/>
    <col min="23" max="23" width="13.26953125" style="1"/>
    <col min="24" max="24" width="12.90625" style="1" bestFit="1" customWidth="1"/>
    <col min="25" max="16384" width="13.26953125" style="1"/>
  </cols>
  <sheetData>
    <row r="1" spans="1:25" ht="61.5" customHeight="1" thickBot="1" x14ac:dyDescent="0.4">
      <c r="A1" s="43" t="str">
        <f>+INDICE!B17</f>
        <v>Tavola 1.6.1 – Numero di figli pagati e relativi importi medi mensili di competenza dell'AUU per regione di residenza - Anno 2023</v>
      </c>
      <c r="B1" s="43"/>
      <c r="C1" s="43"/>
      <c r="D1" s="43"/>
      <c r="E1" s="43"/>
      <c r="F1" s="43"/>
      <c r="G1" s="43"/>
      <c r="H1" s="43"/>
      <c r="I1" s="43"/>
      <c r="J1" s="43"/>
      <c r="K1" s="43"/>
      <c r="L1" s="43"/>
      <c r="M1" s="43"/>
      <c r="N1" s="45"/>
      <c r="O1" s="45"/>
      <c r="P1" s="45"/>
      <c r="Q1" s="45"/>
      <c r="R1" s="45"/>
      <c r="S1" s="45"/>
      <c r="T1" s="45"/>
      <c r="U1" s="45"/>
      <c r="V1" s="45"/>
      <c r="W1" s="45"/>
      <c r="X1" s="45"/>
      <c r="Y1" s="45"/>
    </row>
    <row r="2" spans="1:25" ht="40.5" customHeight="1" thickTop="1" x14ac:dyDescent="0.35">
      <c r="A2" s="33"/>
      <c r="B2" s="334" t="s">
        <v>32</v>
      </c>
      <c r="C2" s="334"/>
      <c r="D2" s="334"/>
      <c r="E2" s="334"/>
      <c r="F2" s="334"/>
      <c r="G2" s="334"/>
      <c r="H2" s="334"/>
      <c r="I2" s="334"/>
      <c r="J2" s="334"/>
      <c r="K2" s="334"/>
      <c r="L2" s="334"/>
      <c r="M2" s="334"/>
      <c r="N2" s="334"/>
      <c r="O2" s="334"/>
      <c r="P2" s="334"/>
      <c r="Q2" s="334"/>
      <c r="R2" s="334"/>
      <c r="S2" s="334"/>
      <c r="T2" s="334"/>
      <c r="U2" s="334"/>
      <c r="V2" s="334"/>
      <c r="W2" s="334"/>
      <c r="X2" s="334"/>
      <c r="Y2" s="334"/>
    </row>
    <row r="3" spans="1:25" ht="33" customHeight="1" x14ac:dyDescent="0.35">
      <c r="A3" s="343" t="s">
        <v>60</v>
      </c>
      <c r="B3" s="345" t="s">
        <v>95</v>
      </c>
      <c r="C3" s="346"/>
      <c r="D3" s="345" t="s">
        <v>125</v>
      </c>
      <c r="E3" s="346"/>
      <c r="F3" s="345" t="s">
        <v>133</v>
      </c>
      <c r="G3" s="346"/>
      <c r="H3" s="345" t="s">
        <v>137</v>
      </c>
      <c r="I3" s="346"/>
      <c r="J3" s="345" t="s">
        <v>139</v>
      </c>
      <c r="K3" s="346"/>
      <c r="L3" s="345" t="s">
        <v>141</v>
      </c>
      <c r="M3" s="346"/>
      <c r="N3" s="345" t="s">
        <v>143</v>
      </c>
      <c r="O3" s="346"/>
      <c r="P3" s="345" t="s">
        <v>145</v>
      </c>
      <c r="Q3" s="346"/>
      <c r="R3" s="345" t="s">
        <v>150</v>
      </c>
      <c r="S3" s="346"/>
      <c r="T3" s="341" t="s">
        <v>152</v>
      </c>
      <c r="U3" s="342"/>
      <c r="V3" s="341" t="s">
        <v>154</v>
      </c>
      <c r="W3" s="342"/>
      <c r="X3" s="341" t="s">
        <v>166</v>
      </c>
      <c r="Y3" s="342"/>
    </row>
    <row r="4" spans="1:25" ht="64" customHeight="1" thickBot="1" x14ac:dyDescent="0.4">
      <c r="A4" s="344"/>
      <c r="B4" s="29" t="s">
        <v>79</v>
      </c>
      <c r="C4" s="58" t="s">
        <v>80</v>
      </c>
      <c r="D4" s="29" t="s">
        <v>79</v>
      </c>
      <c r="E4" s="58" t="s">
        <v>80</v>
      </c>
      <c r="F4" s="29" t="s">
        <v>79</v>
      </c>
      <c r="G4" s="58" t="s">
        <v>80</v>
      </c>
      <c r="H4" s="29" t="s">
        <v>79</v>
      </c>
      <c r="I4" s="58" t="s">
        <v>80</v>
      </c>
      <c r="J4" s="29" t="s">
        <v>79</v>
      </c>
      <c r="K4" s="58" t="s">
        <v>80</v>
      </c>
      <c r="L4" s="29" t="s">
        <v>79</v>
      </c>
      <c r="M4" s="58" t="s">
        <v>80</v>
      </c>
      <c r="N4" s="29" t="s">
        <v>79</v>
      </c>
      <c r="O4" s="58" t="s">
        <v>80</v>
      </c>
      <c r="P4" s="29" t="s">
        <v>79</v>
      </c>
      <c r="Q4" s="58" t="s">
        <v>80</v>
      </c>
      <c r="R4" s="29" t="s">
        <v>79</v>
      </c>
      <c r="S4" s="58" t="s">
        <v>80</v>
      </c>
      <c r="T4" s="29" t="s">
        <v>79</v>
      </c>
      <c r="U4" s="58" t="s">
        <v>80</v>
      </c>
      <c r="V4" s="29" t="s">
        <v>79</v>
      </c>
      <c r="W4" s="58" t="s">
        <v>80</v>
      </c>
      <c r="X4" s="29" t="s">
        <v>79</v>
      </c>
      <c r="Y4" s="58" t="s">
        <v>80</v>
      </c>
    </row>
    <row r="5" spans="1:25" ht="21.75" customHeight="1" thickTop="1" x14ac:dyDescent="0.35">
      <c r="A5" s="2" t="s">
        <v>3</v>
      </c>
      <c r="B5" s="2">
        <v>594904</v>
      </c>
      <c r="C5" s="2">
        <v>158</v>
      </c>
      <c r="D5" s="2">
        <v>596339</v>
      </c>
      <c r="E5" s="2">
        <v>157</v>
      </c>
      <c r="F5" s="2">
        <v>613352</v>
      </c>
      <c r="G5" s="2">
        <v>151</v>
      </c>
      <c r="H5" s="2">
        <v>612550</v>
      </c>
      <c r="I5" s="2">
        <v>152</v>
      </c>
      <c r="J5" s="2">
        <v>611639</v>
      </c>
      <c r="K5" s="2">
        <v>152</v>
      </c>
      <c r="L5" s="2">
        <v>610373</v>
      </c>
      <c r="M5" s="2">
        <v>152</v>
      </c>
      <c r="N5" s="2">
        <v>609278</v>
      </c>
      <c r="O5" s="2">
        <v>153</v>
      </c>
      <c r="P5" s="2">
        <v>609697</v>
      </c>
      <c r="Q5" s="2">
        <v>153</v>
      </c>
      <c r="R5" s="2">
        <v>609979</v>
      </c>
      <c r="S5" s="2">
        <v>153</v>
      </c>
      <c r="T5" s="2">
        <v>611158</v>
      </c>
      <c r="U5" s="2">
        <v>154</v>
      </c>
      <c r="V5" s="2">
        <v>611898</v>
      </c>
      <c r="W5" s="2">
        <v>154</v>
      </c>
      <c r="X5" s="2">
        <v>612339</v>
      </c>
      <c r="Y5" s="2">
        <v>154</v>
      </c>
    </row>
    <row r="6" spans="1:25" ht="21.75" customHeight="1" x14ac:dyDescent="0.35">
      <c r="A6" s="2" t="s">
        <v>4</v>
      </c>
      <c r="B6" s="2">
        <v>18326</v>
      </c>
      <c r="C6" s="2">
        <v>154</v>
      </c>
      <c r="D6" s="2">
        <v>18357</v>
      </c>
      <c r="E6" s="2">
        <v>154</v>
      </c>
      <c r="F6" s="2">
        <v>18769</v>
      </c>
      <c r="G6" s="2">
        <v>146</v>
      </c>
      <c r="H6" s="2">
        <v>18751</v>
      </c>
      <c r="I6" s="2">
        <v>146</v>
      </c>
      <c r="J6" s="2">
        <v>18716</v>
      </c>
      <c r="K6" s="2">
        <v>146</v>
      </c>
      <c r="L6" s="2">
        <v>18672</v>
      </c>
      <c r="M6" s="2">
        <v>146</v>
      </c>
      <c r="N6" s="2">
        <v>18648</v>
      </c>
      <c r="O6" s="2">
        <v>148</v>
      </c>
      <c r="P6" s="2">
        <v>18650</v>
      </c>
      <c r="Q6" s="2">
        <v>148</v>
      </c>
      <c r="R6" s="2">
        <v>18683</v>
      </c>
      <c r="S6" s="2">
        <v>149</v>
      </c>
      <c r="T6" s="2">
        <v>18670</v>
      </c>
      <c r="U6" s="2">
        <v>149</v>
      </c>
      <c r="V6" s="2">
        <v>18696</v>
      </c>
      <c r="W6" s="2">
        <v>149</v>
      </c>
      <c r="X6" s="2">
        <v>18702</v>
      </c>
      <c r="Y6" s="2">
        <v>149</v>
      </c>
    </row>
    <row r="7" spans="1:25" ht="21.75" customHeight="1" x14ac:dyDescent="0.35">
      <c r="A7" s="2" t="s">
        <v>5</v>
      </c>
      <c r="B7" s="2">
        <v>1534131</v>
      </c>
      <c r="C7" s="2">
        <v>158</v>
      </c>
      <c r="D7" s="2">
        <v>1537781</v>
      </c>
      <c r="E7" s="2">
        <v>158</v>
      </c>
      <c r="F7" s="2">
        <v>1577781</v>
      </c>
      <c r="G7" s="2">
        <v>152</v>
      </c>
      <c r="H7" s="2">
        <v>1575458</v>
      </c>
      <c r="I7" s="2">
        <v>152</v>
      </c>
      <c r="J7" s="2">
        <v>1573324</v>
      </c>
      <c r="K7" s="2">
        <v>152</v>
      </c>
      <c r="L7" s="2">
        <v>1570218</v>
      </c>
      <c r="M7" s="2">
        <v>152</v>
      </c>
      <c r="N7" s="2">
        <v>1567739</v>
      </c>
      <c r="O7" s="2">
        <v>153</v>
      </c>
      <c r="P7" s="2">
        <v>1567975</v>
      </c>
      <c r="Q7" s="2">
        <v>153</v>
      </c>
      <c r="R7" s="2">
        <v>1568962</v>
      </c>
      <c r="S7" s="2">
        <v>154</v>
      </c>
      <c r="T7" s="2">
        <v>1571840</v>
      </c>
      <c r="U7" s="2">
        <v>154</v>
      </c>
      <c r="V7" s="2">
        <v>1572957</v>
      </c>
      <c r="W7" s="2">
        <v>154</v>
      </c>
      <c r="X7" s="2">
        <v>1570152</v>
      </c>
      <c r="Y7" s="2">
        <v>155</v>
      </c>
    </row>
    <row r="8" spans="1:25" ht="21.75" customHeight="1" x14ac:dyDescent="0.35">
      <c r="A8" s="2" t="s">
        <v>53</v>
      </c>
      <c r="B8" s="2">
        <v>91820</v>
      </c>
      <c r="C8" s="2">
        <v>164</v>
      </c>
      <c r="D8" s="2">
        <v>91864</v>
      </c>
      <c r="E8" s="2">
        <v>163</v>
      </c>
      <c r="F8" s="2">
        <v>93609</v>
      </c>
      <c r="G8" s="2">
        <v>155</v>
      </c>
      <c r="H8" s="2">
        <v>93278</v>
      </c>
      <c r="I8" s="2">
        <v>155</v>
      </c>
      <c r="J8" s="2">
        <v>93108</v>
      </c>
      <c r="K8" s="2">
        <v>155</v>
      </c>
      <c r="L8" s="2">
        <v>92876</v>
      </c>
      <c r="M8" s="2">
        <v>156</v>
      </c>
      <c r="N8" s="2">
        <v>92772</v>
      </c>
      <c r="O8" s="2">
        <v>156</v>
      </c>
      <c r="P8" s="2">
        <v>92791</v>
      </c>
      <c r="Q8" s="2">
        <v>157</v>
      </c>
      <c r="R8" s="2">
        <v>92801</v>
      </c>
      <c r="S8" s="2">
        <v>157</v>
      </c>
      <c r="T8" s="2">
        <v>92872</v>
      </c>
      <c r="U8" s="2">
        <v>158</v>
      </c>
      <c r="V8" s="2">
        <v>92607</v>
      </c>
      <c r="W8" s="2">
        <v>158</v>
      </c>
      <c r="X8" s="2">
        <v>92117</v>
      </c>
      <c r="Y8" s="2">
        <v>158</v>
      </c>
    </row>
    <row r="9" spans="1:25" ht="21.75" customHeight="1" x14ac:dyDescent="0.35">
      <c r="A9" s="2" t="s">
        <v>54</v>
      </c>
      <c r="B9" s="2">
        <v>97562</v>
      </c>
      <c r="C9" s="2">
        <v>157</v>
      </c>
      <c r="D9" s="2">
        <v>97678</v>
      </c>
      <c r="E9" s="2">
        <v>155</v>
      </c>
      <c r="F9" s="2">
        <v>99259</v>
      </c>
      <c r="G9" s="2">
        <v>146</v>
      </c>
      <c r="H9" s="2">
        <v>99104</v>
      </c>
      <c r="I9" s="2">
        <v>146</v>
      </c>
      <c r="J9" s="2">
        <v>99084</v>
      </c>
      <c r="K9" s="2">
        <v>147</v>
      </c>
      <c r="L9" s="2">
        <v>99021</v>
      </c>
      <c r="M9" s="2">
        <v>147</v>
      </c>
      <c r="N9" s="2">
        <v>99007</v>
      </c>
      <c r="O9" s="2">
        <v>148</v>
      </c>
      <c r="P9" s="2">
        <v>99069</v>
      </c>
      <c r="Q9" s="2">
        <v>148</v>
      </c>
      <c r="R9" s="2">
        <v>99166</v>
      </c>
      <c r="S9" s="2">
        <v>149</v>
      </c>
      <c r="T9" s="2">
        <v>99313</v>
      </c>
      <c r="U9" s="2">
        <v>149</v>
      </c>
      <c r="V9" s="2">
        <v>99373</v>
      </c>
      <c r="W9" s="2">
        <v>150</v>
      </c>
      <c r="X9" s="2">
        <v>99250</v>
      </c>
      <c r="Y9" s="2">
        <v>150</v>
      </c>
    </row>
    <row r="10" spans="1:25" ht="21.75" customHeight="1" x14ac:dyDescent="0.35">
      <c r="A10" s="2" t="s">
        <v>6</v>
      </c>
      <c r="B10" s="2">
        <v>740414</v>
      </c>
      <c r="C10" s="2">
        <v>160</v>
      </c>
      <c r="D10" s="2">
        <v>741473</v>
      </c>
      <c r="E10" s="2">
        <v>159</v>
      </c>
      <c r="F10" s="2">
        <v>758977</v>
      </c>
      <c r="G10" s="2">
        <v>153</v>
      </c>
      <c r="H10" s="2">
        <v>757251</v>
      </c>
      <c r="I10" s="2">
        <v>153</v>
      </c>
      <c r="J10" s="2">
        <v>756392</v>
      </c>
      <c r="K10" s="2">
        <v>153</v>
      </c>
      <c r="L10" s="2">
        <v>755061</v>
      </c>
      <c r="M10" s="2">
        <v>153</v>
      </c>
      <c r="N10" s="2">
        <v>753893</v>
      </c>
      <c r="O10" s="2">
        <v>154</v>
      </c>
      <c r="P10" s="2">
        <v>754628</v>
      </c>
      <c r="Q10" s="2">
        <v>155</v>
      </c>
      <c r="R10" s="2">
        <v>755107</v>
      </c>
      <c r="S10" s="2">
        <v>155</v>
      </c>
      <c r="T10" s="2">
        <v>756080</v>
      </c>
      <c r="U10" s="2">
        <v>155</v>
      </c>
      <c r="V10" s="2">
        <v>756780</v>
      </c>
      <c r="W10" s="2">
        <v>156</v>
      </c>
      <c r="X10" s="2">
        <v>756182</v>
      </c>
      <c r="Y10" s="2">
        <v>156</v>
      </c>
    </row>
    <row r="11" spans="1:25" ht="21.75" customHeight="1" x14ac:dyDescent="0.35">
      <c r="A11" s="2" t="s">
        <v>49</v>
      </c>
      <c r="B11" s="2">
        <v>169266</v>
      </c>
      <c r="C11" s="2">
        <v>165</v>
      </c>
      <c r="D11" s="2">
        <v>169546</v>
      </c>
      <c r="E11" s="2">
        <v>164</v>
      </c>
      <c r="F11" s="2">
        <v>173567</v>
      </c>
      <c r="G11" s="2">
        <v>157</v>
      </c>
      <c r="H11" s="2">
        <v>173242</v>
      </c>
      <c r="I11" s="2">
        <v>157</v>
      </c>
      <c r="J11" s="2">
        <v>173135</v>
      </c>
      <c r="K11" s="2">
        <v>158</v>
      </c>
      <c r="L11" s="2">
        <v>172834</v>
      </c>
      <c r="M11" s="2">
        <v>158</v>
      </c>
      <c r="N11" s="2">
        <v>172600</v>
      </c>
      <c r="O11" s="2">
        <v>159</v>
      </c>
      <c r="P11" s="2">
        <v>172814</v>
      </c>
      <c r="Q11" s="2">
        <v>159</v>
      </c>
      <c r="R11" s="2">
        <v>172982</v>
      </c>
      <c r="S11" s="2">
        <v>160</v>
      </c>
      <c r="T11" s="2">
        <v>173279</v>
      </c>
      <c r="U11" s="2">
        <v>160</v>
      </c>
      <c r="V11" s="2">
        <v>173220</v>
      </c>
      <c r="W11" s="2">
        <v>160</v>
      </c>
      <c r="X11" s="2">
        <v>172185</v>
      </c>
      <c r="Y11" s="2">
        <v>161</v>
      </c>
    </row>
    <row r="12" spans="1:25" ht="21.75" customHeight="1" x14ac:dyDescent="0.35">
      <c r="A12" s="2" t="s">
        <v>7</v>
      </c>
      <c r="B12" s="2">
        <v>188097</v>
      </c>
      <c r="C12" s="2">
        <v>157</v>
      </c>
      <c r="D12" s="2">
        <v>188618</v>
      </c>
      <c r="E12" s="2">
        <v>156</v>
      </c>
      <c r="F12" s="2">
        <v>195426</v>
      </c>
      <c r="G12" s="2">
        <v>150</v>
      </c>
      <c r="H12" s="2">
        <v>195111</v>
      </c>
      <c r="I12" s="2">
        <v>150</v>
      </c>
      <c r="J12" s="2">
        <v>194762</v>
      </c>
      <c r="K12" s="2">
        <v>150</v>
      </c>
      <c r="L12" s="2">
        <v>194377</v>
      </c>
      <c r="M12" s="2">
        <v>150</v>
      </c>
      <c r="N12" s="2">
        <v>194008</v>
      </c>
      <c r="O12" s="2">
        <v>151</v>
      </c>
      <c r="P12" s="2">
        <v>194174</v>
      </c>
      <c r="Q12" s="2">
        <v>152</v>
      </c>
      <c r="R12" s="2">
        <v>194443</v>
      </c>
      <c r="S12" s="2">
        <v>152</v>
      </c>
      <c r="T12" s="2">
        <v>195127</v>
      </c>
      <c r="U12" s="2">
        <v>153</v>
      </c>
      <c r="V12" s="2">
        <v>195489</v>
      </c>
      <c r="W12" s="2">
        <v>153</v>
      </c>
      <c r="X12" s="2">
        <v>195730</v>
      </c>
      <c r="Y12" s="2">
        <v>153</v>
      </c>
    </row>
    <row r="13" spans="1:25" ht="21.75" customHeight="1" x14ac:dyDescent="0.35">
      <c r="A13" s="2" t="s">
        <v>8</v>
      </c>
      <c r="B13" s="2">
        <v>672905</v>
      </c>
      <c r="C13" s="2">
        <v>161</v>
      </c>
      <c r="D13" s="2">
        <v>674145</v>
      </c>
      <c r="E13" s="2">
        <v>160</v>
      </c>
      <c r="F13" s="2">
        <v>690398</v>
      </c>
      <c r="G13" s="2">
        <v>153</v>
      </c>
      <c r="H13" s="2">
        <v>689306</v>
      </c>
      <c r="I13" s="2">
        <v>153</v>
      </c>
      <c r="J13" s="2">
        <v>688503</v>
      </c>
      <c r="K13" s="2">
        <v>154</v>
      </c>
      <c r="L13" s="2">
        <v>687239</v>
      </c>
      <c r="M13" s="2">
        <v>154</v>
      </c>
      <c r="N13" s="2">
        <v>686456</v>
      </c>
      <c r="O13" s="2">
        <v>155</v>
      </c>
      <c r="P13" s="2">
        <v>686399</v>
      </c>
      <c r="Q13" s="2">
        <v>155</v>
      </c>
      <c r="R13" s="2">
        <v>686820</v>
      </c>
      <c r="S13" s="2">
        <v>156</v>
      </c>
      <c r="T13" s="2">
        <v>687907</v>
      </c>
      <c r="U13" s="2">
        <v>156</v>
      </c>
      <c r="V13" s="2">
        <v>688664</v>
      </c>
      <c r="W13" s="2">
        <v>157</v>
      </c>
      <c r="X13" s="2">
        <v>688438</v>
      </c>
      <c r="Y13" s="2">
        <v>157</v>
      </c>
    </row>
    <row r="14" spans="1:25" ht="21.75" customHeight="1" x14ac:dyDescent="0.35">
      <c r="A14" s="2" t="s">
        <v>9</v>
      </c>
      <c r="B14" s="2">
        <v>511079</v>
      </c>
      <c r="C14" s="2">
        <v>159</v>
      </c>
      <c r="D14" s="2">
        <v>512254</v>
      </c>
      <c r="E14" s="2">
        <v>158</v>
      </c>
      <c r="F14" s="2">
        <v>526205</v>
      </c>
      <c r="G14" s="2">
        <v>151</v>
      </c>
      <c r="H14" s="2">
        <v>525224</v>
      </c>
      <c r="I14" s="2">
        <v>151</v>
      </c>
      <c r="J14" s="2">
        <v>524233</v>
      </c>
      <c r="K14" s="2">
        <v>152</v>
      </c>
      <c r="L14" s="2">
        <v>522939</v>
      </c>
      <c r="M14" s="2">
        <v>152</v>
      </c>
      <c r="N14" s="2">
        <v>521915</v>
      </c>
      <c r="O14" s="2">
        <v>153</v>
      </c>
      <c r="P14" s="2">
        <v>521874</v>
      </c>
      <c r="Q14" s="2">
        <v>153</v>
      </c>
      <c r="R14" s="2">
        <v>522281</v>
      </c>
      <c r="S14" s="2">
        <v>153</v>
      </c>
      <c r="T14" s="2">
        <v>523111</v>
      </c>
      <c r="U14" s="2">
        <v>154</v>
      </c>
      <c r="V14" s="2">
        <v>523662</v>
      </c>
      <c r="W14" s="2">
        <v>154</v>
      </c>
      <c r="X14" s="2">
        <v>523819</v>
      </c>
      <c r="Y14" s="2">
        <v>154</v>
      </c>
    </row>
    <row r="15" spans="1:25" ht="21.75" customHeight="1" x14ac:dyDescent="0.35">
      <c r="A15" s="2" t="s">
        <v>10</v>
      </c>
      <c r="B15" s="2">
        <v>125521</v>
      </c>
      <c r="C15" s="2">
        <v>168</v>
      </c>
      <c r="D15" s="2">
        <v>125623</v>
      </c>
      <c r="E15" s="2">
        <v>167</v>
      </c>
      <c r="F15" s="2">
        <v>128737</v>
      </c>
      <c r="G15" s="2">
        <v>161</v>
      </c>
      <c r="H15" s="2">
        <v>128555</v>
      </c>
      <c r="I15" s="2">
        <v>161</v>
      </c>
      <c r="J15" s="2">
        <v>128350</v>
      </c>
      <c r="K15" s="2">
        <v>161</v>
      </c>
      <c r="L15" s="2">
        <v>128047</v>
      </c>
      <c r="M15" s="2">
        <v>161</v>
      </c>
      <c r="N15" s="2">
        <v>127748</v>
      </c>
      <c r="O15" s="2">
        <v>162</v>
      </c>
      <c r="P15" s="2">
        <v>127797</v>
      </c>
      <c r="Q15" s="2">
        <v>162</v>
      </c>
      <c r="R15" s="2">
        <v>127937</v>
      </c>
      <c r="S15" s="2">
        <v>163</v>
      </c>
      <c r="T15" s="2">
        <v>128089</v>
      </c>
      <c r="U15" s="2">
        <v>163</v>
      </c>
      <c r="V15" s="2">
        <v>128182</v>
      </c>
      <c r="W15" s="2">
        <v>163</v>
      </c>
      <c r="X15" s="2">
        <v>128294</v>
      </c>
      <c r="Y15" s="2">
        <v>163</v>
      </c>
    </row>
    <row r="16" spans="1:25" ht="21.75" customHeight="1" x14ac:dyDescent="0.35">
      <c r="A16" s="2" t="s">
        <v>11</v>
      </c>
      <c r="B16" s="2">
        <v>224005</v>
      </c>
      <c r="C16" s="2">
        <v>165</v>
      </c>
      <c r="D16" s="2">
        <v>224254</v>
      </c>
      <c r="E16" s="2">
        <v>164</v>
      </c>
      <c r="F16" s="2">
        <v>229462</v>
      </c>
      <c r="G16" s="2">
        <v>157</v>
      </c>
      <c r="H16" s="2">
        <v>228990</v>
      </c>
      <c r="I16" s="2">
        <v>157</v>
      </c>
      <c r="J16" s="2">
        <v>228648</v>
      </c>
      <c r="K16" s="2">
        <v>157</v>
      </c>
      <c r="L16" s="2">
        <v>228139</v>
      </c>
      <c r="M16" s="2">
        <v>158</v>
      </c>
      <c r="N16" s="2">
        <v>227721</v>
      </c>
      <c r="O16" s="2">
        <v>158</v>
      </c>
      <c r="P16" s="2">
        <v>228053</v>
      </c>
      <c r="Q16" s="2">
        <v>159</v>
      </c>
      <c r="R16" s="2">
        <v>228176</v>
      </c>
      <c r="S16" s="2">
        <v>159</v>
      </c>
      <c r="T16" s="2">
        <v>228522</v>
      </c>
      <c r="U16" s="2">
        <v>160</v>
      </c>
      <c r="V16" s="2">
        <v>228678</v>
      </c>
      <c r="W16" s="2">
        <v>160</v>
      </c>
      <c r="X16" s="2">
        <v>228296</v>
      </c>
      <c r="Y16" s="2">
        <v>160</v>
      </c>
    </row>
    <row r="17" spans="1:25" ht="21.75" customHeight="1" x14ac:dyDescent="0.35">
      <c r="A17" s="2" t="s">
        <v>12</v>
      </c>
      <c r="B17" s="2">
        <v>836221</v>
      </c>
      <c r="C17" s="2">
        <v>161</v>
      </c>
      <c r="D17" s="2">
        <v>838433</v>
      </c>
      <c r="E17" s="2">
        <v>161</v>
      </c>
      <c r="F17" s="2">
        <v>863482</v>
      </c>
      <c r="G17" s="2">
        <v>155</v>
      </c>
      <c r="H17" s="2">
        <v>863032</v>
      </c>
      <c r="I17" s="2">
        <v>155</v>
      </c>
      <c r="J17" s="2">
        <v>861516</v>
      </c>
      <c r="K17" s="2">
        <v>155</v>
      </c>
      <c r="L17" s="2">
        <v>859202</v>
      </c>
      <c r="M17" s="2">
        <v>155</v>
      </c>
      <c r="N17" s="2">
        <v>857369</v>
      </c>
      <c r="O17" s="2">
        <v>156</v>
      </c>
      <c r="P17" s="2">
        <v>858727</v>
      </c>
      <c r="Q17" s="2">
        <v>157</v>
      </c>
      <c r="R17" s="2">
        <v>859229</v>
      </c>
      <c r="S17" s="2">
        <v>157</v>
      </c>
      <c r="T17" s="2">
        <v>861462</v>
      </c>
      <c r="U17" s="2">
        <v>158</v>
      </c>
      <c r="V17" s="2">
        <v>862840</v>
      </c>
      <c r="W17" s="2">
        <v>158</v>
      </c>
      <c r="X17" s="2">
        <v>864082</v>
      </c>
      <c r="Y17" s="2">
        <v>158</v>
      </c>
    </row>
    <row r="18" spans="1:25" ht="21.75" customHeight="1" x14ac:dyDescent="0.35">
      <c r="A18" s="2" t="s">
        <v>13</v>
      </c>
      <c r="B18" s="2">
        <v>188428</v>
      </c>
      <c r="C18" s="2">
        <v>169</v>
      </c>
      <c r="D18" s="2">
        <v>188848</v>
      </c>
      <c r="E18" s="2">
        <v>168</v>
      </c>
      <c r="F18" s="2">
        <v>193518</v>
      </c>
      <c r="G18" s="2">
        <v>162</v>
      </c>
      <c r="H18" s="2">
        <v>193289</v>
      </c>
      <c r="I18" s="2">
        <v>162</v>
      </c>
      <c r="J18" s="2">
        <v>192925</v>
      </c>
      <c r="K18" s="2">
        <v>162</v>
      </c>
      <c r="L18" s="2">
        <v>192512</v>
      </c>
      <c r="M18" s="2">
        <v>162</v>
      </c>
      <c r="N18" s="2">
        <v>192145</v>
      </c>
      <c r="O18" s="2">
        <v>163</v>
      </c>
      <c r="P18" s="2">
        <v>192335</v>
      </c>
      <c r="Q18" s="2">
        <v>164</v>
      </c>
      <c r="R18" s="2">
        <v>192415</v>
      </c>
      <c r="S18" s="2">
        <v>164</v>
      </c>
      <c r="T18" s="2">
        <v>192676</v>
      </c>
      <c r="U18" s="2">
        <v>165</v>
      </c>
      <c r="V18" s="2">
        <v>192903</v>
      </c>
      <c r="W18" s="2">
        <v>165</v>
      </c>
      <c r="X18" s="2">
        <v>193128</v>
      </c>
      <c r="Y18" s="2">
        <v>165</v>
      </c>
    </row>
    <row r="19" spans="1:25" ht="21.75" customHeight="1" x14ac:dyDescent="0.35">
      <c r="A19" s="2" t="s">
        <v>14</v>
      </c>
      <c r="B19" s="2">
        <v>39992</v>
      </c>
      <c r="C19" s="2">
        <v>169</v>
      </c>
      <c r="D19" s="2">
        <v>40050</v>
      </c>
      <c r="E19" s="2">
        <v>168</v>
      </c>
      <c r="F19" s="2">
        <v>41026</v>
      </c>
      <c r="G19" s="2">
        <v>162</v>
      </c>
      <c r="H19" s="2">
        <v>41024</v>
      </c>
      <c r="I19" s="2">
        <v>162</v>
      </c>
      <c r="J19" s="2">
        <v>40917</v>
      </c>
      <c r="K19" s="2">
        <v>162</v>
      </c>
      <c r="L19" s="2">
        <v>40832</v>
      </c>
      <c r="M19" s="2">
        <v>162</v>
      </c>
      <c r="N19" s="2">
        <v>40730</v>
      </c>
      <c r="O19" s="2">
        <v>163</v>
      </c>
      <c r="P19" s="2">
        <v>40767</v>
      </c>
      <c r="Q19" s="2">
        <v>163</v>
      </c>
      <c r="R19" s="2">
        <v>40734</v>
      </c>
      <c r="S19" s="2">
        <v>164</v>
      </c>
      <c r="T19" s="2">
        <v>40796</v>
      </c>
      <c r="U19" s="2">
        <v>164</v>
      </c>
      <c r="V19" s="2">
        <v>40830</v>
      </c>
      <c r="W19" s="2">
        <v>164</v>
      </c>
      <c r="X19" s="2">
        <v>41028</v>
      </c>
      <c r="Y19" s="2">
        <v>165</v>
      </c>
    </row>
    <row r="20" spans="1:25" ht="21.75" customHeight="1" x14ac:dyDescent="0.35">
      <c r="A20" s="2" t="s">
        <v>15</v>
      </c>
      <c r="B20" s="2">
        <v>855131</v>
      </c>
      <c r="C20" s="2">
        <v>176</v>
      </c>
      <c r="D20" s="2">
        <v>857114</v>
      </c>
      <c r="E20" s="2">
        <v>175</v>
      </c>
      <c r="F20" s="2">
        <v>889484</v>
      </c>
      <c r="G20" s="2">
        <v>170</v>
      </c>
      <c r="H20" s="2">
        <v>892882</v>
      </c>
      <c r="I20" s="2">
        <v>171</v>
      </c>
      <c r="J20" s="2">
        <v>890590</v>
      </c>
      <c r="K20" s="2">
        <v>171</v>
      </c>
      <c r="L20" s="2">
        <v>887742</v>
      </c>
      <c r="M20" s="2">
        <v>171</v>
      </c>
      <c r="N20" s="2">
        <v>883789</v>
      </c>
      <c r="O20" s="2">
        <v>172</v>
      </c>
      <c r="P20" s="2">
        <v>886520</v>
      </c>
      <c r="Q20" s="2">
        <v>172</v>
      </c>
      <c r="R20" s="2">
        <v>886935</v>
      </c>
      <c r="S20" s="2">
        <v>173</v>
      </c>
      <c r="T20" s="2">
        <v>890469</v>
      </c>
      <c r="U20" s="2">
        <v>173</v>
      </c>
      <c r="V20" s="2">
        <v>892904</v>
      </c>
      <c r="W20" s="2">
        <v>173</v>
      </c>
      <c r="X20" s="2">
        <v>911735</v>
      </c>
      <c r="Y20" s="2">
        <v>174</v>
      </c>
    </row>
    <row r="21" spans="1:25" ht="21.75" customHeight="1" x14ac:dyDescent="0.35">
      <c r="A21" s="2" t="s">
        <v>16</v>
      </c>
      <c r="B21" s="2">
        <v>597511</v>
      </c>
      <c r="C21" s="2">
        <v>175</v>
      </c>
      <c r="D21" s="2">
        <v>598079</v>
      </c>
      <c r="E21" s="2">
        <v>175</v>
      </c>
      <c r="F21" s="2">
        <v>614169</v>
      </c>
      <c r="G21" s="2">
        <v>169</v>
      </c>
      <c r="H21" s="2">
        <v>615149</v>
      </c>
      <c r="I21" s="2">
        <v>169</v>
      </c>
      <c r="J21" s="2">
        <v>613607</v>
      </c>
      <c r="K21" s="2">
        <v>169</v>
      </c>
      <c r="L21" s="2">
        <v>612007</v>
      </c>
      <c r="M21" s="2">
        <v>170</v>
      </c>
      <c r="N21" s="2">
        <v>610227</v>
      </c>
      <c r="O21" s="2">
        <v>170</v>
      </c>
      <c r="P21" s="2">
        <v>611307</v>
      </c>
      <c r="Q21" s="2">
        <v>171</v>
      </c>
      <c r="R21" s="2">
        <v>611585</v>
      </c>
      <c r="S21" s="2">
        <v>171</v>
      </c>
      <c r="T21" s="2">
        <v>612911</v>
      </c>
      <c r="U21" s="2">
        <v>172</v>
      </c>
      <c r="V21" s="2">
        <v>613480</v>
      </c>
      <c r="W21" s="2">
        <v>172</v>
      </c>
      <c r="X21" s="2">
        <v>618634</v>
      </c>
      <c r="Y21" s="2">
        <v>172</v>
      </c>
    </row>
    <row r="22" spans="1:25" ht="21.75" customHeight="1" x14ac:dyDescent="0.35">
      <c r="A22" s="2" t="s">
        <v>17</v>
      </c>
      <c r="B22" s="2">
        <v>80433</v>
      </c>
      <c r="C22" s="2">
        <v>175</v>
      </c>
      <c r="D22" s="2">
        <v>80464</v>
      </c>
      <c r="E22" s="2">
        <v>174</v>
      </c>
      <c r="F22" s="2">
        <v>81956</v>
      </c>
      <c r="G22" s="2">
        <v>168</v>
      </c>
      <c r="H22" s="2">
        <v>81836</v>
      </c>
      <c r="I22" s="2">
        <v>168</v>
      </c>
      <c r="J22" s="2">
        <v>81628</v>
      </c>
      <c r="K22" s="2">
        <v>168</v>
      </c>
      <c r="L22" s="2">
        <v>81396</v>
      </c>
      <c r="M22" s="2">
        <v>168</v>
      </c>
      <c r="N22" s="2">
        <v>81224</v>
      </c>
      <c r="O22" s="2">
        <v>169</v>
      </c>
      <c r="P22" s="2">
        <v>81285</v>
      </c>
      <c r="Q22" s="2">
        <v>169</v>
      </c>
      <c r="R22" s="2">
        <v>81305</v>
      </c>
      <c r="S22" s="2">
        <v>170</v>
      </c>
      <c r="T22" s="2">
        <v>81272</v>
      </c>
      <c r="U22" s="2">
        <v>171</v>
      </c>
      <c r="V22" s="2">
        <v>81227</v>
      </c>
      <c r="W22" s="2">
        <v>171</v>
      </c>
      <c r="X22" s="2">
        <v>81264</v>
      </c>
      <c r="Y22" s="2">
        <v>171</v>
      </c>
    </row>
    <row r="23" spans="1:25" ht="21.75" customHeight="1" x14ac:dyDescent="0.35">
      <c r="A23" s="2" t="s">
        <v>18</v>
      </c>
      <c r="B23" s="2">
        <v>274970</v>
      </c>
      <c r="C23" s="2">
        <v>187</v>
      </c>
      <c r="D23" s="2">
        <v>275691</v>
      </c>
      <c r="E23" s="2">
        <v>187</v>
      </c>
      <c r="F23" s="2">
        <v>284578</v>
      </c>
      <c r="G23" s="2">
        <v>181</v>
      </c>
      <c r="H23" s="2">
        <v>285214</v>
      </c>
      <c r="I23" s="2">
        <v>181</v>
      </c>
      <c r="J23" s="2">
        <v>284557</v>
      </c>
      <c r="K23" s="2">
        <v>182</v>
      </c>
      <c r="L23" s="2">
        <v>283794</v>
      </c>
      <c r="M23" s="2">
        <v>182</v>
      </c>
      <c r="N23" s="2">
        <v>282886</v>
      </c>
      <c r="O23" s="2">
        <v>183</v>
      </c>
      <c r="P23" s="2">
        <v>283763</v>
      </c>
      <c r="Q23" s="2">
        <v>183</v>
      </c>
      <c r="R23" s="2">
        <v>284108</v>
      </c>
      <c r="S23" s="2">
        <v>183</v>
      </c>
      <c r="T23" s="2">
        <v>285027</v>
      </c>
      <c r="U23" s="2">
        <v>184</v>
      </c>
      <c r="V23" s="2">
        <v>285654</v>
      </c>
      <c r="W23" s="2">
        <v>184</v>
      </c>
      <c r="X23" s="2">
        <v>290490</v>
      </c>
      <c r="Y23" s="2">
        <v>185</v>
      </c>
    </row>
    <row r="24" spans="1:25" ht="21.75" customHeight="1" x14ac:dyDescent="0.35">
      <c r="A24" s="2" t="s">
        <v>19</v>
      </c>
      <c r="B24" s="2">
        <v>712421</v>
      </c>
      <c r="C24" s="2">
        <v>180</v>
      </c>
      <c r="D24" s="2">
        <v>713763</v>
      </c>
      <c r="E24" s="2">
        <v>180</v>
      </c>
      <c r="F24" s="2">
        <v>738598</v>
      </c>
      <c r="G24" s="2">
        <v>175</v>
      </c>
      <c r="H24" s="2">
        <v>740976</v>
      </c>
      <c r="I24" s="2">
        <v>175</v>
      </c>
      <c r="J24" s="2">
        <v>740104</v>
      </c>
      <c r="K24" s="2">
        <v>175</v>
      </c>
      <c r="L24" s="2">
        <v>737836</v>
      </c>
      <c r="M24" s="2">
        <v>175</v>
      </c>
      <c r="N24" s="2">
        <v>734468</v>
      </c>
      <c r="O24" s="2">
        <v>176</v>
      </c>
      <c r="P24" s="2">
        <v>736810</v>
      </c>
      <c r="Q24" s="2">
        <v>176</v>
      </c>
      <c r="R24" s="2">
        <v>737196</v>
      </c>
      <c r="S24" s="2">
        <v>177</v>
      </c>
      <c r="T24" s="2">
        <v>739527</v>
      </c>
      <c r="U24" s="2">
        <v>177</v>
      </c>
      <c r="V24" s="2">
        <v>741336</v>
      </c>
      <c r="W24" s="2">
        <v>177</v>
      </c>
      <c r="X24" s="2">
        <v>756660</v>
      </c>
      <c r="Y24" s="2">
        <v>178</v>
      </c>
    </row>
    <row r="25" spans="1:25" ht="21.75" customHeight="1" x14ac:dyDescent="0.35">
      <c r="A25" s="2" t="s">
        <v>20</v>
      </c>
      <c r="B25" s="2">
        <v>203104</v>
      </c>
      <c r="C25" s="2">
        <v>180</v>
      </c>
      <c r="D25" s="2">
        <v>203268</v>
      </c>
      <c r="E25" s="2">
        <v>179</v>
      </c>
      <c r="F25" s="2">
        <v>208970</v>
      </c>
      <c r="G25" s="2">
        <v>173</v>
      </c>
      <c r="H25" s="2">
        <v>208828</v>
      </c>
      <c r="I25" s="2">
        <v>173</v>
      </c>
      <c r="J25" s="2">
        <v>208464</v>
      </c>
      <c r="K25" s="2">
        <v>173</v>
      </c>
      <c r="L25" s="2">
        <v>207810</v>
      </c>
      <c r="M25" s="2">
        <v>173</v>
      </c>
      <c r="N25" s="2">
        <v>207159</v>
      </c>
      <c r="O25" s="2">
        <v>174</v>
      </c>
      <c r="P25" s="2">
        <v>207503</v>
      </c>
      <c r="Q25" s="2">
        <v>175</v>
      </c>
      <c r="R25" s="2">
        <v>207631</v>
      </c>
      <c r="S25" s="2">
        <v>175</v>
      </c>
      <c r="T25" s="2">
        <v>207920</v>
      </c>
      <c r="U25" s="2">
        <v>176</v>
      </c>
      <c r="V25" s="2">
        <v>208343</v>
      </c>
      <c r="W25" s="2">
        <v>176</v>
      </c>
      <c r="X25" s="2">
        <v>209412</v>
      </c>
      <c r="Y25" s="2">
        <v>177</v>
      </c>
    </row>
    <row r="26" spans="1:25" ht="21.75" customHeight="1" thickBot="1" x14ac:dyDescent="0.4">
      <c r="A26" s="17" t="s">
        <v>29</v>
      </c>
      <c r="B26" s="17">
        <v>8756241</v>
      </c>
      <c r="C26" s="17">
        <v>166</v>
      </c>
      <c r="D26" s="17">
        <v>8773642</v>
      </c>
      <c r="E26" s="17">
        <v>165</v>
      </c>
      <c r="F26" s="17">
        <v>9021323</v>
      </c>
      <c r="G26" s="17">
        <v>159</v>
      </c>
      <c r="H26" s="17">
        <v>9019050</v>
      </c>
      <c r="I26" s="17">
        <v>159</v>
      </c>
      <c r="J26" s="17">
        <v>9004202</v>
      </c>
      <c r="K26" s="17">
        <v>160</v>
      </c>
      <c r="L26" s="17">
        <v>8982927</v>
      </c>
      <c r="M26" s="17">
        <v>160</v>
      </c>
      <c r="N26" s="17">
        <v>8961782</v>
      </c>
      <c r="O26" s="17">
        <v>161</v>
      </c>
      <c r="P26" s="17">
        <v>8972938</v>
      </c>
      <c r="Q26" s="17">
        <v>161</v>
      </c>
      <c r="R26" s="17">
        <v>8978475</v>
      </c>
      <c r="S26" s="17">
        <v>161</v>
      </c>
      <c r="T26" s="17">
        <v>8998028</v>
      </c>
      <c r="U26" s="17">
        <v>162</v>
      </c>
      <c r="V26" s="17">
        <v>9009723</v>
      </c>
      <c r="W26" s="17">
        <v>162</v>
      </c>
      <c r="X26" s="17">
        <v>9051937</v>
      </c>
      <c r="Y26" s="17">
        <v>163</v>
      </c>
    </row>
    <row r="27" spans="1:25" s="5" customFormat="1" ht="31.5" customHeight="1" thickTop="1" x14ac:dyDescent="0.35">
      <c r="A27" s="13" t="s">
        <v>0</v>
      </c>
      <c r="B27" s="14">
        <f>+B5+B6+B7+B8+B9+B10+B11+B12+B13</f>
        <v>4107425</v>
      </c>
      <c r="C27" s="14">
        <f>+(B5*C5+B6*C6+B7*C7+B8*C8+B9*C9+B10*C10+B11*C11+B12*C12+B13*C13)/B27</f>
        <v>159.18720658319992</v>
      </c>
      <c r="D27" s="14">
        <f>+D5+D6+D7+D8+D9+D10+D11+D12+D13</f>
        <v>4115801</v>
      </c>
      <c r="E27" s="14">
        <f>+(D5*E5+D6*E6+D7*E7+D8*E8+D9*E9+D10*E10+D11*E11+D12*E12+D13*E13)/D27</f>
        <v>158.54092071020926</v>
      </c>
      <c r="F27" s="14">
        <f>+F5+F6+F7+F8+F9+F10+F11+F12+F13</f>
        <v>4221138</v>
      </c>
      <c r="G27" s="14">
        <f>+(F5*G5+F6*G6+F7*G7+F8*G8+F9*G9+F10*G10+F11*G11+F12*G12+F13*G13)/F27</f>
        <v>152.20981664186291</v>
      </c>
      <c r="H27" s="14">
        <f>+H5+H6+H7+H8+H9+H10+H11+H12+H13</f>
        <v>4214051</v>
      </c>
      <c r="I27" s="14">
        <f>+(H5*I5+H6*I6+H7*I7+H8*I8+H9*I9+H10*I10+H11*I11+H12*I12+H13*I13)/H27</f>
        <v>152.35482460938417</v>
      </c>
      <c r="J27" s="14">
        <f>+J5+J6+J7+J8+J9+J10+J11+J12+J13</f>
        <v>4208663</v>
      </c>
      <c r="K27" s="14">
        <f>+(J5*K5+J6*K6+J7*K7+J8*K8+J9*K9+J10*K10+J11*K11+J12*K12+J13*K13)/J27</f>
        <v>152.58315241681265</v>
      </c>
      <c r="L27" s="14">
        <f>+L5+L6+L7+L8+L9+L10+L11+L12+L13</f>
        <v>4200671</v>
      </c>
      <c r="M27" s="14">
        <f>+(L5*M5+L6*M6+L7*M7+L8*M8+L9*M9+L10*M10+L11*M11+L12*M12+L13*M13)/L27</f>
        <v>152.60517855361678</v>
      </c>
      <c r="N27" s="14">
        <f>+N5+N6+N7+N8+N9+N10+N11+N12+N13</f>
        <v>4194401</v>
      </c>
      <c r="O27" s="14">
        <f>+(N5*O5+N6*O6+N7*O7+N8*O8+N9*O9+N10*O10+N11*O11+N12*O12+N13*O13)/N27</f>
        <v>153.58755231080673</v>
      </c>
      <c r="P27" s="14">
        <f>+P5+P6+P7+P8+P9+P10+P11+P12+P13</f>
        <v>4196197</v>
      </c>
      <c r="Q27" s="14">
        <f>+(P5*Q5+P6*Q6+P7*Q7+P8*Q8+P9*Q9+P10*Q10+P11*Q11+P12*Q12+P13*Q13)/P27</f>
        <v>153.83583611541593</v>
      </c>
      <c r="R27" s="14">
        <f>+R5+R6+R7+R8+R9+R10+R11+R12+R13</f>
        <v>4198943</v>
      </c>
      <c r="S27" s="14">
        <f>+(R5*S5+R6*S6+R7*S7+R8*S8+R9*S9+R10*S10+R11*S11+R12*S12+R13*S13)/R27</f>
        <v>154.44223796322075</v>
      </c>
      <c r="T27" s="14">
        <f>+T5+T6+T7+T8+T9+T10+T11+T12+T13</f>
        <v>4206246</v>
      </c>
      <c r="U27" s="14">
        <f>+(T5*U5+T6*U6+T7*U7+T8*U8+T9*U9+T10*U10+T11*U11+T12*U12+T13*U13)/T27</f>
        <v>154.65569488803081</v>
      </c>
      <c r="V27" s="14">
        <f>+V5+V6+V7+V8+V9+V10+V11+V12+V13</f>
        <v>4209684</v>
      </c>
      <c r="W27" s="14">
        <f>+(V5*W5+V6*W6+V7*W7+V8*W8+V9*W9+V10*W10+V11*W11+V12*W12+V13*W13)/V27</f>
        <v>155.02212873935432</v>
      </c>
      <c r="X27" s="14">
        <f>+X5+X6+X7+X8+X9+X10+X11+X12+X13</f>
        <v>4205095</v>
      </c>
      <c r="Y27" s="14">
        <f>+(X5*Y5+X6*Y6+X7*Y7+X8*Y8+X9*Y9+X10*Y10+X11*Y11+X12*Y12+X13*Y13)/X27</f>
        <v>155.43524771735241</v>
      </c>
    </row>
    <row r="28" spans="1:25" ht="23.15" customHeight="1" x14ac:dyDescent="0.35">
      <c r="A28" s="13" t="s">
        <v>1</v>
      </c>
      <c r="B28" s="14">
        <f>+B14+B15+B16+B17</f>
        <v>1696826</v>
      </c>
      <c r="C28" s="14">
        <f>+(+B15*C15+B14*C14+B16*C16+B17*C17)/B28</f>
        <v>161.44348035685451</v>
      </c>
      <c r="D28" s="14">
        <f>+D14+D15+D16+D17</f>
        <v>1700564</v>
      </c>
      <c r="E28" s="14">
        <f>+(+D15*E15+D14*E14+D16*E16+D17*E17)/D28</f>
        <v>160.9351615111222</v>
      </c>
      <c r="F28" s="14">
        <f>+F14+F15+F16+F17</f>
        <v>1747886</v>
      </c>
      <c r="G28" s="14">
        <f>+(+F15*G15+F14*G14+F16*G16+F17*G17)/F28</f>
        <v>154.50026832413556</v>
      </c>
      <c r="H28" s="14">
        <f>+H14+H15+H16+H17</f>
        <v>1745801</v>
      </c>
      <c r="I28" s="14">
        <f>+(+H15*I15+H14*I14+H16*I16+H17*I17)/H28</f>
        <v>154.50075294950571</v>
      </c>
      <c r="J28" s="14">
        <f>+J14+J15+J16+J17</f>
        <v>1742747</v>
      </c>
      <c r="K28" s="14">
        <f>+(+J15*K15+J14*K14+J16*K16+J17*K17)/J28</f>
        <v>154.80186280624784</v>
      </c>
      <c r="L28" s="14">
        <f>+L14+L15+L16+L17</f>
        <v>1738327</v>
      </c>
      <c r="M28" s="14">
        <f>+(+L15*M15+L14*M14+L16*M16+L17*M17)/L28</f>
        <v>154.93320129066626</v>
      </c>
      <c r="N28" s="14">
        <f>+N14+N15+N16+N17</f>
        <v>1734753</v>
      </c>
      <c r="O28" s="14">
        <f>+(+N15*O15+N14*O14+N16*O16+N17*O17)/N28</f>
        <v>155.80180751957195</v>
      </c>
      <c r="P28" s="14">
        <f>+P14+P15+P16+P17</f>
        <v>1736451</v>
      </c>
      <c r="Q28" s="14">
        <f>+(+P15*Q15+P14*Q14+P16*Q16+P17*Q17)/P28</f>
        <v>156.42848660860571</v>
      </c>
      <c r="R28" s="14">
        <f>+R14+R15+R16+R17</f>
        <v>1737623</v>
      </c>
      <c r="S28" s="14">
        <f>+(+R15*S15+R14*S14+R16*S16+R17*S17)/R28</f>
        <v>156.50210718895872</v>
      </c>
      <c r="T28" s="14">
        <f>+T14+T15+T16+T17</f>
        <v>1741184</v>
      </c>
      <c r="U28" s="14">
        <f>+(+T15*U15+T14*U14+T16*U16+T17*U17)/T28</f>
        <v>157.42857561291626</v>
      </c>
      <c r="V28" s="14">
        <f>+V14+V15+V16+V17</f>
        <v>1743362</v>
      </c>
      <c r="W28" s="14">
        <f>+(+V15*W15+V14*W14+V16*W16+V17*W17)/V28</f>
        <v>157.42847096586939</v>
      </c>
      <c r="X28" s="14">
        <f>+X14+X15+X16+X17</f>
        <v>1744491</v>
      </c>
      <c r="Y28" s="14">
        <f>+(+X15*Y15+X14*Y14+X16*Y16+X17*Y17)/X28</f>
        <v>157.42836391818588</v>
      </c>
    </row>
    <row r="29" spans="1:25" ht="23.15" customHeight="1" thickBot="1" x14ac:dyDescent="0.4">
      <c r="A29" s="15" t="s">
        <v>2</v>
      </c>
      <c r="B29" s="16">
        <f>+B18+B19+B20+B21+B22+B23+B24+B25</f>
        <v>2951990</v>
      </c>
      <c r="C29" s="16">
        <f>+(B18*C18+B19*C19+B20*C20+B21*C21+B22*C22+B23*C23+B24*C24+B25*C25)/B29</f>
        <v>177.49386888166964</v>
      </c>
      <c r="D29" s="16">
        <f>+D18+D19+D20+D21+D22+D23+D24+D25</f>
        <v>2957277</v>
      </c>
      <c r="E29" s="16">
        <f>+(D18*E18+D19*E19+D20*E20+D21*E21+D22*E22+D23*E23+D24*E24+D25*E25)/D29</f>
        <v>177.03140558020098</v>
      </c>
      <c r="F29" s="16">
        <f>+F18+F19+F20+F21+F22+F23+F24+F25</f>
        <v>3052299</v>
      </c>
      <c r="G29" s="16">
        <f>+(F18*G18+F19*G19+F20*G20+F21*G21+F22*G22+F23*G23+F24*G24+F25*G25)/F29</f>
        <v>171.57121730210574</v>
      </c>
      <c r="H29" s="16">
        <f>+H18+H19+H20+H21+H22+H23+H24+H25</f>
        <v>3059198</v>
      </c>
      <c r="I29" s="16">
        <f>+(H18*I18+H19*I19+H20*I20+H21*I21+H22*I22+H23*I23+H24*I24+H25*I25)/H29</f>
        <v>171.86593839300366</v>
      </c>
      <c r="J29" s="16">
        <f>+J18+J19+J20+J21+J22+J23+J24+J25</f>
        <v>3052792</v>
      </c>
      <c r="K29" s="16">
        <f>+(J18*K18+J19*K19+J20*K20+J21*K21+J22*K22+J23*K23+J24*K24+J25*K25)/J29</f>
        <v>171.96003756561208</v>
      </c>
      <c r="L29" s="16">
        <f>+L18+L19+L20+L21+L22+L23+L24+L25</f>
        <v>3043929</v>
      </c>
      <c r="M29" s="16">
        <f>+(L18*M18+L19*M19+L20*M20+L21*M21+L22*M22+L23*M23+L24*M24+L25*M25)/L29</f>
        <v>172.16047614776824</v>
      </c>
      <c r="N29" s="16">
        <f>+N18+N19+N20+N21+N22+N23+N24+N25</f>
        <v>3032628</v>
      </c>
      <c r="O29" s="16">
        <f>+(N18*O18+N19*O19+N20*O20+N21*O21+N22*O22+N23*O23+N24*O24+N25*O25)/N29</f>
        <v>172.95756386869738</v>
      </c>
      <c r="P29" s="16">
        <f>+P18+P19+P20+P21+P22+P23+P24+P25</f>
        <v>3040290</v>
      </c>
      <c r="Q29" s="16">
        <f>+(P18*Q18+P19*Q19+P20*Q20+P21*Q21+P22*Q22+P23*Q23+P24*Q24+P25*Q25)/P29</f>
        <v>173.29277042650537</v>
      </c>
      <c r="R29" s="16">
        <f>+R18+R19+R20+R21+R22+R23+R24+R25</f>
        <v>3041909</v>
      </c>
      <c r="S29" s="16">
        <f>+(R18*S18+R19*S19+R20*S20+R21*S21+R22*S22+R23*S23+R24*S24+R25*S25)/R29</f>
        <v>173.86777743844408</v>
      </c>
      <c r="T29" s="16">
        <f>+T18+T19+T20+T21+T22+T23+T24+T25</f>
        <v>3050598</v>
      </c>
      <c r="U29" s="16">
        <f>+(T18*U18+T19*U19+T20*U20+T21*U21+T22*U22+T23*U23+T24*U24+T25*U25)/T29</f>
        <v>174.32208111327679</v>
      </c>
      <c r="V29" s="16">
        <f>+V18+V19+V20+V21+V22+V23+V24+V25</f>
        <v>3056677</v>
      </c>
      <c r="W29" s="16">
        <f>+(V18*W18+V19*W19+V20*W20+V21*W21+V22*W22+V23*W23+V24*W24+V25*W25)/V29</f>
        <v>174.32363969107629</v>
      </c>
      <c r="X29" s="16">
        <f>+X18+X19+X20+X21+X22+X23+X24+X25</f>
        <v>3102351</v>
      </c>
      <c r="Y29" s="16">
        <f>+(X18*Y18+X19*Y19+X20*Y20+X21*Y21+X22*Y22+X23*Y23+X24*Y24+X25*Y25)/X29</f>
        <v>175.05139682776061</v>
      </c>
    </row>
    <row r="30" spans="1:25" ht="25" customHeight="1" thickTop="1" x14ac:dyDescent="0.3">
      <c r="A30" s="62" t="str">
        <f>+INDICE!B10</f>
        <v xml:space="preserve"> Lettura dati 22 marzo 2024</v>
      </c>
    </row>
    <row r="31" spans="1:25" x14ac:dyDescent="0.35">
      <c r="B31" s="6"/>
      <c r="C31" s="24"/>
    </row>
    <row r="32" spans="1:25" s="3" customFormat="1" x14ac:dyDescent="0.35">
      <c r="A32" s="1"/>
      <c r="B32" s="1"/>
      <c r="C32" s="60"/>
    </row>
    <row r="33" spans="2:3" ht="15" x14ac:dyDescent="0.35">
      <c r="B33" s="7"/>
      <c r="C33" s="59"/>
    </row>
    <row r="37" spans="2:3" ht="13.5" x14ac:dyDescent="0.35">
      <c r="B37" s="14"/>
      <c r="C37" s="14"/>
    </row>
    <row r="38" spans="2:3" ht="13.5" x14ac:dyDescent="0.35">
      <c r="B38" s="14"/>
      <c r="C38" s="14"/>
    </row>
    <row r="39" spans="2:3" ht="13.5" x14ac:dyDescent="0.35">
      <c r="B39" s="14"/>
      <c r="C39" s="14"/>
    </row>
    <row r="40" spans="2:3" ht="13.5" x14ac:dyDescent="0.35">
      <c r="B40" s="14"/>
      <c r="C40" s="14"/>
    </row>
    <row r="41" spans="2:3" ht="13.5" x14ac:dyDescent="0.35">
      <c r="B41" s="14"/>
      <c r="C41" s="14"/>
    </row>
    <row r="42" spans="2:3" x14ac:dyDescent="0.35">
      <c r="B42" s="4"/>
    </row>
    <row r="43" spans="2:3" ht="13.5" x14ac:dyDescent="0.35">
      <c r="B43" s="4"/>
      <c r="C43" s="59"/>
    </row>
    <row r="44" spans="2:3" x14ac:dyDescent="0.35">
      <c r="B44" s="4"/>
    </row>
    <row r="45" spans="2:3" x14ac:dyDescent="0.35">
      <c r="B45" s="4"/>
    </row>
    <row r="46" spans="2:3" x14ac:dyDescent="0.35">
      <c r="B46" s="4"/>
    </row>
    <row r="47" spans="2:3" x14ac:dyDescent="0.35">
      <c r="B47" s="4"/>
    </row>
    <row r="48" spans="2:3" x14ac:dyDescent="0.35">
      <c r="B48" s="4"/>
    </row>
    <row r="49" spans="2:2" x14ac:dyDescent="0.35">
      <c r="B49" s="4"/>
    </row>
    <row r="50" spans="2:2" x14ac:dyDescent="0.35">
      <c r="B50" s="4"/>
    </row>
    <row r="51" spans="2:2" x14ac:dyDescent="0.35">
      <c r="B51" s="4"/>
    </row>
    <row r="52" spans="2:2" x14ac:dyDescent="0.35">
      <c r="B52" s="4"/>
    </row>
    <row r="53" spans="2:2" x14ac:dyDescent="0.35">
      <c r="B53" s="4"/>
    </row>
    <row r="54" spans="2:2" x14ac:dyDescent="0.35">
      <c r="B54" s="4"/>
    </row>
    <row r="55" spans="2:2" x14ac:dyDescent="0.35">
      <c r="B55" s="4"/>
    </row>
    <row r="56" spans="2:2" x14ac:dyDescent="0.35">
      <c r="B56" s="4"/>
    </row>
    <row r="57" spans="2:2" x14ac:dyDescent="0.35">
      <c r="B57" s="4"/>
    </row>
    <row r="58" spans="2:2" x14ac:dyDescent="0.35">
      <c r="B58" s="4"/>
    </row>
    <row r="59" spans="2:2" x14ac:dyDescent="0.35">
      <c r="B59" s="4"/>
    </row>
    <row r="60" spans="2:2" x14ac:dyDescent="0.35">
      <c r="B60" s="4"/>
    </row>
  </sheetData>
  <mergeCells count="14">
    <mergeCell ref="X3:Y3"/>
    <mergeCell ref="B2:Y2"/>
    <mergeCell ref="V3:W3"/>
    <mergeCell ref="A3:A4"/>
    <mergeCell ref="B3:C3"/>
    <mergeCell ref="D3:E3"/>
    <mergeCell ref="L3:M3"/>
    <mergeCell ref="J3:K3"/>
    <mergeCell ref="H3:I3"/>
    <mergeCell ref="F3:G3"/>
    <mergeCell ref="T3:U3"/>
    <mergeCell ref="R3:S3"/>
    <mergeCell ref="P3:Q3"/>
    <mergeCell ref="N3:O3"/>
  </mergeCells>
  <pageMargins left="0.25" right="0.25" top="0.75" bottom="0.75" header="0.3" footer="0.3"/>
  <pageSetup paperSize="9" scale="41" orientation="landscape" r:id="rId1"/>
  <headerFooter>
    <oddHeader>&amp;COSSERVATORIO ASSEGNO UNICO UNIVERSALE</oddHeader>
    <oddFooter>&amp;CINPS - COORDINAMENTO GENERALE STATISTICO ATTUARIALE</oddFooter>
  </headerFooter>
  <rowBreaks count="1" manualBreakCount="1">
    <brk id="18" max="24" man="1"/>
  </rowBreaks>
  <ignoredErrors>
    <ignoredError sqref="C27:H29 J27:J29 K27:M29 N27:N29 O27 O29:Q29 O28 P28:Q28 P27:Q27 R27:W29 X27 X28:X29" formula="1"/>
    <ignoredError sqref="I27:I29" evalError="1"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0A923-F48E-45DB-A3AB-49CFDCF1336F}">
  <sheetPr>
    <pageSetUpPr fitToPage="1"/>
  </sheetPr>
  <dimension ref="A1:E60"/>
  <sheetViews>
    <sheetView showGridLines="0" view="pageBreakPreview" zoomScale="64" zoomScaleNormal="58" zoomScaleSheetLayoutView="64" workbookViewId="0">
      <selection activeCell="B2" sqref="B2:E2"/>
    </sheetView>
  </sheetViews>
  <sheetFormatPr defaultColWidth="13.26953125" defaultRowHeight="10" x14ac:dyDescent="0.35"/>
  <cols>
    <col min="1" max="1" width="37.453125" style="1" customWidth="1"/>
    <col min="2" max="2" width="24.54296875" style="1" customWidth="1"/>
    <col min="3" max="3" width="25.1796875" style="60" customWidth="1"/>
    <col min="4" max="4" width="18.26953125" style="1" customWidth="1"/>
    <col min="5" max="5" width="16.54296875" style="1" customWidth="1"/>
    <col min="6" max="16384" width="13.26953125" style="1"/>
  </cols>
  <sheetData>
    <row r="1" spans="1:5" ht="61.5" customHeight="1" thickBot="1" x14ac:dyDescent="0.4">
      <c r="A1" s="43" t="str">
        <f>+INDICE!B18</f>
        <v>Tavola 1.6.2 – Numero di figli pagati e relativi importi medi mensili di competenza dell'AUU per regione di residenza -Anno 2024</v>
      </c>
      <c r="B1" s="43"/>
      <c r="C1" s="43"/>
    </row>
    <row r="2" spans="1:5" ht="40.5" customHeight="1" thickTop="1" x14ac:dyDescent="0.35">
      <c r="A2" s="33"/>
      <c r="B2" s="334" t="s">
        <v>32</v>
      </c>
      <c r="C2" s="334"/>
      <c r="D2" s="334"/>
      <c r="E2" s="334"/>
    </row>
    <row r="3" spans="1:5" ht="33" customHeight="1" x14ac:dyDescent="0.35">
      <c r="A3" s="343" t="s">
        <v>60</v>
      </c>
      <c r="B3" s="345" t="s">
        <v>190</v>
      </c>
      <c r="C3" s="346"/>
      <c r="D3" s="345" t="s">
        <v>221</v>
      </c>
      <c r="E3" s="346"/>
    </row>
    <row r="4" spans="1:5" ht="64" customHeight="1" thickBot="1" x14ac:dyDescent="0.4">
      <c r="A4" s="344"/>
      <c r="B4" s="29" t="s">
        <v>79</v>
      </c>
      <c r="C4" s="58" t="s">
        <v>80</v>
      </c>
      <c r="D4" s="29" t="s">
        <v>79</v>
      </c>
      <c r="E4" s="58" t="s">
        <v>80</v>
      </c>
    </row>
    <row r="5" spans="1:5" ht="21.75" customHeight="1" thickTop="1" x14ac:dyDescent="0.35">
      <c r="A5" s="2" t="s">
        <v>3</v>
      </c>
      <c r="B5" s="2">
        <v>627416</v>
      </c>
      <c r="C5" s="2">
        <v>165</v>
      </c>
      <c r="D5" s="2">
        <v>623516</v>
      </c>
      <c r="E5" s="2">
        <v>166</v>
      </c>
    </row>
    <row r="6" spans="1:5" ht="21.75" customHeight="1" x14ac:dyDescent="0.35">
      <c r="A6" s="2" t="s">
        <v>4</v>
      </c>
      <c r="B6" s="2">
        <v>18869</v>
      </c>
      <c r="C6" s="2">
        <v>160</v>
      </c>
      <c r="D6" s="2">
        <v>18720</v>
      </c>
      <c r="E6" s="2">
        <v>160</v>
      </c>
    </row>
    <row r="7" spans="1:5" ht="21.75" customHeight="1" x14ac:dyDescent="0.35">
      <c r="A7" s="2" t="s">
        <v>5</v>
      </c>
      <c r="B7" s="2">
        <v>1588439</v>
      </c>
      <c r="C7" s="2">
        <v>165</v>
      </c>
      <c r="D7" s="2">
        <v>1576255</v>
      </c>
      <c r="E7" s="2">
        <v>165</v>
      </c>
    </row>
    <row r="8" spans="1:5" ht="21.75" customHeight="1" x14ac:dyDescent="0.35">
      <c r="A8" s="2" t="s">
        <v>53</v>
      </c>
      <c r="B8" s="2">
        <v>93300</v>
      </c>
      <c r="C8" s="2">
        <v>170</v>
      </c>
      <c r="D8" s="2">
        <v>92547</v>
      </c>
      <c r="E8" s="2">
        <v>170</v>
      </c>
    </row>
    <row r="9" spans="1:5" ht="21.75" customHeight="1" x14ac:dyDescent="0.35">
      <c r="A9" s="2" t="s">
        <v>54</v>
      </c>
      <c r="B9" s="2">
        <v>99145</v>
      </c>
      <c r="C9" s="2">
        <v>161</v>
      </c>
      <c r="D9" s="2">
        <v>98336</v>
      </c>
      <c r="E9" s="2">
        <v>160</v>
      </c>
    </row>
    <row r="10" spans="1:5" ht="21.75" customHeight="1" x14ac:dyDescent="0.35">
      <c r="A10" s="2" t="s">
        <v>6</v>
      </c>
      <c r="B10" s="2">
        <v>760416</v>
      </c>
      <c r="C10" s="2">
        <v>166</v>
      </c>
      <c r="D10" s="2">
        <v>755289</v>
      </c>
      <c r="E10" s="2">
        <v>166</v>
      </c>
    </row>
    <row r="11" spans="1:5" ht="21.75" customHeight="1" x14ac:dyDescent="0.35">
      <c r="A11" s="2" t="s">
        <v>49</v>
      </c>
      <c r="B11" s="2">
        <v>173302</v>
      </c>
      <c r="C11" s="2">
        <v>172</v>
      </c>
      <c r="D11" s="2">
        <v>172037</v>
      </c>
      <c r="E11" s="2">
        <v>172</v>
      </c>
    </row>
    <row r="12" spans="1:5" ht="21.75" customHeight="1" x14ac:dyDescent="0.35">
      <c r="A12" s="2" t="s">
        <v>7</v>
      </c>
      <c r="B12" s="2">
        <v>200081</v>
      </c>
      <c r="C12" s="2">
        <v>164</v>
      </c>
      <c r="D12" s="2">
        <v>198714</v>
      </c>
      <c r="E12" s="2">
        <v>164</v>
      </c>
    </row>
    <row r="13" spans="1:5" ht="21.75" customHeight="1" x14ac:dyDescent="0.35">
      <c r="A13" s="2" t="s">
        <v>8</v>
      </c>
      <c r="B13" s="2">
        <v>695092</v>
      </c>
      <c r="C13" s="2">
        <v>167</v>
      </c>
      <c r="D13" s="2">
        <v>689065</v>
      </c>
      <c r="E13" s="2">
        <v>167</v>
      </c>
    </row>
    <row r="14" spans="1:5" ht="21.75" customHeight="1" x14ac:dyDescent="0.35">
      <c r="A14" s="2" t="s">
        <v>9</v>
      </c>
      <c r="B14" s="2">
        <v>529884</v>
      </c>
      <c r="C14" s="2">
        <v>165</v>
      </c>
      <c r="D14" s="2">
        <v>525462</v>
      </c>
      <c r="E14" s="2">
        <v>165</v>
      </c>
    </row>
    <row r="15" spans="1:5" ht="21.75" customHeight="1" x14ac:dyDescent="0.35">
      <c r="A15" s="2" t="s">
        <v>10</v>
      </c>
      <c r="B15" s="2">
        <v>130687</v>
      </c>
      <c r="C15" s="2">
        <v>175</v>
      </c>
      <c r="D15" s="2">
        <v>129743</v>
      </c>
      <c r="E15" s="2">
        <v>175</v>
      </c>
    </row>
    <row r="16" spans="1:5" ht="21.75" customHeight="1" x14ac:dyDescent="0.35">
      <c r="A16" s="2" t="s">
        <v>11</v>
      </c>
      <c r="B16" s="2">
        <v>230944</v>
      </c>
      <c r="C16" s="2">
        <v>171</v>
      </c>
      <c r="D16" s="2">
        <v>229181</v>
      </c>
      <c r="E16" s="2">
        <v>171</v>
      </c>
    </row>
    <row r="17" spans="1:5" ht="21.75" customHeight="1" x14ac:dyDescent="0.35">
      <c r="A17" s="2" t="s">
        <v>12</v>
      </c>
      <c r="B17" s="2">
        <v>894459</v>
      </c>
      <c r="C17" s="2">
        <v>170</v>
      </c>
      <c r="D17" s="2">
        <v>891076</v>
      </c>
      <c r="E17" s="2">
        <v>170</v>
      </c>
    </row>
    <row r="18" spans="1:5" ht="21.75" customHeight="1" x14ac:dyDescent="0.35">
      <c r="A18" s="2" t="s">
        <v>13</v>
      </c>
      <c r="B18" s="2">
        <v>198871</v>
      </c>
      <c r="C18" s="2">
        <v>177</v>
      </c>
      <c r="D18" s="2">
        <v>198088</v>
      </c>
      <c r="E18" s="2">
        <v>177</v>
      </c>
    </row>
    <row r="19" spans="1:5" ht="21.75" customHeight="1" x14ac:dyDescent="0.35">
      <c r="A19" s="2" t="s">
        <v>14</v>
      </c>
      <c r="B19" s="2">
        <v>42617</v>
      </c>
      <c r="C19" s="2">
        <v>177</v>
      </c>
      <c r="D19" s="2">
        <v>42452</v>
      </c>
      <c r="E19" s="2">
        <v>177</v>
      </c>
    </row>
    <row r="20" spans="1:5" ht="21.75" customHeight="1" x14ac:dyDescent="0.35">
      <c r="A20" s="2" t="s">
        <v>15</v>
      </c>
      <c r="B20" s="2">
        <v>1032681</v>
      </c>
      <c r="C20" s="2">
        <v>187</v>
      </c>
      <c r="D20" s="2">
        <v>1032646</v>
      </c>
      <c r="E20" s="2">
        <v>188</v>
      </c>
    </row>
    <row r="21" spans="1:5" ht="21.75" customHeight="1" x14ac:dyDescent="0.35">
      <c r="A21" s="2" t="s">
        <v>16</v>
      </c>
      <c r="B21" s="2">
        <v>658391</v>
      </c>
      <c r="C21" s="2">
        <v>184</v>
      </c>
      <c r="D21" s="2">
        <v>656602</v>
      </c>
      <c r="E21" s="2">
        <v>185</v>
      </c>
    </row>
    <row r="22" spans="1:5" ht="21.75" customHeight="1" x14ac:dyDescent="0.35">
      <c r="A22" s="2" t="s">
        <v>17</v>
      </c>
      <c r="B22" s="2">
        <v>83867</v>
      </c>
      <c r="C22" s="2">
        <v>183</v>
      </c>
      <c r="D22" s="2">
        <v>83449</v>
      </c>
      <c r="E22" s="2">
        <v>183</v>
      </c>
    </row>
    <row r="23" spans="1:5" ht="21.75" customHeight="1" x14ac:dyDescent="0.35">
      <c r="A23" s="2" t="s">
        <v>18</v>
      </c>
      <c r="B23" s="2">
        <v>320373</v>
      </c>
      <c r="C23" s="2">
        <v>197</v>
      </c>
      <c r="D23" s="2">
        <v>320517</v>
      </c>
      <c r="E23" s="2">
        <v>197</v>
      </c>
    </row>
    <row r="24" spans="1:5" ht="21.75" customHeight="1" x14ac:dyDescent="0.35">
      <c r="A24" s="2" t="s">
        <v>19</v>
      </c>
      <c r="B24" s="2">
        <v>859449</v>
      </c>
      <c r="C24" s="2">
        <v>192</v>
      </c>
      <c r="D24" s="2">
        <v>860196</v>
      </c>
      <c r="E24" s="2">
        <v>192</v>
      </c>
    </row>
    <row r="25" spans="1:5" ht="21.75" customHeight="1" x14ac:dyDescent="0.35">
      <c r="A25" s="2" t="s">
        <v>20</v>
      </c>
      <c r="B25" s="2">
        <v>219117</v>
      </c>
      <c r="C25" s="2">
        <v>188</v>
      </c>
      <c r="D25" s="2">
        <v>218708</v>
      </c>
      <c r="E25" s="2">
        <v>188</v>
      </c>
    </row>
    <row r="26" spans="1:5" ht="21.75" customHeight="1" thickBot="1" x14ac:dyDescent="0.4">
      <c r="A26" s="17" t="s">
        <v>29</v>
      </c>
      <c r="B26" s="17">
        <v>9457400</v>
      </c>
      <c r="C26" s="17">
        <v>174</v>
      </c>
      <c r="D26" s="17">
        <v>9412599</v>
      </c>
      <c r="E26" s="17">
        <v>175</v>
      </c>
    </row>
    <row r="27" spans="1:5" s="5" customFormat="1" ht="31.5" customHeight="1" thickTop="1" x14ac:dyDescent="0.35">
      <c r="A27" s="13" t="s">
        <v>0</v>
      </c>
      <c r="B27" s="14">
        <f>+B5+B6+B7+B8+B9+B10+B11+B12+B13</f>
        <v>4256060</v>
      </c>
      <c r="C27" s="14">
        <f>+(B5*C5+B6*C6+B7*C7+B8*C8+B9*C9+B10*C10+B11*C11+B12*C12+B13*C13)/B27</f>
        <v>165.73758546637029</v>
      </c>
      <c r="D27" s="14">
        <f>+D5+D6+D7+D8+D9+D10+D11+D12+D13</f>
        <v>4224479</v>
      </c>
      <c r="E27" s="14">
        <f>+(D5*E5+D6*E6+D7*E7+D8*E8+D9*E9+D10*E10+D11*E11+D12*E12+D13*E13)/D27</f>
        <v>165.86162932754547</v>
      </c>
    </row>
    <row r="28" spans="1:5" ht="23.15" customHeight="1" x14ac:dyDescent="0.35">
      <c r="A28" s="13" t="s">
        <v>1</v>
      </c>
      <c r="B28" s="14">
        <f>+B14+B15+B16+B17</f>
        <v>1785974</v>
      </c>
      <c r="C28" s="14">
        <f>+(+B15*C15+B14*C14+B16*C16+B17*C17)/B28</f>
        <v>169.01172077533045</v>
      </c>
      <c r="D28" s="14">
        <f>+D14+D15+D16+D17</f>
        <v>1775462</v>
      </c>
      <c r="E28" s="14">
        <f>+(+D15*E15+D14*E14+D16*E16+D17*E17)/D28</f>
        <v>169.0146711109559</v>
      </c>
    </row>
    <row r="29" spans="1:5" ht="23.15" customHeight="1" thickBot="1" x14ac:dyDescent="0.4">
      <c r="A29" s="15" t="s">
        <v>2</v>
      </c>
      <c r="B29" s="16">
        <f>+B18+B19+B20+B21+B22+B23+B24+B25</f>
        <v>3415366</v>
      </c>
      <c r="C29" s="16">
        <f>+(B18*C18+B19*C19+B20*C20+B21*C21+B22*C22+B23*C23+B24*C24+B25*C25)/B29</f>
        <v>187.8767935852263</v>
      </c>
      <c r="D29" s="16">
        <f>+D18+D19+D20+D21+D22+D23+D24+D25</f>
        <v>3412658</v>
      </c>
      <c r="E29" s="16">
        <f>+(D18*E18+D19*E19+D20*E20+D21*E21+D22*E22+D23*E23+D24*E24+D25*E25)/D29</f>
        <v>188.37872121964756</v>
      </c>
    </row>
    <row r="30" spans="1:5" ht="25" customHeight="1" thickTop="1" x14ac:dyDescent="0.3">
      <c r="A30" s="62" t="str">
        <f>+INDICE!B10</f>
        <v xml:space="preserve"> Lettura dati 22 marzo 2024</v>
      </c>
    </row>
    <row r="31" spans="1:5" x14ac:dyDescent="0.35">
      <c r="B31" s="6"/>
      <c r="C31" s="24"/>
    </row>
    <row r="32" spans="1:5" s="3" customFormat="1" x14ac:dyDescent="0.35">
      <c r="A32" s="1"/>
      <c r="B32" s="1"/>
      <c r="C32" s="60"/>
    </row>
    <row r="33" spans="2:3" ht="15" x14ac:dyDescent="0.35">
      <c r="B33" s="7"/>
      <c r="C33" s="59"/>
    </row>
    <row r="37" spans="2:3" ht="13.5" x14ac:dyDescent="0.35">
      <c r="B37" s="14"/>
      <c r="C37" s="14"/>
    </row>
    <row r="38" spans="2:3" ht="13.5" x14ac:dyDescent="0.35">
      <c r="B38" s="14"/>
      <c r="C38" s="14"/>
    </row>
    <row r="39" spans="2:3" ht="13.5" x14ac:dyDescent="0.35">
      <c r="B39" s="14"/>
      <c r="C39" s="14"/>
    </row>
    <row r="40" spans="2:3" ht="13.5" x14ac:dyDescent="0.35">
      <c r="B40" s="14"/>
      <c r="C40" s="14"/>
    </row>
    <row r="41" spans="2:3" ht="13.5" x14ac:dyDescent="0.35">
      <c r="B41" s="14"/>
      <c r="C41" s="14"/>
    </row>
    <row r="42" spans="2:3" x14ac:dyDescent="0.35">
      <c r="B42" s="4"/>
    </row>
    <row r="43" spans="2:3" ht="13.5" x14ac:dyDescent="0.35">
      <c r="B43" s="4"/>
      <c r="C43" s="59"/>
    </row>
    <row r="44" spans="2:3" x14ac:dyDescent="0.35">
      <c r="B44" s="4"/>
    </row>
    <row r="45" spans="2:3" x14ac:dyDescent="0.35">
      <c r="B45" s="4"/>
    </row>
    <row r="46" spans="2:3" x14ac:dyDescent="0.35">
      <c r="B46" s="4"/>
    </row>
    <row r="47" spans="2:3" x14ac:dyDescent="0.35">
      <c r="B47" s="4"/>
    </row>
    <row r="48" spans="2:3" x14ac:dyDescent="0.35">
      <c r="B48" s="4"/>
    </row>
    <row r="49" spans="2:2" x14ac:dyDescent="0.35">
      <c r="B49" s="4"/>
    </row>
    <row r="50" spans="2:2" x14ac:dyDescent="0.35">
      <c r="B50" s="4"/>
    </row>
    <row r="51" spans="2:2" x14ac:dyDescent="0.35">
      <c r="B51" s="4"/>
    </row>
    <row r="52" spans="2:2" x14ac:dyDescent="0.35">
      <c r="B52" s="4"/>
    </row>
    <row r="53" spans="2:2" x14ac:dyDescent="0.35">
      <c r="B53" s="4"/>
    </row>
    <row r="54" spans="2:2" x14ac:dyDescent="0.35">
      <c r="B54" s="4"/>
    </row>
    <row r="55" spans="2:2" x14ac:dyDescent="0.35">
      <c r="B55" s="4"/>
    </row>
    <row r="56" spans="2:2" x14ac:dyDescent="0.35">
      <c r="B56" s="4"/>
    </row>
    <row r="57" spans="2:2" x14ac:dyDescent="0.35">
      <c r="B57" s="4"/>
    </row>
    <row r="58" spans="2:2" x14ac:dyDescent="0.35">
      <c r="B58" s="4"/>
    </row>
    <row r="59" spans="2:2" x14ac:dyDescent="0.35">
      <c r="B59" s="4"/>
    </row>
    <row r="60" spans="2:2" x14ac:dyDescent="0.35">
      <c r="B60" s="4"/>
    </row>
  </sheetData>
  <mergeCells count="4">
    <mergeCell ref="A3:A4"/>
    <mergeCell ref="B3:C3"/>
    <mergeCell ref="D3:E3"/>
    <mergeCell ref="B2:E2"/>
  </mergeCells>
  <phoneticPr fontId="10" type="noConversion"/>
  <pageMargins left="0.25" right="0.25" top="0.75" bottom="0.75" header="0.3" footer="0.3"/>
  <pageSetup paperSize="9" scale="54" orientation="landscape" r:id="rId1"/>
  <headerFooter>
    <oddHeader>&amp;COSSERVATORIO ASSEGNO UNICO UNIVERSALE</oddHeader>
    <oddFooter>&amp;CINPS - COORDINAMENTO GENERALE STATISTICO ATTUARIALE</oddFooter>
  </headerFooter>
  <rowBreaks count="1" manualBreakCount="1">
    <brk id="18" max="9" man="1"/>
  </rowBreaks>
  <ignoredErrors>
    <ignoredError sqref="C27:C29 D27:D29"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DE190-15D5-476C-9899-6EF3FACBA269}">
  <sheetPr>
    <pageSetUpPr fitToPage="1"/>
  </sheetPr>
  <dimension ref="A1:Y40"/>
  <sheetViews>
    <sheetView showGridLines="0" view="pageBreakPreview" zoomScale="48" zoomScaleNormal="59" zoomScaleSheetLayoutView="48" workbookViewId="0">
      <selection activeCell="B2" sqref="B2:Y2"/>
    </sheetView>
  </sheetViews>
  <sheetFormatPr defaultColWidth="13.26953125" defaultRowHeight="10" x14ac:dyDescent="0.35"/>
  <cols>
    <col min="1" max="1" width="29.26953125" style="1" customWidth="1"/>
    <col min="2" max="2" width="16.7265625" style="1" bestFit="1" customWidth="1"/>
    <col min="3" max="3" width="16.81640625" style="1" customWidth="1"/>
    <col min="4" max="4" width="16.7265625" style="1" bestFit="1" customWidth="1"/>
    <col min="5" max="5" width="16.54296875" style="1" customWidth="1"/>
    <col min="6" max="6" width="16.7265625" style="1" bestFit="1" customWidth="1"/>
    <col min="7" max="7" width="16.453125" style="1" customWidth="1"/>
    <col min="8" max="8" width="16.7265625" style="1" bestFit="1" customWidth="1"/>
    <col min="9" max="9" width="16.54296875" style="1" customWidth="1"/>
    <col min="10" max="10" width="16.7265625" style="1" bestFit="1" customWidth="1"/>
    <col min="11" max="11" width="16.453125" style="1" customWidth="1"/>
    <col min="12" max="12" width="16.7265625" style="1" bestFit="1" customWidth="1"/>
    <col min="13" max="13" width="15.54296875" style="1" customWidth="1"/>
    <col min="14" max="14" width="16.7265625" style="1" bestFit="1" customWidth="1"/>
    <col min="15" max="15" width="13.26953125" style="1"/>
    <col min="16" max="16" width="16.7265625" style="1" bestFit="1" customWidth="1"/>
    <col min="17" max="17" width="13.26953125" style="1"/>
    <col min="18" max="18" width="16.7265625" style="1" bestFit="1" customWidth="1"/>
    <col min="19" max="19" width="13.26953125" style="1"/>
    <col min="20" max="20" width="16.7265625" style="1" bestFit="1" customWidth="1"/>
    <col min="21" max="21" width="13.26953125" style="1"/>
    <col min="22" max="22" width="16.7265625" style="1" bestFit="1" customWidth="1"/>
    <col min="23" max="23" width="13.26953125" style="1"/>
    <col min="24" max="24" width="16.7265625" style="1" bestFit="1" customWidth="1"/>
    <col min="25" max="16384" width="13.26953125" style="1"/>
  </cols>
  <sheetData>
    <row r="1" spans="1:25" ht="69.650000000000006" customHeight="1" thickBot="1" x14ac:dyDescent="0.4">
      <c r="A1" s="76" t="str">
        <f>+INDICE!B19</f>
        <v>Tavola 1.7.1 – Numero di figli pagati e relativi importi medi mensili di AUU per classe di ISEE - Anno 2023</v>
      </c>
      <c r="B1" s="76"/>
      <c r="C1" s="76"/>
      <c r="D1" s="76"/>
      <c r="E1" s="76"/>
      <c r="F1" s="76"/>
      <c r="G1" s="76"/>
      <c r="H1" s="76"/>
      <c r="I1" s="76"/>
      <c r="J1" s="76"/>
      <c r="K1" s="76"/>
      <c r="L1" s="76"/>
      <c r="M1" s="76"/>
      <c r="N1" s="45"/>
      <c r="O1" s="45"/>
      <c r="P1" s="45"/>
      <c r="Q1" s="45"/>
      <c r="R1" s="45"/>
      <c r="S1" s="45"/>
      <c r="T1" s="45"/>
      <c r="U1" s="45"/>
      <c r="V1" s="45"/>
      <c r="W1" s="45"/>
      <c r="X1" s="45"/>
      <c r="Y1" s="45"/>
    </row>
    <row r="2" spans="1:25" ht="49" customHeight="1" thickTop="1" x14ac:dyDescent="0.35">
      <c r="A2" s="33"/>
      <c r="B2" s="353" t="s">
        <v>32</v>
      </c>
      <c r="C2" s="353"/>
      <c r="D2" s="353"/>
      <c r="E2" s="353"/>
      <c r="F2" s="353"/>
      <c r="G2" s="353"/>
      <c r="H2" s="353"/>
      <c r="I2" s="353"/>
      <c r="J2" s="353"/>
      <c r="K2" s="353"/>
      <c r="L2" s="353"/>
      <c r="M2" s="353"/>
      <c r="N2" s="353"/>
      <c r="O2" s="353"/>
      <c r="P2" s="353"/>
      <c r="Q2" s="353"/>
      <c r="R2" s="353"/>
      <c r="S2" s="353"/>
      <c r="T2" s="353"/>
      <c r="U2" s="353"/>
      <c r="V2" s="353"/>
      <c r="W2" s="353"/>
      <c r="X2" s="353"/>
      <c r="Y2" s="353"/>
    </row>
    <row r="3" spans="1:25" ht="33" customHeight="1" x14ac:dyDescent="0.35">
      <c r="A3" s="347" t="s">
        <v>37</v>
      </c>
      <c r="B3" s="349" t="s">
        <v>95</v>
      </c>
      <c r="C3" s="350"/>
      <c r="D3" s="349" t="s">
        <v>125</v>
      </c>
      <c r="E3" s="350"/>
      <c r="F3" s="349" t="s">
        <v>133</v>
      </c>
      <c r="G3" s="350"/>
      <c r="H3" s="349" t="s">
        <v>137</v>
      </c>
      <c r="I3" s="350"/>
      <c r="J3" s="349" t="s">
        <v>139</v>
      </c>
      <c r="K3" s="350"/>
      <c r="L3" s="349" t="s">
        <v>141</v>
      </c>
      <c r="M3" s="350"/>
      <c r="N3" s="349" t="s">
        <v>143</v>
      </c>
      <c r="O3" s="350"/>
      <c r="P3" s="349" t="s">
        <v>145</v>
      </c>
      <c r="Q3" s="350"/>
      <c r="R3" s="349" t="s">
        <v>150</v>
      </c>
      <c r="S3" s="350"/>
      <c r="T3" s="351" t="s">
        <v>152</v>
      </c>
      <c r="U3" s="352"/>
      <c r="V3" s="351" t="s">
        <v>154</v>
      </c>
      <c r="W3" s="352"/>
      <c r="X3" s="351" t="s">
        <v>166</v>
      </c>
      <c r="Y3" s="352"/>
    </row>
    <row r="4" spans="1:25" ht="91" customHeight="1" thickBot="1" x14ac:dyDescent="0.4">
      <c r="A4" s="348"/>
      <c r="B4" s="105" t="s">
        <v>70</v>
      </c>
      <c r="C4" s="105" t="s">
        <v>74</v>
      </c>
      <c r="D4" s="105" t="s">
        <v>70</v>
      </c>
      <c r="E4" s="105" t="s">
        <v>74</v>
      </c>
      <c r="F4" s="105" t="s">
        <v>70</v>
      </c>
      <c r="G4" s="105" t="s">
        <v>74</v>
      </c>
      <c r="H4" s="105" t="s">
        <v>70</v>
      </c>
      <c r="I4" s="105" t="s">
        <v>74</v>
      </c>
      <c r="J4" s="105" t="s">
        <v>70</v>
      </c>
      <c r="K4" s="105" t="s">
        <v>74</v>
      </c>
      <c r="L4" s="105" t="s">
        <v>70</v>
      </c>
      <c r="M4" s="105" t="s">
        <v>74</v>
      </c>
      <c r="N4" s="105" t="s">
        <v>70</v>
      </c>
      <c r="O4" s="105" t="s">
        <v>74</v>
      </c>
      <c r="P4" s="105" t="s">
        <v>70</v>
      </c>
      <c r="Q4" s="105" t="s">
        <v>74</v>
      </c>
      <c r="R4" s="105" t="s">
        <v>70</v>
      </c>
      <c r="S4" s="105" t="s">
        <v>74</v>
      </c>
      <c r="T4" s="105" t="s">
        <v>70</v>
      </c>
      <c r="U4" s="105" t="s">
        <v>74</v>
      </c>
      <c r="V4" s="105" t="s">
        <v>70</v>
      </c>
      <c r="W4" s="105" t="s">
        <v>74</v>
      </c>
      <c r="X4" s="105" t="s">
        <v>70</v>
      </c>
      <c r="Y4" s="105" t="s">
        <v>74</v>
      </c>
    </row>
    <row r="5" spans="1:25" ht="27.65" customHeight="1" thickTop="1" x14ac:dyDescent="0.35">
      <c r="A5" s="53" t="s">
        <v>156</v>
      </c>
      <c r="B5" s="53">
        <v>4432872</v>
      </c>
      <c r="C5" s="53">
        <v>216</v>
      </c>
      <c r="D5" s="53">
        <v>4349827</v>
      </c>
      <c r="E5" s="53">
        <v>215</v>
      </c>
      <c r="F5" s="53">
        <v>4161927</v>
      </c>
      <c r="G5" s="53">
        <v>214</v>
      </c>
      <c r="H5" s="53">
        <v>4206287</v>
      </c>
      <c r="I5" s="53">
        <v>215</v>
      </c>
      <c r="J5" s="53">
        <v>4209055</v>
      </c>
      <c r="K5" s="53">
        <v>215</v>
      </c>
      <c r="L5" s="53">
        <v>4206591</v>
      </c>
      <c r="M5" s="53">
        <v>215</v>
      </c>
      <c r="N5" s="53">
        <v>4217973</v>
      </c>
      <c r="O5" s="53">
        <v>215</v>
      </c>
      <c r="P5" s="53">
        <v>4245510</v>
      </c>
      <c r="Q5" s="53">
        <v>215</v>
      </c>
      <c r="R5" s="53">
        <v>4270668</v>
      </c>
      <c r="S5" s="53">
        <v>215</v>
      </c>
      <c r="T5" s="53">
        <v>4302578</v>
      </c>
      <c r="U5" s="53">
        <v>215</v>
      </c>
      <c r="V5" s="53">
        <v>4325485</v>
      </c>
      <c r="W5" s="53">
        <v>215</v>
      </c>
      <c r="X5" s="53">
        <v>4385674</v>
      </c>
      <c r="Y5" s="53">
        <v>215</v>
      </c>
    </row>
    <row r="6" spans="1:25" ht="27.65" customHeight="1" x14ac:dyDescent="0.35">
      <c r="A6" s="101" t="s">
        <v>157</v>
      </c>
      <c r="B6" s="102">
        <v>1175129</v>
      </c>
      <c r="C6" s="102">
        <v>217</v>
      </c>
      <c r="D6" s="102">
        <v>1012552</v>
      </c>
      <c r="E6" s="102">
        <v>216</v>
      </c>
      <c r="F6" s="102">
        <v>923330</v>
      </c>
      <c r="G6" s="102">
        <v>214</v>
      </c>
      <c r="H6" s="102">
        <v>947430</v>
      </c>
      <c r="I6" s="102">
        <v>215</v>
      </c>
      <c r="J6" s="102">
        <v>949701</v>
      </c>
      <c r="K6" s="102">
        <v>215</v>
      </c>
      <c r="L6" s="102">
        <v>949057</v>
      </c>
      <c r="M6" s="102">
        <v>215</v>
      </c>
      <c r="N6" s="102">
        <v>946687</v>
      </c>
      <c r="O6" s="102">
        <v>216</v>
      </c>
      <c r="P6" s="102">
        <v>962071</v>
      </c>
      <c r="Q6" s="102">
        <v>216</v>
      </c>
      <c r="R6" s="102">
        <v>970477</v>
      </c>
      <c r="S6" s="102">
        <v>216</v>
      </c>
      <c r="T6" s="102">
        <v>989726</v>
      </c>
      <c r="U6" s="102">
        <v>216</v>
      </c>
      <c r="V6" s="102">
        <v>1006017</v>
      </c>
      <c r="W6" s="102">
        <v>216</v>
      </c>
      <c r="X6" s="102">
        <v>1061506</v>
      </c>
      <c r="Y6" s="102">
        <v>216</v>
      </c>
    </row>
    <row r="7" spans="1:25" ht="27.65" customHeight="1" x14ac:dyDescent="0.35">
      <c r="A7" s="101" t="s">
        <v>158</v>
      </c>
      <c r="B7" s="102">
        <v>1885209</v>
      </c>
      <c r="C7" s="102">
        <v>217</v>
      </c>
      <c r="D7" s="102">
        <v>1913897</v>
      </c>
      <c r="E7" s="102">
        <v>217</v>
      </c>
      <c r="F7" s="102">
        <v>1836585</v>
      </c>
      <c r="G7" s="102">
        <v>216</v>
      </c>
      <c r="H7" s="102">
        <v>1851535</v>
      </c>
      <c r="I7" s="102">
        <v>216</v>
      </c>
      <c r="J7" s="102">
        <v>1851449</v>
      </c>
      <c r="K7" s="102">
        <v>217</v>
      </c>
      <c r="L7" s="102">
        <v>1850197</v>
      </c>
      <c r="M7" s="102">
        <v>217</v>
      </c>
      <c r="N7" s="102">
        <v>1856602</v>
      </c>
      <c r="O7" s="102">
        <v>217</v>
      </c>
      <c r="P7" s="102">
        <v>1863579</v>
      </c>
      <c r="Q7" s="102">
        <v>217</v>
      </c>
      <c r="R7" s="102">
        <v>1873299</v>
      </c>
      <c r="S7" s="102">
        <v>217</v>
      </c>
      <c r="T7" s="102">
        <v>1881847</v>
      </c>
      <c r="U7" s="102">
        <v>217</v>
      </c>
      <c r="V7" s="102">
        <v>1886390</v>
      </c>
      <c r="W7" s="102">
        <v>216</v>
      </c>
      <c r="X7" s="102">
        <v>1892031</v>
      </c>
      <c r="Y7" s="102">
        <v>216</v>
      </c>
    </row>
    <row r="8" spans="1:25" ht="27.65" customHeight="1" x14ac:dyDescent="0.35">
      <c r="A8" s="101" t="s">
        <v>159</v>
      </c>
      <c r="B8" s="102">
        <v>1372534</v>
      </c>
      <c r="C8" s="102">
        <v>213</v>
      </c>
      <c r="D8" s="102">
        <v>1423378</v>
      </c>
      <c r="E8" s="102">
        <v>213</v>
      </c>
      <c r="F8" s="102">
        <v>1402012</v>
      </c>
      <c r="G8" s="102">
        <v>212</v>
      </c>
      <c r="H8" s="102">
        <v>1407322</v>
      </c>
      <c r="I8" s="102">
        <v>212</v>
      </c>
      <c r="J8" s="102">
        <v>1407905</v>
      </c>
      <c r="K8" s="102">
        <v>213</v>
      </c>
      <c r="L8" s="102">
        <v>1407337</v>
      </c>
      <c r="M8" s="102">
        <v>213</v>
      </c>
      <c r="N8" s="102">
        <v>1414684</v>
      </c>
      <c r="O8" s="102">
        <v>213</v>
      </c>
      <c r="P8" s="102">
        <v>1419860</v>
      </c>
      <c r="Q8" s="102">
        <v>213</v>
      </c>
      <c r="R8" s="102">
        <v>1426892</v>
      </c>
      <c r="S8" s="102">
        <v>212</v>
      </c>
      <c r="T8" s="102">
        <v>1431005</v>
      </c>
      <c r="U8" s="102">
        <v>212</v>
      </c>
      <c r="V8" s="102">
        <v>1433078</v>
      </c>
      <c r="W8" s="102">
        <v>212</v>
      </c>
      <c r="X8" s="102">
        <v>1432137</v>
      </c>
      <c r="Y8" s="102">
        <v>212</v>
      </c>
    </row>
    <row r="9" spans="1:25" ht="27.65" customHeight="1" x14ac:dyDescent="0.35">
      <c r="A9" s="53" t="s">
        <v>160</v>
      </c>
      <c r="B9" s="53">
        <v>993449</v>
      </c>
      <c r="C9" s="53">
        <v>197</v>
      </c>
      <c r="D9" s="53">
        <v>1026070</v>
      </c>
      <c r="E9" s="53">
        <v>197</v>
      </c>
      <c r="F9" s="53">
        <v>1016296</v>
      </c>
      <c r="G9" s="53">
        <v>198</v>
      </c>
      <c r="H9" s="53">
        <v>1019356</v>
      </c>
      <c r="I9" s="53">
        <v>198</v>
      </c>
      <c r="J9" s="53">
        <v>1019401</v>
      </c>
      <c r="K9" s="53">
        <v>198</v>
      </c>
      <c r="L9" s="53">
        <v>1018429</v>
      </c>
      <c r="M9" s="53">
        <v>198</v>
      </c>
      <c r="N9" s="53">
        <v>1025497</v>
      </c>
      <c r="O9" s="53">
        <v>198</v>
      </c>
      <c r="P9" s="53">
        <v>1029262</v>
      </c>
      <c r="Q9" s="53">
        <v>198</v>
      </c>
      <c r="R9" s="53">
        <v>1036116</v>
      </c>
      <c r="S9" s="53">
        <v>197</v>
      </c>
      <c r="T9" s="53">
        <v>1040040</v>
      </c>
      <c r="U9" s="53">
        <v>197</v>
      </c>
      <c r="V9" s="53">
        <v>1041369</v>
      </c>
      <c r="W9" s="53">
        <v>197</v>
      </c>
      <c r="X9" s="53">
        <v>1040842</v>
      </c>
      <c r="Y9" s="53">
        <v>197</v>
      </c>
    </row>
    <row r="10" spans="1:25" ht="27.65" customHeight="1" x14ac:dyDescent="0.35">
      <c r="A10" s="53" t="s">
        <v>161</v>
      </c>
      <c r="B10" s="53">
        <v>660277</v>
      </c>
      <c r="C10" s="53">
        <v>165</v>
      </c>
      <c r="D10" s="53">
        <v>687445</v>
      </c>
      <c r="E10" s="53">
        <v>165</v>
      </c>
      <c r="F10" s="53">
        <v>686080</v>
      </c>
      <c r="G10" s="53">
        <v>166</v>
      </c>
      <c r="H10" s="53">
        <v>687841</v>
      </c>
      <c r="I10" s="53">
        <v>166</v>
      </c>
      <c r="J10" s="53">
        <v>687546</v>
      </c>
      <c r="K10" s="53">
        <v>166</v>
      </c>
      <c r="L10" s="53">
        <v>686734</v>
      </c>
      <c r="M10" s="53">
        <v>166</v>
      </c>
      <c r="N10" s="53">
        <v>692806</v>
      </c>
      <c r="O10" s="53">
        <v>166</v>
      </c>
      <c r="P10" s="53">
        <v>696380</v>
      </c>
      <c r="Q10" s="53">
        <v>166</v>
      </c>
      <c r="R10" s="53">
        <v>702672</v>
      </c>
      <c r="S10" s="53">
        <v>165</v>
      </c>
      <c r="T10" s="53">
        <v>706445</v>
      </c>
      <c r="U10" s="53">
        <v>165</v>
      </c>
      <c r="V10" s="53">
        <v>707634</v>
      </c>
      <c r="W10" s="53">
        <v>165</v>
      </c>
      <c r="X10" s="53">
        <v>707106</v>
      </c>
      <c r="Y10" s="53">
        <v>165</v>
      </c>
    </row>
    <row r="11" spans="1:25" ht="27.65" customHeight="1" x14ac:dyDescent="0.35">
      <c r="A11" s="139" t="s">
        <v>162</v>
      </c>
      <c r="B11" s="53">
        <v>417409</v>
      </c>
      <c r="C11" s="53">
        <v>131</v>
      </c>
      <c r="D11" s="53">
        <v>437942</v>
      </c>
      <c r="E11" s="53">
        <v>131</v>
      </c>
      <c r="F11" s="53">
        <v>433775</v>
      </c>
      <c r="G11" s="53">
        <v>133</v>
      </c>
      <c r="H11" s="53">
        <v>435871</v>
      </c>
      <c r="I11" s="53">
        <v>133</v>
      </c>
      <c r="J11" s="53">
        <v>435561</v>
      </c>
      <c r="K11" s="53">
        <v>133</v>
      </c>
      <c r="L11" s="53">
        <v>435007</v>
      </c>
      <c r="M11" s="53">
        <v>133</v>
      </c>
      <c r="N11" s="53">
        <v>440182</v>
      </c>
      <c r="O11" s="53">
        <v>133</v>
      </c>
      <c r="P11" s="53">
        <v>443068</v>
      </c>
      <c r="Q11" s="53">
        <v>133</v>
      </c>
      <c r="R11" s="53">
        <v>448781</v>
      </c>
      <c r="S11" s="53">
        <v>132</v>
      </c>
      <c r="T11" s="53">
        <v>452476</v>
      </c>
      <c r="U11" s="53">
        <v>132</v>
      </c>
      <c r="V11" s="53">
        <v>453818</v>
      </c>
      <c r="W11" s="53">
        <v>132</v>
      </c>
      <c r="X11" s="53">
        <v>453284</v>
      </c>
      <c r="Y11" s="53">
        <v>132</v>
      </c>
    </row>
    <row r="12" spans="1:25" ht="27.65" customHeight="1" x14ac:dyDescent="0.35">
      <c r="A12" s="53" t="s">
        <v>163</v>
      </c>
      <c r="B12" s="53">
        <v>257485</v>
      </c>
      <c r="C12" s="53">
        <v>99</v>
      </c>
      <c r="D12" s="53">
        <v>272779</v>
      </c>
      <c r="E12" s="53">
        <v>100</v>
      </c>
      <c r="F12" s="53">
        <v>235791</v>
      </c>
      <c r="G12" s="53">
        <v>104</v>
      </c>
      <c r="H12" s="53">
        <v>256347</v>
      </c>
      <c r="I12" s="53">
        <v>103</v>
      </c>
      <c r="J12" s="53">
        <v>260575</v>
      </c>
      <c r="K12" s="53">
        <v>102</v>
      </c>
      <c r="L12" s="53">
        <v>264395</v>
      </c>
      <c r="M12" s="53">
        <v>102</v>
      </c>
      <c r="N12" s="53">
        <v>267394</v>
      </c>
      <c r="O12" s="53">
        <v>102</v>
      </c>
      <c r="P12" s="53">
        <v>272688</v>
      </c>
      <c r="Q12" s="53">
        <v>101</v>
      </c>
      <c r="R12" s="53">
        <v>275949</v>
      </c>
      <c r="S12" s="53">
        <v>101</v>
      </c>
      <c r="T12" s="53">
        <v>280146</v>
      </c>
      <c r="U12" s="53">
        <v>101</v>
      </c>
      <c r="V12" s="53">
        <v>282580</v>
      </c>
      <c r="W12" s="53">
        <v>100</v>
      </c>
      <c r="X12" s="53">
        <v>282622</v>
      </c>
      <c r="Y12" s="53">
        <v>100</v>
      </c>
    </row>
    <row r="13" spans="1:25" ht="27.65" customHeight="1" x14ac:dyDescent="0.35">
      <c r="A13" s="53" t="s">
        <v>164</v>
      </c>
      <c r="B13" s="53">
        <v>155668</v>
      </c>
      <c r="C13" s="53">
        <v>69</v>
      </c>
      <c r="D13" s="53">
        <v>170200</v>
      </c>
      <c r="E13" s="53">
        <v>69</v>
      </c>
      <c r="F13" s="53">
        <v>128109</v>
      </c>
      <c r="G13" s="53">
        <v>73</v>
      </c>
      <c r="H13" s="53">
        <v>142254</v>
      </c>
      <c r="I13" s="53">
        <v>72</v>
      </c>
      <c r="J13" s="53">
        <v>145098</v>
      </c>
      <c r="K13" s="53">
        <v>72</v>
      </c>
      <c r="L13" s="53">
        <v>147613</v>
      </c>
      <c r="M13" s="53">
        <v>71</v>
      </c>
      <c r="N13" s="53">
        <v>149428</v>
      </c>
      <c r="O13" s="53">
        <v>71</v>
      </c>
      <c r="P13" s="53">
        <v>153913</v>
      </c>
      <c r="Q13" s="53">
        <v>71</v>
      </c>
      <c r="R13" s="53">
        <v>156735</v>
      </c>
      <c r="S13" s="53">
        <v>71</v>
      </c>
      <c r="T13" s="53">
        <v>160944</v>
      </c>
      <c r="U13" s="53">
        <v>70</v>
      </c>
      <c r="V13" s="53">
        <v>163471</v>
      </c>
      <c r="W13" s="53">
        <v>70</v>
      </c>
      <c r="X13" s="53">
        <v>164108</v>
      </c>
      <c r="Y13" s="53">
        <v>70</v>
      </c>
    </row>
    <row r="14" spans="1:25" ht="27.65" customHeight="1" x14ac:dyDescent="0.35">
      <c r="A14" s="53" t="s">
        <v>165</v>
      </c>
      <c r="B14" s="53">
        <v>268417</v>
      </c>
      <c r="C14" s="53">
        <v>51</v>
      </c>
      <c r="D14" s="53">
        <v>289059</v>
      </c>
      <c r="E14" s="53">
        <v>52</v>
      </c>
      <c r="F14" s="53">
        <v>128891</v>
      </c>
      <c r="G14" s="53">
        <v>55</v>
      </c>
      <c r="H14" s="53">
        <v>175680</v>
      </c>
      <c r="I14" s="53">
        <v>54</v>
      </c>
      <c r="J14" s="53">
        <v>185963</v>
      </c>
      <c r="K14" s="53">
        <v>54</v>
      </c>
      <c r="L14" s="53">
        <v>195898</v>
      </c>
      <c r="M14" s="53">
        <v>54</v>
      </c>
      <c r="N14" s="53">
        <v>198977</v>
      </c>
      <c r="O14" s="53">
        <v>54</v>
      </c>
      <c r="P14" s="53">
        <v>215140</v>
      </c>
      <c r="Q14" s="53">
        <v>53</v>
      </c>
      <c r="R14" s="53">
        <v>222696</v>
      </c>
      <c r="S14" s="53">
        <v>53</v>
      </c>
      <c r="T14" s="53">
        <v>241176</v>
      </c>
      <c r="U14" s="53">
        <v>52</v>
      </c>
      <c r="V14" s="53">
        <v>254846</v>
      </c>
      <c r="W14" s="53">
        <v>52</v>
      </c>
      <c r="X14" s="53">
        <v>259721</v>
      </c>
      <c r="Y14" s="53">
        <v>52</v>
      </c>
    </row>
    <row r="15" spans="1:25" ht="27.65" customHeight="1" x14ac:dyDescent="0.35">
      <c r="A15" s="103" t="s">
        <v>28</v>
      </c>
      <c r="B15" s="53">
        <v>1570664</v>
      </c>
      <c r="C15" s="53">
        <v>55</v>
      </c>
      <c r="D15" s="53">
        <v>1540320</v>
      </c>
      <c r="E15" s="53">
        <v>55</v>
      </c>
      <c r="F15" s="53">
        <v>2230454</v>
      </c>
      <c r="G15" s="53">
        <v>59</v>
      </c>
      <c r="H15" s="53">
        <v>2095414</v>
      </c>
      <c r="I15" s="53">
        <v>55</v>
      </c>
      <c r="J15" s="53">
        <v>2061003</v>
      </c>
      <c r="K15" s="53">
        <v>54</v>
      </c>
      <c r="L15" s="53">
        <v>2028260</v>
      </c>
      <c r="M15" s="53">
        <v>54</v>
      </c>
      <c r="N15" s="53">
        <v>1969525</v>
      </c>
      <c r="O15" s="53">
        <v>54</v>
      </c>
      <c r="P15" s="53">
        <v>1916977</v>
      </c>
      <c r="Q15" s="53">
        <v>54</v>
      </c>
      <c r="R15" s="53">
        <v>1864858</v>
      </c>
      <c r="S15" s="53">
        <v>54</v>
      </c>
      <c r="T15" s="53">
        <v>1814223</v>
      </c>
      <c r="U15" s="53">
        <v>54</v>
      </c>
      <c r="V15" s="53">
        <v>1780520</v>
      </c>
      <c r="W15" s="53">
        <v>54</v>
      </c>
      <c r="X15" s="53">
        <v>1758580</v>
      </c>
      <c r="Y15" s="53">
        <v>54</v>
      </c>
    </row>
    <row r="16" spans="1:25" ht="27.65" customHeight="1" thickBot="1" x14ac:dyDescent="0.4">
      <c r="A16" s="100" t="s">
        <v>41</v>
      </c>
      <c r="B16" s="100">
        <v>8756241</v>
      </c>
      <c r="C16" s="100">
        <v>166</v>
      </c>
      <c r="D16" s="100">
        <v>8773642</v>
      </c>
      <c r="E16" s="100">
        <v>165</v>
      </c>
      <c r="F16" s="100">
        <v>9021323</v>
      </c>
      <c r="G16" s="100">
        <v>159</v>
      </c>
      <c r="H16" s="100">
        <v>9019050</v>
      </c>
      <c r="I16" s="100">
        <v>159</v>
      </c>
      <c r="J16" s="100">
        <v>9004202</v>
      </c>
      <c r="K16" s="100">
        <v>160</v>
      </c>
      <c r="L16" s="100">
        <v>8982927</v>
      </c>
      <c r="M16" s="100">
        <v>160</v>
      </c>
      <c r="N16" s="100">
        <v>8961782</v>
      </c>
      <c r="O16" s="100">
        <v>161</v>
      </c>
      <c r="P16" s="100">
        <v>8972938</v>
      </c>
      <c r="Q16" s="100">
        <v>161</v>
      </c>
      <c r="R16" s="100">
        <v>8978475</v>
      </c>
      <c r="S16" s="100">
        <v>161</v>
      </c>
      <c r="T16" s="100">
        <v>8998028</v>
      </c>
      <c r="U16" s="100">
        <v>162</v>
      </c>
      <c r="V16" s="100">
        <v>9009723</v>
      </c>
      <c r="W16" s="100">
        <v>162</v>
      </c>
      <c r="X16" s="100">
        <v>9051937</v>
      </c>
      <c r="Y16" s="100">
        <v>163</v>
      </c>
    </row>
    <row r="17" spans="1:5" ht="21.75" customHeight="1" thickTop="1" x14ac:dyDescent="0.35">
      <c r="A17" s="2"/>
      <c r="B17" s="2"/>
      <c r="C17" s="2"/>
      <c r="E17" s="130"/>
    </row>
    <row r="18" spans="1:5" ht="21.75" customHeight="1" x14ac:dyDescent="0.35">
      <c r="A18" s="63" t="str">
        <f>+INDICE!B10</f>
        <v xml:space="preserve"> Lettura dati 22 marzo 2024</v>
      </c>
      <c r="B18" s="2"/>
      <c r="C18" s="2"/>
    </row>
    <row r="19" spans="1:5" ht="13.5" x14ac:dyDescent="0.35">
      <c r="A19" s="2"/>
      <c r="B19" s="2"/>
      <c r="C19" s="2"/>
    </row>
    <row r="20" spans="1:5" ht="13.5" x14ac:dyDescent="0.35">
      <c r="A20" s="2"/>
      <c r="B20" s="2"/>
      <c r="C20" s="2"/>
    </row>
    <row r="21" spans="1:5" ht="13.5" x14ac:dyDescent="0.35">
      <c r="A21" s="2"/>
      <c r="B21" s="2"/>
      <c r="C21" s="2"/>
    </row>
    <row r="22" spans="1:5" ht="13.5" x14ac:dyDescent="0.35">
      <c r="A22" s="2"/>
      <c r="B22" s="2"/>
      <c r="C22" s="2"/>
    </row>
    <row r="23" spans="1:5" ht="13.5" x14ac:dyDescent="0.35">
      <c r="A23" s="2"/>
      <c r="B23" s="2"/>
      <c r="C23" s="2"/>
    </row>
    <row r="24" spans="1:5" ht="13.5" x14ac:dyDescent="0.35">
      <c r="A24" s="2"/>
      <c r="B24" s="2"/>
      <c r="C24" s="2"/>
    </row>
    <row r="25" spans="1:5" ht="13.5" x14ac:dyDescent="0.35">
      <c r="A25" s="2"/>
      <c r="B25" s="2"/>
      <c r="C25" s="2"/>
    </row>
    <row r="26" spans="1:5" x14ac:dyDescent="0.35">
      <c r="B26" s="4"/>
    </row>
    <row r="27" spans="1:5" x14ac:dyDescent="0.35">
      <c r="B27" s="4"/>
    </row>
    <row r="28" spans="1:5" x14ac:dyDescent="0.35">
      <c r="B28" s="4"/>
    </row>
    <row r="29" spans="1:5" x14ac:dyDescent="0.35">
      <c r="B29" s="4"/>
    </row>
    <row r="30" spans="1:5" x14ac:dyDescent="0.35">
      <c r="B30" s="4"/>
    </row>
    <row r="31" spans="1:5" x14ac:dyDescent="0.35">
      <c r="B31" s="4"/>
    </row>
    <row r="32" spans="1:5" x14ac:dyDescent="0.35">
      <c r="B32" s="4"/>
    </row>
    <row r="33" spans="2:2" x14ac:dyDescent="0.35">
      <c r="B33" s="4"/>
    </row>
    <row r="34" spans="2:2" x14ac:dyDescent="0.35">
      <c r="B34" s="4"/>
    </row>
    <row r="35" spans="2:2" x14ac:dyDescent="0.35">
      <c r="B35" s="4"/>
    </row>
    <row r="36" spans="2:2" x14ac:dyDescent="0.35">
      <c r="B36" s="4"/>
    </row>
    <row r="37" spans="2:2" x14ac:dyDescent="0.35">
      <c r="B37" s="4"/>
    </row>
    <row r="38" spans="2:2" x14ac:dyDescent="0.35">
      <c r="B38" s="4"/>
    </row>
    <row r="39" spans="2:2" x14ac:dyDescent="0.35">
      <c r="B39" s="4"/>
    </row>
    <row r="40" spans="2:2" x14ac:dyDescent="0.35">
      <c r="B40" s="4"/>
    </row>
  </sheetData>
  <mergeCells count="14">
    <mergeCell ref="X3:Y3"/>
    <mergeCell ref="B2:Y2"/>
    <mergeCell ref="V3:W3"/>
    <mergeCell ref="T3:U3"/>
    <mergeCell ref="R3:S3"/>
    <mergeCell ref="A3:A4"/>
    <mergeCell ref="B3:C3"/>
    <mergeCell ref="D3:E3"/>
    <mergeCell ref="L3:M3"/>
    <mergeCell ref="P3:Q3"/>
    <mergeCell ref="J3:K3"/>
    <mergeCell ref="H3:I3"/>
    <mergeCell ref="F3:G3"/>
    <mergeCell ref="N3:O3"/>
  </mergeCells>
  <pageMargins left="0.31496062992125984" right="0.31496062992125984" top="0.94488188976377963" bottom="0.74803149606299213" header="0.31496062992125984" footer="0.31496062992125984"/>
  <pageSetup paperSize="9" scale="34" orientation="landscape" r:id="rId1"/>
  <headerFooter>
    <oddHeader>&amp;COSSERVATORIO ASSEGNO UNICO UNIVERSALE</oddHeader>
    <oddFooter>&amp;CINPS - COORDINAMENTO GENERALE STATISTICO ATTUARIALE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798C4-A31F-49BC-BCA6-6789F41BFCB2}">
  <sheetPr>
    <pageSetUpPr fitToPage="1"/>
  </sheetPr>
  <dimension ref="A1:F40"/>
  <sheetViews>
    <sheetView showGridLines="0" view="pageBreakPreview" zoomScale="48" zoomScaleNormal="59" zoomScaleSheetLayoutView="48" workbookViewId="0">
      <selection activeCell="B2" sqref="B2:E2"/>
    </sheetView>
  </sheetViews>
  <sheetFormatPr defaultColWidth="13.26953125" defaultRowHeight="14.5" x14ac:dyDescent="0.35"/>
  <cols>
    <col min="1" max="1" width="37.54296875" style="1" customWidth="1"/>
    <col min="2" max="2" width="23.90625" style="1" customWidth="1"/>
    <col min="3" max="3" width="26.08984375" style="1" customWidth="1"/>
    <col min="4" max="4" width="23.08984375" customWidth="1"/>
    <col min="5" max="5" width="21.26953125" customWidth="1"/>
    <col min="7" max="16384" width="13.26953125" style="1"/>
  </cols>
  <sheetData>
    <row r="1" spans="1:5" ht="69.650000000000006" customHeight="1" thickBot="1" x14ac:dyDescent="0.4">
      <c r="A1" s="76" t="str">
        <f>+INDICE!B20</f>
        <v>Tavola 1.7.2 – Numero di figli pagati e relativi importi medi mensili di AUU per classe di ISEE - Anno 2024</v>
      </c>
      <c r="B1" s="76"/>
      <c r="C1" s="76"/>
    </row>
    <row r="2" spans="1:5" ht="49" customHeight="1" thickTop="1" x14ac:dyDescent="0.35">
      <c r="A2" s="33"/>
      <c r="B2" s="353" t="s">
        <v>32</v>
      </c>
      <c r="C2" s="353"/>
      <c r="D2" s="353"/>
      <c r="E2" s="353"/>
    </row>
    <row r="3" spans="1:5" ht="33" customHeight="1" x14ac:dyDescent="0.35">
      <c r="A3" s="347" t="s">
        <v>37</v>
      </c>
      <c r="B3" s="349" t="s">
        <v>190</v>
      </c>
      <c r="C3" s="350"/>
      <c r="D3" s="349" t="s">
        <v>221</v>
      </c>
      <c r="E3" s="350"/>
    </row>
    <row r="4" spans="1:5" ht="91" customHeight="1" thickBot="1" x14ac:dyDescent="0.4">
      <c r="A4" s="348"/>
      <c r="B4" s="105" t="s">
        <v>70</v>
      </c>
      <c r="C4" s="105" t="s">
        <v>74</v>
      </c>
      <c r="D4" s="105" t="s">
        <v>70</v>
      </c>
      <c r="E4" s="105" t="s">
        <v>74</v>
      </c>
    </row>
    <row r="5" spans="1:5" ht="27.65" customHeight="1" thickTop="1" x14ac:dyDescent="0.35">
      <c r="A5" s="53" t="s">
        <v>197</v>
      </c>
      <c r="B5" s="53">
        <v>4991009</v>
      </c>
      <c r="C5" s="53">
        <v>224</v>
      </c>
      <c r="D5" s="53">
        <v>4984674</v>
      </c>
      <c r="E5" s="53">
        <v>224</v>
      </c>
    </row>
    <row r="6" spans="1:5" ht="27.65" customHeight="1" x14ac:dyDescent="0.35">
      <c r="A6" s="101" t="s">
        <v>198</v>
      </c>
      <c r="B6" s="102">
        <v>1556011</v>
      </c>
      <c r="C6" s="102">
        <v>223</v>
      </c>
      <c r="D6" s="102">
        <v>1559141</v>
      </c>
      <c r="E6" s="102">
        <v>223</v>
      </c>
    </row>
    <row r="7" spans="1:5" ht="27.65" customHeight="1" x14ac:dyDescent="0.35">
      <c r="A7" s="101" t="s">
        <v>200</v>
      </c>
      <c r="B7" s="102">
        <v>1989607</v>
      </c>
      <c r="C7" s="102">
        <v>226</v>
      </c>
      <c r="D7" s="102">
        <v>1984039</v>
      </c>
      <c r="E7" s="102">
        <v>225</v>
      </c>
    </row>
    <row r="8" spans="1:5" ht="27.65" customHeight="1" x14ac:dyDescent="0.35">
      <c r="A8" s="101" t="s">
        <v>201</v>
      </c>
      <c r="B8" s="102">
        <v>1445391</v>
      </c>
      <c r="C8" s="102">
        <v>222</v>
      </c>
      <c r="D8" s="102">
        <v>1441494</v>
      </c>
      <c r="E8" s="102">
        <v>222</v>
      </c>
    </row>
    <row r="9" spans="1:5" ht="27.65" customHeight="1" x14ac:dyDescent="0.35">
      <c r="A9" s="53" t="s">
        <v>199</v>
      </c>
      <c r="B9" s="53">
        <v>1023384</v>
      </c>
      <c r="C9" s="53">
        <v>206</v>
      </c>
      <c r="D9" s="53">
        <v>1021726</v>
      </c>
      <c r="E9" s="53">
        <v>206</v>
      </c>
    </row>
    <row r="10" spans="1:5" ht="27.65" customHeight="1" x14ac:dyDescent="0.35">
      <c r="A10" s="53" t="s">
        <v>206</v>
      </c>
      <c r="B10" s="53">
        <v>669120</v>
      </c>
      <c r="C10" s="53">
        <v>172</v>
      </c>
      <c r="D10" s="53">
        <v>668491</v>
      </c>
      <c r="E10" s="53">
        <v>172</v>
      </c>
    </row>
    <row r="11" spans="1:5" ht="27.65" customHeight="1" x14ac:dyDescent="0.35">
      <c r="A11" s="139" t="s">
        <v>202</v>
      </c>
      <c r="B11" s="53">
        <v>414936</v>
      </c>
      <c r="C11" s="53">
        <v>138</v>
      </c>
      <c r="D11" s="53">
        <v>415016</v>
      </c>
      <c r="E11" s="53">
        <v>138</v>
      </c>
    </row>
    <row r="12" spans="1:5" ht="27.65" customHeight="1" x14ac:dyDescent="0.35">
      <c r="A12" s="53" t="s">
        <v>203</v>
      </c>
      <c r="B12" s="53">
        <v>249586</v>
      </c>
      <c r="C12" s="53">
        <v>105</v>
      </c>
      <c r="D12" s="53">
        <v>250201</v>
      </c>
      <c r="E12" s="53">
        <v>105</v>
      </c>
    </row>
    <row r="13" spans="1:5" ht="27.65" customHeight="1" x14ac:dyDescent="0.35">
      <c r="A13" s="53" t="s">
        <v>204</v>
      </c>
      <c r="B13" s="53">
        <v>135833</v>
      </c>
      <c r="C13" s="53">
        <v>73</v>
      </c>
      <c r="D13" s="53">
        <v>136624</v>
      </c>
      <c r="E13" s="53">
        <v>73</v>
      </c>
    </row>
    <row r="14" spans="1:5" ht="27.65" customHeight="1" x14ac:dyDescent="0.35">
      <c r="A14" s="53" t="s">
        <v>205</v>
      </c>
      <c r="B14" s="53">
        <v>214890</v>
      </c>
      <c r="C14" s="53">
        <v>54</v>
      </c>
      <c r="D14" s="53">
        <v>218738</v>
      </c>
      <c r="E14" s="53">
        <v>54</v>
      </c>
    </row>
    <row r="15" spans="1:5" ht="27.65" customHeight="1" x14ac:dyDescent="0.35">
      <c r="A15" s="103" t="s">
        <v>28</v>
      </c>
      <c r="B15" s="53">
        <v>1758642</v>
      </c>
      <c r="C15" s="53">
        <v>57</v>
      </c>
      <c r="D15" s="53">
        <v>1717129</v>
      </c>
      <c r="E15" s="53">
        <v>57</v>
      </c>
    </row>
    <row r="16" spans="1:5" ht="27.65" customHeight="1" thickBot="1" x14ac:dyDescent="0.4">
      <c r="A16" s="100"/>
      <c r="B16" s="100">
        <v>9457400</v>
      </c>
      <c r="C16" s="100">
        <v>174</v>
      </c>
      <c r="D16" s="100">
        <v>9412599</v>
      </c>
      <c r="E16" s="100">
        <v>175</v>
      </c>
    </row>
    <row r="17" spans="1:3" ht="21.75" customHeight="1" thickTop="1" x14ac:dyDescent="0.35">
      <c r="A17" s="2"/>
      <c r="B17" s="2"/>
      <c r="C17" s="2"/>
    </row>
    <row r="18" spans="1:3" ht="21.75" customHeight="1" x14ac:dyDescent="0.35">
      <c r="A18" s="63" t="str">
        <f>+INDICE!B10</f>
        <v xml:space="preserve"> Lettura dati 22 marzo 2024</v>
      </c>
      <c r="B18" s="2"/>
      <c r="C18" s="2"/>
    </row>
    <row r="19" spans="1:3" x14ac:dyDescent="0.35">
      <c r="A19" s="2"/>
      <c r="B19" s="2"/>
      <c r="C19" s="2"/>
    </row>
    <row r="20" spans="1:3" x14ac:dyDescent="0.35">
      <c r="A20" s="2"/>
      <c r="B20" s="2"/>
      <c r="C20" s="2"/>
    </row>
    <row r="21" spans="1:3" x14ac:dyDescent="0.35">
      <c r="A21" s="2"/>
      <c r="B21" s="2"/>
      <c r="C21" s="2"/>
    </row>
    <row r="22" spans="1:3" x14ac:dyDescent="0.35">
      <c r="A22" s="2"/>
      <c r="B22" s="2"/>
      <c r="C22" s="2"/>
    </row>
    <row r="23" spans="1:3" x14ac:dyDescent="0.35">
      <c r="A23" s="2"/>
      <c r="B23" s="2"/>
      <c r="C23" s="2"/>
    </row>
    <row r="24" spans="1:3" x14ac:dyDescent="0.35">
      <c r="A24" s="2"/>
      <c r="B24" s="2"/>
      <c r="C24" s="2"/>
    </row>
    <row r="25" spans="1:3" x14ac:dyDescent="0.35">
      <c r="A25" s="2"/>
      <c r="B25" s="2"/>
      <c r="C25" s="2"/>
    </row>
    <row r="26" spans="1:3" x14ac:dyDescent="0.35">
      <c r="B26" s="4"/>
    </row>
    <row r="27" spans="1:3" x14ac:dyDescent="0.35">
      <c r="B27" s="4"/>
    </row>
    <row r="28" spans="1:3" x14ac:dyDescent="0.35">
      <c r="B28" s="4"/>
    </row>
    <row r="29" spans="1:3" x14ac:dyDescent="0.35">
      <c r="B29" s="4"/>
    </row>
    <row r="30" spans="1:3" x14ac:dyDescent="0.35">
      <c r="B30" s="4"/>
    </row>
    <row r="31" spans="1:3" x14ac:dyDescent="0.35">
      <c r="B31" s="4"/>
    </row>
    <row r="32" spans="1:3" x14ac:dyDescent="0.35">
      <c r="B32" s="4"/>
    </row>
    <row r="33" spans="2:2" x14ac:dyDescent="0.35">
      <c r="B33" s="4"/>
    </row>
    <row r="34" spans="2:2" x14ac:dyDescent="0.35">
      <c r="B34" s="4"/>
    </row>
    <row r="35" spans="2:2" x14ac:dyDescent="0.35">
      <c r="B35" s="4"/>
    </row>
    <row r="36" spans="2:2" x14ac:dyDescent="0.35">
      <c r="B36" s="4"/>
    </row>
    <row r="37" spans="2:2" x14ac:dyDescent="0.35">
      <c r="B37" s="4"/>
    </row>
    <row r="38" spans="2:2" x14ac:dyDescent="0.35">
      <c r="B38" s="4"/>
    </row>
    <row r="39" spans="2:2" x14ac:dyDescent="0.35">
      <c r="B39" s="4"/>
    </row>
    <row r="40" spans="2:2" x14ac:dyDescent="0.35">
      <c r="B40" s="4"/>
    </row>
  </sheetData>
  <mergeCells count="4">
    <mergeCell ref="A3:A4"/>
    <mergeCell ref="B3:C3"/>
    <mergeCell ref="D3:E3"/>
    <mergeCell ref="B2:E2"/>
  </mergeCells>
  <pageMargins left="0.31496062992125984" right="0.31496062992125984" top="0.94488188976377963" bottom="0.74803149606299213" header="0.31496062992125984" footer="0.31496062992125984"/>
  <pageSetup paperSize="9" scale="55" orientation="landscape" r:id="rId1"/>
  <headerFooter>
    <oddHeader>&amp;COSSERVATORIO ASSEGNO UNICO UNIVERSALE</oddHeader>
    <oddFooter>&amp;CINPS - COORDINAMENTO GENERALE STATISTICO ATTUARIALE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29144-1533-4927-BB37-A825668966B6}">
  <sheetPr>
    <pageSetUpPr fitToPage="1"/>
  </sheetPr>
  <dimension ref="A1:Y40"/>
  <sheetViews>
    <sheetView showGridLines="0" view="pageBreakPreview" topLeftCell="G4" zoomScale="62" zoomScaleNormal="51" zoomScaleSheetLayoutView="62" workbookViewId="0">
      <selection activeCell="B2" sqref="B2:Y2"/>
    </sheetView>
  </sheetViews>
  <sheetFormatPr defaultColWidth="13.26953125" defaultRowHeight="10" x14ac:dyDescent="0.35"/>
  <cols>
    <col min="1" max="1" width="30.08984375" style="1" customWidth="1"/>
    <col min="2" max="2" width="18.1796875" style="1" customWidth="1"/>
    <col min="3" max="3" width="16.54296875" style="1" customWidth="1"/>
    <col min="4" max="4" width="14.26953125" style="1" bestFit="1" customWidth="1"/>
    <col min="5" max="5" width="16.54296875" style="1" customWidth="1"/>
    <col min="6" max="6" width="14.26953125" style="1" bestFit="1" customWidth="1"/>
    <col min="7" max="7" width="16.54296875" style="1" customWidth="1"/>
    <col min="8" max="8" width="14.26953125" style="1" bestFit="1" customWidth="1"/>
    <col min="9" max="9" width="16.54296875" style="1" customWidth="1"/>
    <col min="10" max="10" width="14.26953125" style="1" bestFit="1" customWidth="1"/>
    <col min="11" max="11" width="16.54296875" style="1" customWidth="1"/>
    <col min="12" max="12" width="13.1796875" style="1" bestFit="1" customWidth="1"/>
    <col min="13" max="13" width="16.54296875" style="1" customWidth="1"/>
    <col min="14" max="14" width="14.1796875" style="1" bestFit="1" customWidth="1"/>
    <col min="15" max="15" width="16.81640625" style="1" customWidth="1"/>
    <col min="16" max="16" width="13.1796875" style="1" bestFit="1" customWidth="1"/>
    <col min="17" max="17" width="13.26953125" style="1"/>
    <col min="18" max="18" width="13.1796875" style="1" bestFit="1" customWidth="1"/>
    <col min="19" max="19" width="13.26953125" style="1"/>
    <col min="20" max="20" width="13.1796875" style="1" bestFit="1" customWidth="1"/>
    <col min="21" max="21" width="13.26953125" style="1"/>
    <col min="22" max="22" width="13.1796875" style="1" bestFit="1" customWidth="1"/>
    <col min="23" max="23" width="13.26953125" style="1"/>
    <col min="24" max="24" width="13.1796875" style="1" bestFit="1" customWidth="1"/>
    <col min="25" max="16384" width="13.26953125" style="1"/>
  </cols>
  <sheetData>
    <row r="1" spans="1:25" ht="69.650000000000006" customHeight="1" thickBot="1" x14ac:dyDescent="0.4">
      <c r="A1" s="65" t="str">
        <f>+INDICE!B21</f>
        <v>Tavola 1.8.1 – Numero di figli disabili pagati e relativi importi medi mensili di AUU per classe di ISEE - Anno 2023</v>
      </c>
      <c r="B1" s="65"/>
      <c r="C1" s="65"/>
      <c r="D1" s="65"/>
      <c r="E1" s="65"/>
      <c r="F1" s="65"/>
      <c r="G1" s="65"/>
      <c r="H1" s="65"/>
      <c r="I1" s="65"/>
      <c r="J1" s="65"/>
      <c r="K1" s="65"/>
      <c r="L1" s="65"/>
      <c r="M1" s="65"/>
      <c r="N1" s="45"/>
      <c r="O1" s="45"/>
      <c r="P1" s="45"/>
      <c r="Q1" s="45"/>
      <c r="R1" s="45"/>
      <c r="S1" s="45"/>
      <c r="T1" s="45"/>
      <c r="U1" s="45"/>
      <c r="V1" s="45"/>
      <c r="W1" s="45"/>
      <c r="X1" s="45"/>
      <c r="Y1" s="45"/>
    </row>
    <row r="2" spans="1:25" ht="60" customHeight="1" thickTop="1" x14ac:dyDescent="0.35">
      <c r="A2" s="104"/>
      <c r="B2" s="354" t="s">
        <v>32</v>
      </c>
      <c r="C2" s="354"/>
      <c r="D2" s="354"/>
      <c r="E2" s="354"/>
      <c r="F2" s="354"/>
      <c r="G2" s="354"/>
      <c r="H2" s="354"/>
      <c r="I2" s="354"/>
      <c r="J2" s="354"/>
      <c r="K2" s="354"/>
      <c r="L2" s="354"/>
      <c r="M2" s="354"/>
      <c r="N2" s="354"/>
      <c r="O2" s="354"/>
      <c r="P2" s="354"/>
      <c r="Q2" s="354"/>
      <c r="R2" s="354"/>
      <c r="S2" s="354"/>
      <c r="T2" s="354"/>
      <c r="U2" s="354"/>
      <c r="V2" s="354"/>
      <c r="W2" s="354"/>
      <c r="X2" s="354"/>
      <c r="Y2" s="354"/>
    </row>
    <row r="3" spans="1:25" ht="33" customHeight="1" x14ac:dyDescent="0.35">
      <c r="A3" s="347" t="s">
        <v>37</v>
      </c>
      <c r="B3" s="349" t="s">
        <v>95</v>
      </c>
      <c r="C3" s="350"/>
      <c r="D3" s="349" t="s">
        <v>125</v>
      </c>
      <c r="E3" s="350"/>
      <c r="F3" s="349" t="s">
        <v>133</v>
      </c>
      <c r="G3" s="350"/>
      <c r="H3" s="349" t="s">
        <v>137</v>
      </c>
      <c r="I3" s="350"/>
      <c r="J3" s="349" t="s">
        <v>139</v>
      </c>
      <c r="K3" s="350"/>
      <c r="L3" s="349" t="s">
        <v>141</v>
      </c>
      <c r="M3" s="350"/>
      <c r="N3" s="349" t="s">
        <v>143</v>
      </c>
      <c r="O3" s="350"/>
      <c r="P3" s="349" t="s">
        <v>145</v>
      </c>
      <c r="Q3" s="350"/>
      <c r="R3" s="349" t="s">
        <v>150</v>
      </c>
      <c r="S3" s="350"/>
      <c r="T3" s="349" t="s">
        <v>152</v>
      </c>
      <c r="U3" s="350"/>
      <c r="V3" s="349" t="s">
        <v>154</v>
      </c>
      <c r="W3" s="350"/>
      <c r="X3" s="349" t="s">
        <v>166</v>
      </c>
      <c r="Y3" s="350"/>
    </row>
    <row r="4" spans="1:25" ht="90.65" customHeight="1" thickBot="1" x14ac:dyDescent="0.4">
      <c r="A4" s="348"/>
      <c r="B4" s="105" t="s">
        <v>70</v>
      </c>
      <c r="C4" s="105" t="s">
        <v>74</v>
      </c>
      <c r="D4" s="105" t="s">
        <v>70</v>
      </c>
      <c r="E4" s="105" t="s">
        <v>74</v>
      </c>
      <c r="F4" s="105" t="s">
        <v>70</v>
      </c>
      <c r="G4" s="105" t="s">
        <v>74</v>
      </c>
      <c r="H4" s="105" t="s">
        <v>70</v>
      </c>
      <c r="I4" s="105" t="s">
        <v>74</v>
      </c>
      <c r="J4" s="105" t="s">
        <v>70</v>
      </c>
      <c r="K4" s="105" t="s">
        <v>74</v>
      </c>
      <c r="L4" s="105" t="s">
        <v>70</v>
      </c>
      <c r="M4" s="105" t="s">
        <v>74</v>
      </c>
      <c r="N4" s="105" t="s">
        <v>70</v>
      </c>
      <c r="O4" s="105" t="s">
        <v>74</v>
      </c>
      <c r="P4" s="105" t="s">
        <v>70</v>
      </c>
      <c r="Q4" s="105" t="s">
        <v>74</v>
      </c>
      <c r="R4" s="105" t="s">
        <v>70</v>
      </c>
      <c r="S4" s="105" t="s">
        <v>74</v>
      </c>
      <c r="T4" s="105" t="s">
        <v>70</v>
      </c>
      <c r="U4" s="105" t="s">
        <v>74</v>
      </c>
      <c r="V4" s="105" t="s">
        <v>70</v>
      </c>
      <c r="W4" s="105" t="s">
        <v>74</v>
      </c>
      <c r="X4" s="105" t="s">
        <v>70</v>
      </c>
      <c r="Y4" s="105" t="s">
        <v>74</v>
      </c>
    </row>
    <row r="5" spans="1:25" ht="27.65" customHeight="1" thickTop="1" x14ac:dyDescent="0.35">
      <c r="A5" s="53" t="s">
        <v>156</v>
      </c>
      <c r="B5" s="53">
        <v>200525</v>
      </c>
      <c r="C5" s="53">
        <v>280</v>
      </c>
      <c r="D5" s="53">
        <v>200270</v>
      </c>
      <c r="E5" s="53">
        <v>280</v>
      </c>
      <c r="F5" s="53">
        <v>192977</v>
      </c>
      <c r="G5" s="53">
        <v>278</v>
      </c>
      <c r="H5" s="53">
        <v>213909</v>
      </c>
      <c r="I5" s="53">
        <v>281</v>
      </c>
      <c r="J5" s="53">
        <v>216635</v>
      </c>
      <c r="K5" s="53">
        <v>281</v>
      </c>
      <c r="L5" s="53">
        <v>218660</v>
      </c>
      <c r="M5" s="53">
        <v>281</v>
      </c>
      <c r="N5" s="53">
        <v>219745</v>
      </c>
      <c r="O5" s="53">
        <v>281</v>
      </c>
      <c r="P5" s="53">
        <v>223346</v>
      </c>
      <c r="Q5" s="53">
        <v>281</v>
      </c>
      <c r="R5" s="53">
        <v>225185</v>
      </c>
      <c r="S5" s="53">
        <v>281</v>
      </c>
      <c r="T5" s="53">
        <v>228256</v>
      </c>
      <c r="U5" s="53">
        <v>281</v>
      </c>
      <c r="V5" s="53">
        <v>231265</v>
      </c>
      <c r="W5" s="53">
        <v>281</v>
      </c>
      <c r="X5" s="53">
        <v>237640</v>
      </c>
      <c r="Y5" s="53">
        <v>281</v>
      </c>
    </row>
    <row r="6" spans="1:25" ht="27.65" customHeight="1" x14ac:dyDescent="0.35">
      <c r="A6" s="101" t="s">
        <v>157</v>
      </c>
      <c r="B6" s="102">
        <v>60001</v>
      </c>
      <c r="C6" s="102">
        <v>277</v>
      </c>
      <c r="D6" s="102">
        <v>54258</v>
      </c>
      <c r="E6" s="102">
        <v>275</v>
      </c>
      <c r="F6" s="102">
        <v>50885</v>
      </c>
      <c r="G6" s="102">
        <v>271</v>
      </c>
      <c r="H6" s="102">
        <v>57290</v>
      </c>
      <c r="I6" s="102">
        <v>275</v>
      </c>
      <c r="J6" s="102">
        <v>58058</v>
      </c>
      <c r="K6" s="102">
        <v>275</v>
      </c>
      <c r="L6" s="102">
        <v>58637</v>
      </c>
      <c r="M6" s="102">
        <v>276</v>
      </c>
      <c r="N6" s="102">
        <v>58493</v>
      </c>
      <c r="O6" s="102">
        <v>275</v>
      </c>
      <c r="P6" s="102">
        <v>59772</v>
      </c>
      <c r="Q6" s="102">
        <v>275</v>
      </c>
      <c r="R6" s="102">
        <v>60432</v>
      </c>
      <c r="S6" s="102">
        <v>275</v>
      </c>
      <c r="T6" s="102">
        <v>61814</v>
      </c>
      <c r="U6" s="102">
        <v>275</v>
      </c>
      <c r="V6" s="102">
        <v>63235</v>
      </c>
      <c r="W6" s="102">
        <v>275</v>
      </c>
      <c r="X6" s="102">
        <v>68940</v>
      </c>
      <c r="Y6" s="102">
        <v>277</v>
      </c>
    </row>
    <row r="7" spans="1:25" ht="27.65" customHeight="1" x14ac:dyDescent="0.35">
      <c r="A7" s="101" t="s">
        <v>158</v>
      </c>
      <c r="B7" s="102">
        <v>85638</v>
      </c>
      <c r="C7" s="102">
        <v>282</v>
      </c>
      <c r="D7" s="102">
        <v>88873</v>
      </c>
      <c r="E7" s="102">
        <v>283</v>
      </c>
      <c r="F7" s="102">
        <v>86235</v>
      </c>
      <c r="G7" s="102">
        <v>282</v>
      </c>
      <c r="H7" s="102">
        <v>95526</v>
      </c>
      <c r="I7" s="102">
        <v>284</v>
      </c>
      <c r="J7" s="102">
        <v>96730</v>
      </c>
      <c r="K7" s="102">
        <v>284</v>
      </c>
      <c r="L7" s="102">
        <v>97694</v>
      </c>
      <c r="M7" s="102">
        <v>284</v>
      </c>
      <c r="N7" s="102">
        <v>98406</v>
      </c>
      <c r="O7" s="102">
        <v>284</v>
      </c>
      <c r="P7" s="102">
        <v>99838</v>
      </c>
      <c r="Q7" s="102">
        <v>284</v>
      </c>
      <c r="R7" s="102">
        <v>100566</v>
      </c>
      <c r="S7" s="102">
        <v>284</v>
      </c>
      <c r="T7" s="102">
        <v>101692</v>
      </c>
      <c r="U7" s="102">
        <v>284</v>
      </c>
      <c r="V7" s="102">
        <v>102756</v>
      </c>
      <c r="W7" s="102">
        <v>284</v>
      </c>
      <c r="X7" s="102">
        <v>103277</v>
      </c>
      <c r="Y7" s="102">
        <v>284</v>
      </c>
    </row>
    <row r="8" spans="1:25" ht="27.65" customHeight="1" x14ac:dyDescent="0.35">
      <c r="A8" s="101" t="s">
        <v>159</v>
      </c>
      <c r="B8" s="102">
        <v>54886</v>
      </c>
      <c r="C8" s="102">
        <v>280</v>
      </c>
      <c r="D8" s="102">
        <v>57139</v>
      </c>
      <c r="E8" s="102">
        <v>280</v>
      </c>
      <c r="F8" s="102">
        <v>55857</v>
      </c>
      <c r="G8" s="102">
        <v>279</v>
      </c>
      <c r="H8" s="102">
        <v>61093</v>
      </c>
      <c r="I8" s="102">
        <v>281</v>
      </c>
      <c r="J8" s="102">
        <v>61847</v>
      </c>
      <c r="K8" s="102">
        <v>281</v>
      </c>
      <c r="L8" s="102">
        <v>62329</v>
      </c>
      <c r="M8" s="102">
        <v>281</v>
      </c>
      <c r="N8" s="102">
        <v>62846</v>
      </c>
      <c r="O8" s="102">
        <v>281</v>
      </c>
      <c r="P8" s="102">
        <v>63736</v>
      </c>
      <c r="Q8" s="102">
        <v>281</v>
      </c>
      <c r="R8" s="102">
        <v>64187</v>
      </c>
      <c r="S8" s="102">
        <v>281</v>
      </c>
      <c r="T8" s="102">
        <v>64750</v>
      </c>
      <c r="U8" s="102">
        <v>281</v>
      </c>
      <c r="V8" s="102">
        <v>65274</v>
      </c>
      <c r="W8" s="102">
        <v>281</v>
      </c>
      <c r="X8" s="102">
        <v>65423</v>
      </c>
      <c r="Y8" s="102">
        <v>280</v>
      </c>
    </row>
    <row r="9" spans="1:25" ht="27.65" customHeight="1" x14ac:dyDescent="0.35">
      <c r="A9" s="53" t="s">
        <v>160</v>
      </c>
      <c r="B9" s="53">
        <v>33687</v>
      </c>
      <c r="C9" s="53">
        <v>264</v>
      </c>
      <c r="D9" s="53">
        <v>35344</v>
      </c>
      <c r="E9" s="53">
        <v>265</v>
      </c>
      <c r="F9" s="53">
        <v>34681</v>
      </c>
      <c r="G9" s="53">
        <v>265</v>
      </c>
      <c r="H9" s="53">
        <v>37635</v>
      </c>
      <c r="I9" s="53">
        <v>267</v>
      </c>
      <c r="J9" s="53">
        <v>38071</v>
      </c>
      <c r="K9" s="53">
        <v>267</v>
      </c>
      <c r="L9" s="53">
        <v>38399</v>
      </c>
      <c r="M9" s="53">
        <v>267</v>
      </c>
      <c r="N9" s="53">
        <v>38740</v>
      </c>
      <c r="O9" s="53">
        <v>267</v>
      </c>
      <c r="P9" s="53">
        <v>39192</v>
      </c>
      <c r="Q9" s="53">
        <v>267</v>
      </c>
      <c r="R9" s="53">
        <v>39441</v>
      </c>
      <c r="S9" s="53">
        <v>266</v>
      </c>
      <c r="T9" s="53">
        <v>39823</v>
      </c>
      <c r="U9" s="53">
        <v>266</v>
      </c>
      <c r="V9" s="53">
        <v>40100</v>
      </c>
      <c r="W9" s="53">
        <v>266</v>
      </c>
      <c r="X9" s="53">
        <v>40134</v>
      </c>
      <c r="Y9" s="53">
        <v>266</v>
      </c>
    </row>
    <row r="10" spans="1:25" ht="27.65" customHeight="1" x14ac:dyDescent="0.35">
      <c r="A10" s="53" t="s">
        <v>161</v>
      </c>
      <c r="B10" s="53">
        <v>20574</v>
      </c>
      <c r="C10" s="53">
        <v>232</v>
      </c>
      <c r="D10" s="53">
        <v>21714</v>
      </c>
      <c r="E10" s="53">
        <v>233</v>
      </c>
      <c r="F10" s="53">
        <v>21348</v>
      </c>
      <c r="G10" s="53">
        <v>233</v>
      </c>
      <c r="H10" s="53">
        <v>23026</v>
      </c>
      <c r="I10" s="53">
        <v>235</v>
      </c>
      <c r="J10" s="53">
        <v>23245</v>
      </c>
      <c r="K10" s="53">
        <v>235</v>
      </c>
      <c r="L10" s="53">
        <v>23466</v>
      </c>
      <c r="M10" s="53">
        <v>235</v>
      </c>
      <c r="N10" s="53">
        <v>23700</v>
      </c>
      <c r="O10" s="53">
        <v>235</v>
      </c>
      <c r="P10" s="53">
        <v>24015</v>
      </c>
      <c r="Q10" s="53">
        <v>235</v>
      </c>
      <c r="R10" s="53">
        <v>24241</v>
      </c>
      <c r="S10" s="53">
        <v>235</v>
      </c>
      <c r="T10" s="53">
        <v>24466</v>
      </c>
      <c r="U10" s="53">
        <v>234</v>
      </c>
      <c r="V10" s="53">
        <v>24624</v>
      </c>
      <c r="W10" s="53">
        <v>234</v>
      </c>
      <c r="X10" s="53">
        <v>24623</v>
      </c>
      <c r="Y10" s="53">
        <v>234</v>
      </c>
    </row>
    <row r="11" spans="1:25" ht="27.65" customHeight="1" x14ac:dyDescent="0.35">
      <c r="A11" s="139" t="s">
        <v>162</v>
      </c>
      <c r="B11" s="53">
        <v>12194</v>
      </c>
      <c r="C11" s="53">
        <v>198</v>
      </c>
      <c r="D11" s="53">
        <v>12797</v>
      </c>
      <c r="E11" s="53">
        <v>198</v>
      </c>
      <c r="F11" s="53">
        <v>12551</v>
      </c>
      <c r="G11" s="53">
        <v>198</v>
      </c>
      <c r="H11" s="53">
        <v>13677</v>
      </c>
      <c r="I11" s="53">
        <v>200</v>
      </c>
      <c r="J11" s="53">
        <v>13830</v>
      </c>
      <c r="K11" s="53">
        <v>200</v>
      </c>
      <c r="L11" s="53">
        <v>13948</v>
      </c>
      <c r="M11" s="53">
        <v>200</v>
      </c>
      <c r="N11" s="53">
        <v>14091</v>
      </c>
      <c r="O11" s="53">
        <v>200</v>
      </c>
      <c r="P11" s="53">
        <v>14281</v>
      </c>
      <c r="Q11" s="53">
        <v>200</v>
      </c>
      <c r="R11" s="53">
        <v>14445</v>
      </c>
      <c r="S11" s="53">
        <v>200</v>
      </c>
      <c r="T11" s="53">
        <v>14584</v>
      </c>
      <c r="U11" s="53">
        <v>200</v>
      </c>
      <c r="V11" s="53">
        <v>14704</v>
      </c>
      <c r="W11" s="53">
        <v>199</v>
      </c>
      <c r="X11" s="53">
        <v>14728</v>
      </c>
      <c r="Y11" s="53">
        <v>199</v>
      </c>
    </row>
    <row r="12" spans="1:25" ht="27.65" customHeight="1" x14ac:dyDescent="0.35">
      <c r="A12" s="53" t="s">
        <v>163</v>
      </c>
      <c r="B12" s="53">
        <v>7353</v>
      </c>
      <c r="C12" s="53">
        <v>166</v>
      </c>
      <c r="D12" s="53">
        <v>7838</v>
      </c>
      <c r="E12" s="53">
        <v>167</v>
      </c>
      <c r="F12" s="53">
        <v>6798</v>
      </c>
      <c r="G12" s="53">
        <v>173</v>
      </c>
      <c r="H12" s="53">
        <v>7999</v>
      </c>
      <c r="I12" s="53">
        <v>170</v>
      </c>
      <c r="J12" s="53">
        <v>8194</v>
      </c>
      <c r="K12" s="53">
        <v>170</v>
      </c>
      <c r="L12" s="53">
        <v>8316</v>
      </c>
      <c r="M12" s="53">
        <v>170</v>
      </c>
      <c r="N12" s="53">
        <v>8425</v>
      </c>
      <c r="O12" s="53">
        <v>170</v>
      </c>
      <c r="P12" s="53">
        <v>8607</v>
      </c>
      <c r="Q12" s="53">
        <v>169</v>
      </c>
      <c r="R12" s="53">
        <v>8693</v>
      </c>
      <c r="S12" s="53">
        <v>169</v>
      </c>
      <c r="T12" s="53">
        <v>8809</v>
      </c>
      <c r="U12" s="53">
        <v>169</v>
      </c>
      <c r="V12" s="53">
        <v>8917</v>
      </c>
      <c r="W12" s="53">
        <v>168</v>
      </c>
      <c r="X12" s="53">
        <v>8914</v>
      </c>
      <c r="Y12" s="53">
        <v>168</v>
      </c>
    </row>
    <row r="13" spans="1:25" ht="27.65" customHeight="1" x14ac:dyDescent="0.35">
      <c r="A13" s="53" t="s">
        <v>164</v>
      </c>
      <c r="B13" s="53">
        <v>4567</v>
      </c>
      <c r="C13" s="53">
        <v>135</v>
      </c>
      <c r="D13" s="53">
        <v>4852</v>
      </c>
      <c r="E13" s="53">
        <v>134</v>
      </c>
      <c r="F13" s="53">
        <v>3944</v>
      </c>
      <c r="G13" s="53">
        <v>142</v>
      </c>
      <c r="H13" s="53">
        <v>4712</v>
      </c>
      <c r="I13" s="53">
        <v>139</v>
      </c>
      <c r="J13" s="53">
        <v>4839</v>
      </c>
      <c r="K13" s="53">
        <v>139</v>
      </c>
      <c r="L13" s="53">
        <v>4923</v>
      </c>
      <c r="M13" s="53">
        <v>139</v>
      </c>
      <c r="N13" s="53">
        <v>4995</v>
      </c>
      <c r="O13" s="53">
        <v>139</v>
      </c>
      <c r="P13" s="53">
        <v>5112</v>
      </c>
      <c r="Q13" s="53">
        <v>138</v>
      </c>
      <c r="R13" s="53">
        <v>5185</v>
      </c>
      <c r="S13" s="53">
        <v>138</v>
      </c>
      <c r="T13" s="53">
        <v>5288</v>
      </c>
      <c r="U13" s="53">
        <v>138</v>
      </c>
      <c r="V13" s="53">
        <v>5346</v>
      </c>
      <c r="W13" s="53">
        <v>137</v>
      </c>
      <c r="X13" s="53">
        <v>5352</v>
      </c>
      <c r="Y13" s="53">
        <v>137</v>
      </c>
    </row>
    <row r="14" spans="1:25" ht="27.65" customHeight="1" x14ac:dyDescent="0.35">
      <c r="A14" s="53" t="s">
        <v>165</v>
      </c>
      <c r="B14" s="53">
        <v>8214</v>
      </c>
      <c r="C14" s="53">
        <v>115</v>
      </c>
      <c r="D14" s="53">
        <v>8871</v>
      </c>
      <c r="E14" s="53">
        <v>115</v>
      </c>
      <c r="F14" s="53">
        <v>5379</v>
      </c>
      <c r="G14" s="53">
        <v>118</v>
      </c>
      <c r="H14" s="53">
        <v>7513</v>
      </c>
      <c r="I14" s="53">
        <v>119</v>
      </c>
      <c r="J14" s="53">
        <v>7912</v>
      </c>
      <c r="K14" s="53">
        <v>119</v>
      </c>
      <c r="L14" s="53">
        <v>8217</v>
      </c>
      <c r="M14" s="53">
        <v>119</v>
      </c>
      <c r="N14" s="53">
        <v>8394</v>
      </c>
      <c r="O14" s="53">
        <v>119</v>
      </c>
      <c r="P14" s="53">
        <v>8884</v>
      </c>
      <c r="Q14" s="53">
        <v>119</v>
      </c>
      <c r="R14" s="53">
        <v>9065</v>
      </c>
      <c r="S14" s="53">
        <v>118</v>
      </c>
      <c r="T14" s="53">
        <v>9381</v>
      </c>
      <c r="U14" s="53">
        <v>118</v>
      </c>
      <c r="V14" s="53">
        <v>9647</v>
      </c>
      <c r="W14" s="53">
        <v>118</v>
      </c>
      <c r="X14" s="53">
        <v>9709</v>
      </c>
      <c r="Y14" s="53">
        <v>118</v>
      </c>
    </row>
    <row r="15" spans="1:25" ht="27.65" customHeight="1" x14ac:dyDescent="0.35">
      <c r="A15" s="103" t="s">
        <v>28</v>
      </c>
      <c r="B15" s="53">
        <v>44068</v>
      </c>
      <c r="C15" s="53">
        <v>117</v>
      </c>
      <c r="D15" s="53">
        <v>43420</v>
      </c>
      <c r="E15" s="53">
        <v>118</v>
      </c>
      <c r="F15" s="53">
        <v>83988</v>
      </c>
      <c r="G15" s="53">
        <v>151</v>
      </c>
      <c r="H15" s="53">
        <v>63190</v>
      </c>
      <c r="I15" s="53">
        <v>126</v>
      </c>
      <c r="J15" s="53">
        <v>59429</v>
      </c>
      <c r="K15" s="53">
        <v>120</v>
      </c>
      <c r="L15" s="53">
        <v>57408</v>
      </c>
      <c r="M15" s="53">
        <v>116</v>
      </c>
      <c r="N15" s="53">
        <v>55807</v>
      </c>
      <c r="O15" s="53">
        <v>116</v>
      </c>
      <c r="P15" s="53">
        <v>53888</v>
      </c>
      <c r="Q15" s="53">
        <v>113</v>
      </c>
      <c r="R15" s="53">
        <v>52732</v>
      </c>
      <c r="S15" s="53">
        <v>114</v>
      </c>
      <c r="T15" s="53">
        <v>51635</v>
      </c>
      <c r="U15" s="53">
        <v>113</v>
      </c>
      <c r="V15" s="53">
        <v>51046</v>
      </c>
      <c r="W15" s="53">
        <v>112</v>
      </c>
      <c r="X15" s="53">
        <v>49844</v>
      </c>
      <c r="Y15" s="53">
        <v>111</v>
      </c>
    </row>
    <row r="16" spans="1:25" s="52" customFormat="1" ht="27.65" customHeight="1" thickBot="1" x14ac:dyDescent="0.4">
      <c r="A16" s="100" t="s">
        <v>41</v>
      </c>
      <c r="B16" s="100">
        <v>331182</v>
      </c>
      <c r="C16" s="100">
        <v>242</v>
      </c>
      <c r="D16" s="100">
        <v>335106</v>
      </c>
      <c r="E16" s="100">
        <v>242</v>
      </c>
      <c r="F16" s="100">
        <v>361666</v>
      </c>
      <c r="G16" s="100">
        <v>236</v>
      </c>
      <c r="H16" s="100">
        <v>371661</v>
      </c>
      <c r="I16" s="100">
        <v>240</v>
      </c>
      <c r="J16" s="100">
        <v>372155</v>
      </c>
      <c r="K16" s="100">
        <v>240</v>
      </c>
      <c r="L16" s="100">
        <v>373337</v>
      </c>
      <c r="M16" s="100">
        <v>241</v>
      </c>
      <c r="N16" s="100">
        <v>373897</v>
      </c>
      <c r="O16" s="100">
        <v>241</v>
      </c>
      <c r="P16" s="100">
        <v>377325</v>
      </c>
      <c r="Q16" s="100">
        <v>241</v>
      </c>
      <c r="R16" s="100">
        <v>378987</v>
      </c>
      <c r="S16" s="100">
        <v>242</v>
      </c>
      <c r="T16" s="100">
        <v>382242</v>
      </c>
      <c r="U16" s="100">
        <v>242</v>
      </c>
      <c r="V16" s="100">
        <v>385649</v>
      </c>
      <c r="W16" s="100">
        <v>242</v>
      </c>
      <c r="X16" s="100">
        <v>390944</v>
      </c>
      <c r="Y16" s="100">
        <v>243</v>
      </c>
    </row>
    <row r="17" spans="1:3" ht="21.75" customHeight="1" thickTop="1" x14ac:dyDescent="0.35">
      <c r="A17" s="2"/>
      <c r="B17" s="2"/>
      <c r="C17" s="2"/>
    </row>
    <row r="18" spans="1:3" ht="21.75" customHeight="1" x14ac:dyDescent="0.35">
      <c r="A18" s="63" t="str">
        <f>+INDICE!B10</f>
        <v xml:space="preserve"> Lettura dati 22 marzo 2024</v>
      </c>
      <c r="B18" s="2"/>
      <c r="C18" s="2"/>
    </row>
    <row r="19" spans="1:3" ht="13.5" x14ac:dyDescent="0.35">
      <c r="A19" s="2"/>
      <c r="B19" s="2"/>
      <c r="C19" s="2"/>
    </row>
    <row r="20" spans="1:3" ht="13.5" x14ac:dyDescent="0.35">
      <c r="A20" s="2"/>
      <c r="B20" s="2"/>
      <c r="C20" s="2"/>
    </row>
    <row r="21" spans="1:3" ht="13.5" x14ac:dyDescent="0.35">
      <c r="A21" s="2"/>
      <c r="B21" s="2"/>
      <c r="C21" s="2"/>
    </row>
    <row r="22" spans="1:3" ht="13.5" x14ac:dyDescent="0.35">
      <c r="A22" s="2"/>
      <c r="B22" s="2"/>
      <c r="C22" s="2"/>
    </row>
    <row r="23" spans="1:3" ht="13.5" x14ac:dyDescent="0.35">
      <c r="A23" s="2"/>
      <c r="B23" s="2"/>
      <c r="C23" s="2"/>
    </row>
    <row r="24" spans="1:3" ht="13.5" x14ac:dyDescent="0.35">
      <c r="A24" s="2"/>
      <c r="B24" s="2"/>
      <c r="C24" s="2"/>
    </row>
    <row r="25" spans="1:3" ht="13.5" x14ac:dyDescent="0.35">
      <c r="A25" s="2"/>
      <c r="B25" s="2"/>
      <c r="C25" s="2"/>
    </row>
    <row r="26" spans="1:3" x14ac:dyDescent="0.35">
      <c r="B26" s="4"/>
    </row>
    <row r="27" spans="1:3" x14ac:dyDescent="0.35">
      <c r="B27" s="4"/>
    </row>
    <row r="28" spans="1:3" x14ac:dyDescent="0.35">
      <c r="B28" s="4"/>
    </row>
    <row r="29" spans="1:3" x14ac:dyDescent="0.35">
      <c r="B29" s="4"/>
    </row>
    <row r="30" spans="1:3" x14ac:dyDescent="0.35">
      <c r="B30" s="4"/>
    </row>
    <row r="31" spans="1:3" x14ac:dyDescent="0.35">
      <c r="B31" s="4"/>
    </row>
    <row r="32" spans="1:3" x14ac:dyDescent="0.35">
      <c r="B32" s="4"/>
    </row>
    <row r="33" spans="2:2" x14ac:dyDescent="0.35">
      <c r="B33" s="4"/>
    </row>
    <row r="34" spans="2:2" x14ac:dyDescent="0.35">
      <c r="B34" s="4"/>
    </row>
    <row r="35" spans="2:2" x14ac:dyDescent="0.35">
      <c r="B35" s="4"/>
    </row>
    <row r="36" spans="2:2" x14ac:dyDescent="0.35">
      <c r="B36" s="4"/>
    </row>
    <row r="37" spans="2:2" x14ac:dyDescent="0.35">
      <c r="B37" s="4"/>
    </row>
    <row r="38" spans="2:2" x14ac:dyDescent="0.35">
      <c r="B38" s="4"/>
    </row>
    <row r="39" spans="2:2" x14ac:dyDescent="0.35">
      <c r="B39" s="4"/>
    </row>
    <row r="40" spans="2:2" x14ac:dyDescent="0.35">
      <c r="B40" s="4"/>
    </row>
  </sheetData>
  <mergeCells count="14">
    <mergeCell ref="X3:Y3"/>
    <mergeCell ref="B2:Y2"/>
    <mergeCell ref="V3:W3"/>
    <mergeCell ref="A3:A4"/>
    <mergeCell ref="B3:C3"/>
    <mergeCell ref="D3:E3"/>
    <mergeCell ref="L3:M3"/>
    <mergeCell ref="J3:K3"/>
    <mergeCell ref="H3:I3"/>
    <mergeCell ref="F3:G3"/>
    <mergeCell ref="T3:U3"/>
    <mergeCell ref="R3:S3"/>
    <mergeCell ref="P3:Q3"/>
    <mergeCell ref="N3:O3"/>
  </mergeCells>
  <pageMargins left="0.25" right="0.25" top="0.75" bottom="0.75" header="0.3" footer="0.3"/>
  <pageSetup paperSize="9" scale="37" orientation="landscape" r:id="rId1"/>
  <headerFooter>
    <oddHeader>&amp;COSSERVATORIO ASSEGNO UNICO UNIVERSALE</oddHeader>
    <oddFooter>&amp;CINPS - COORDINAMENTO GENERALE STATISTICO ATTUARIALE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19389-F7DC-4A38-992F-BC330132034C}">
  <sheetPr>
    <pageSetUpPr fitToPage="1"/>
  </sheetPr>
  <dimension ref="A1:E40"/>
  <sheetViews>
    <sheetView showGridLines="0" view="pageBreakPreview" zoomScale="62" zoomScaleNormal="51" zoomScaleSheetLayoutView="62" workbookViewId="0">
      <selection activeCell="B2" sqref="B2:E2"/>
    </sheetView>
  </sheetViews>
  <sheetFormatPr defaultColWidth="13.26953125" defaultRowHeight="10" x14ac:dyDescent="0.35"/>
  <cols>
    <col min="1" max="1" width="38" style="1" customWidth="1"/>
    <col min="2" max="2" width="24.36328125" style="1" customWidth="1"/>
    <col min="3" max="3" width="29.1796875" style="1" customWidth="1"/>
    <col min="4" max="5" width="20.26953125" style="1" customWidth="1"/>
    <col min="6" max="16384" width="13.26953125" style="1"/>
  </cols>
  <sheetData>
    <row r="1" spans="1:5" ht="69.650000000000006" customHeight="1" thickBot="1" x14ac:dyDescent="0.4">
      <c r="A1" s="65" t="str">
        <f>+INDICE!B22</f>
        <v>Tavola 1.8.2 – Numero di figli disabili pagati e relativi importi medi mensili di AUU per classe di ISEE - Anno 2024</v>
      </c>
      <c r="B1" s="65"/>
      <c r="C1" s="65"/>
    </row>
    <row r="2" spans="1:5" ht="29.5" customHeight="1" thickTop="1" x14ac:dyDescent="0.35">
      <c r="A2" s="104"/>
      <c r="B2" s="354" t="s">
        <v>32</v>
      </c>
      <c r="C2" s="354"/>
      <c r="D2" s="354"/>
      <c r="E2" s="354"/>
    </row>
    <row r="3" spans="1:5" ht="21" customHeight="1" x14ac:dyDescent="0.35">
      <c r="A3" s="347" t="s">
        <v>37</v>
      </c>
      <c r="B3" s="349" t="s">
        <v>190</v>
      </c>
      <c r="C3" s="350"/>
      <c r="D3" s="349" t="s">
        <v>221</v>
      </c>
      <c r="E3" s="350"/>
    </row>
    <row r="4" spans="1:5" ht="90.65" customHeight="1" thickBot="1" x14ac:dyDescent="0.4">
      <c r="A4" s="348"/>
      <c r="B4" s="105" t="s">
        <v>70</v>
      </c>
      <c r="C4" s="105" t="s">
        <v>74</v>
      </c>
      <c r="D4" s="105" t="s">
        <v>70</v>
      </c>
      <c r="E4" s="105" t="s">
        <v>74</v>
      </c>
    </row>
    <row r="5" spans="1:5" ht="27.65" customHeight="1" thickTop="1" x14ac:dyDescent="0.35">
      <c r="A5" s="53" t="s">
        <v>197</v>
      </c>
      <c r="B5" s="53">
        <v>283936</v>
      </c>
      <c r="C5" s="53">
        <v>291</v>
      </c>
      <c r="D5" s="53">
        <v>287638</v>
      </c>
      <c r="E5" s="53">
        <v>291</v>
      </c>
    </row>
    <row r="6" spans="1:5" ht="27.65" customHeight="1" x14ac:dyDescent="0.35">
      <c r="A6" s="101" t="s">
        <v>198</v>
      </c>
      <c r="B6" s="102">
        <v>112131</v>
      </c>
      <c r="C6" s="102">
        <v>282</v>
      </c>
      <c r="D6" s="102">
        <v>114846</v>
      </c>
      <c r="E6" s="102">
        <v>282</v>
      </c>
    </row>
    <row r="7" spans="1:5" ht="27.65" customHeight="1" x14ac:dyDescent="0.35">
      <c r="A7" s="101" t="s">
        <v>200</v>
      </c>
      <c r="B7" s="102">
        <v>106915</v>
      </c>
      <c r="C7" s="102">
        <v>297</v>
      </c>
      <c r="D7" s="102">
        <v>107578</v>
      </c>
      <c r="E7" s="102">
        <v>297</v>
      </c>
    </row>
    <row r="8" spans="1:5" ht="27.65" customHeight="1" x14ac:dyDescent="0.35">
      <c r="A8" s="101" t="s">
        <v>201</v>
      </c>
      <c r="B8" s="102">
        <v>64890</v>
      </c>
      <c r="C8" s="102">
        <v>294</v>
      </c>
      <c r="D8" s="102">
        <v>65214</v>
      </c>
      <c r="E8" s="102">
        <v>294</v>
      </c>
    </row>
    <row r="9" spans="1:5" ht="27.65" customHeight="1" x14ac:dyDescent="0.35">
      <c r="A9" s="53" t="s">
        <v>199</v>
      </c>
      <c r="B9" s="53">
        <v>38698</v>
      </c>
      <c r="C9" s="53">
        <v>279</v>
      </c>
      <c r="D9" s="53">
        <v>38946</v>
      </c>
      <c r="E9" s="53">
        <v>279</v>
      </c>
    </row>
    <row r="10" spans="1:5" ht="27.65" customHeight="1" x14ac:dyDescent="0.35">
      <c r="A10" s="53" t="s">
        <v>206</v>
      </c>
      <c r="B10" s="53">
        <v>22951</v>
      </c>
      <c r="C10" s="53">
        <v>244</v>
      </c>
      <c r="D10" s="53">
        <v>23142</v>
      </c>
      <c r="E10" s="53">
        <v>244</v>
      </c>
    </row>
    <row r="11" spans="1:5" ht="27.65" customHeight="1" x14ac:dyDescent="0.35">
      <c r="A11" s="139" t="s">
        <v>202</v>
      </c>
      <c r="B11" s="53">
        <v>13373</v>
      </c>
      <c r="C11" s="53">
        <v>210</v>
      </c>
      <c r="D11" s="53">
        <v>13479</v>
      </c>
      <c r="E11" s="53">
        <v>210</v>
      </c>
    </row>
    <row r="12" spans="1:5" ht="27.65" customHeight="1" x14ac:dyDescent="0.35">
      <c r="A12" s="53" t="s">
        <v>203</v>
      </c>
      <c r="B12" s="53">
        <v>8052</v>
      </c>
      <c r="C12" s="53">
        <v>176</v>
      </c>
      <c r="D12" s="53">
        <v>8146</v>
      </c>
      <c r="E12" s="53">
        <v>176</v>
      </c>
    </row>
    <row r="13" spans="1:5" ht="27.65" customHeight="1" x14ac:dyDescent="0.35">
      <c r="A13" s="53" t="s">
        <v>204</v>
      </c>
      <c r="B13" s="53">
        <v>4567</v>
      </c>
      <c r="C13" s="53">
        <v>143</v>
      </c>
      <c r="D13" s="53">
        <v>4615</v>
      </c>
      <c r="E13" s="53">
        <v>143</v>
      </c>
    </row>
    <row r="14" spans="1:5" ht="27.65" customHeight="1" x14ac:dyDescent="0.35">
      <c r="A14" s="53" t="s">
        <v>205</v>
      </c>
      <c r="B14" s="53">
        <v>8183</v>
      </c>
      <c r="C14" s="53">
        <v>124</v>
      </c>
      <c r="D14" s="53">
        <v>8348</v>
      </c>
      <c r="E14" s="53">
        <v>123</v>
      </c>
    </row>
    <row r="15" spans="1:5" ht="27.65" customHeight="1" x14ac:dyDescent="0.35">
      <c r="A15" s="103" t="s">
        <v>28</v>
      </c>
      <c r="B15" s="53">
        <v>49622</v>
      </c>
      <c r="C15" s="53">
        <v>117</v>
      </c>
      <c r="D15" s="53">
        <v>48350</v>
      </c>
      <c r="E15" s="53">
        <v>117</v>
      </c>
    </row>
    <row r="16" spans="1:5" s="52" customFormat="1" ht="27.65" customHeight="1" thickBot="1" x14ac:dyDescent="0.4">
      <c r="A16" s="100" t="s">
        <v>41</v>
      </c>
      <c r="B16" s="100">
        <v>429382</v>
      </c>
      <c r="C16" s="100">
        <v>258</v>
      </c>
      <c r="D16" s="100">
        <v>432664</v>
      </c>
      <c r="E16" s="100">
        <v>258</v>
      </c>
    </row>
    <row r="17" spans="1:3" ht="21.75" customHeight="1" thickTop="1" x14ac:dyDescent="0.35">
      <c r="A17" s="2"/>
      <c r="B17" s="2"/>
      <c r="C17" s="2"/>
    </row>
    <row r="18" spans="1:3" ht="21.75" customHeight="1" x14ac:dyDescent="0.35">
      <c r="A18" s="63" t="str">
        <f>+INDICE!B10</f>
        <v xml:space="preserve"> Lettura dati 22 marzo 2024</v>
      </c>
      <c r="B18" s="2"/>
      <c r="C18" s="2"/>
    </row>
    <row r="19" spans="1:3" ht="13.5" x14ac:dyDescent="0.35">
      <c r="A19" s="2"/>
      <c r="B19" s="2"/>
      <c r="C19" s="2"/>
    </row>
    <row r="20" spans="1:3" ht="13.5" x14ac:dyDescent="0.35">
      <c r="A20" s="2"/>
      <c r="B20" s="2"/>
      <c r="C20" s="2"/>
    </row>
    <row r="21" spans="1:3" ht="13.5" x14ac:dyDescent="0.35">
      <c r="A21" s="2"/>
      <c r="B21" s="2"/>
      <c r="C21" s="2"/>
    </row>
    <row r="22" spans="1:3" ht="13.5" x14ac:dyDescent="0.35">
      <c r="A22" s="2"/>
      <c r="B22" s="2"/>
      <c r="C22" s="2"/>
    </row>
    <row r="23" spans="1:3" ht="13.5" x14ac:dyDescent="0.35">
      <c r="A23" s="2"/>
      <c r="B23" s="2"/>
      <c r="C23" s="2"/>
    </row>
    <row r="24" spans="1:3" ht="13.5" x14ac:dyDescent="0.35">
      <c r="A24" s="2"/>
      <c r="B24" s="2"/>
      <c r="C24" s="2"/>
    </row>
    <row r="25" spans="1:3" ht="13.5" x14ac:dyDescent="0.35">
      <c r="A25" s="2"/>
      <c r="B25" s="2"/>
      <c r="C25" s="2"/>
    </row>
    <row r="26" spans="1:3" x14ac:dyDescent="0.35">
      <c r="B26" s="4"/>
    </row>
    <row r="27" spans="1:3" x14ac:dyDescent="0.35">
      <c r="B27" s="4"/>
    </row>
    <row r="28" spans="1:3" x14ac:dyDescent="0.35">
      <c r="B28" s="4"/>
    </row>
    <row r="29" spans="1:3" x14ac:dyDescent="0.35">
      <c r="B29" s="4"/>
    </row>
    <row r="30" spans="1:3" x14ac:dyDescent="0.35">
      <c r="B30" s="4"/>
    </row>
    <row r="31" spans="1:3" x14ac:dyDescent="0.35">
      <c r="B31" s="4"/>
    </row>
    <row r="32" spans="1:3" x14ac:dyDescent="0.35">
      <c r="B32" s="4"/>
    </row>
    <row r="33" spans="2:2" x14ac:dyDescent="0.35">
      <c r="B33" s="4"/>
    </row>
    <row r="34" spans="2:2" x14ac:dyDescent="0.35">
      <c r="B34" s="4"/>
    </row>
    <row r="35" spans="2:2" x14ac:dyDescent="0.35">
      <c r="B35" s="4"/>
    </row>
    <row r="36" spans="2:2" x14ac:dyDescent="0.35">
      <c r="B36" s="4"/>
    </row>
    <row r="37" spans="2:2" x14ac:dyDescent="0.35">
      <c r="B37" s="4"/>
    </row>
    <row r="38" spans="2:2" x14ac:dyDescent="0.35">
      <c r="B38" s="4"/>
    </row>
    <row r="39" spans="2:2" x14ac:dyDescent="0.35">
      <c r="B39" s="4"/>
    </row>
    <row r="40" spans="2:2" x14ac:dyDescent="0.35">
      <c r="B40" s="4"/>
    </row>
  </sheetData>
  <mergeCells count="4">
    <mergeCell ref="A3:A4"/>
    <mergeCell ref="B3:C3"/>
    <mergeCell ref="D3:E3"/>
    <mergeCell ref="B2:E2"/>
  </mergeCells>
  <pageMargins left="0.25" right="0.25" top="0.75" bottom="0.75" header="0.3" footer="0.3"/>
  <pageSetup paperSize="9" scale="68" orientation="landscape" r:id="rId1"/>
  <headerFooter>
    <oddHeader>&amp;COSSERVATORIO ASSEGNO UNICO UNIVERSALE</oddHeader>
    <oddFooter>&amp;CINPS - COORDINAMENTO GENERALE STATISTICO ATTUARIALE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69E77-12FF-4954-ABDE-22C668BAA800}">
  <sheetPr>
    <pageSetUpPr fitToPage="1"/>
  </sheetPr>
  <dimension ref="A1:U83"/>
  <sheetViews>
    <sheetView showGridLines="0" view="pageBreakPreview" topLeftCell="A54" zoomScale="54" zoomScaleNormal="65" zoomScaleSheetLayoutView="54" workbookViewId="0">
      <selection activeCell="B2" sqref="B2:C2"/>
    </sheetView>
  </sheetViews>
  <sheetFormatPr defaultColWidth="9.453125" defaultRowHeight="13.5" x14ac:dyDescent="0.25"/>
  <cols>
    <col min="1" max="1" width="29.81640625" style="64" customWidth="1"/>
    <col min="2" max="2" width="16.7265625" style="64" bestFit="1" customWidth="1"/>
    <col min="3" max="3" width="12.81640625" style="64" customWidth="1"/>
    <col min="4" max="4" width="20.1796875" style="64" customWidth="1"/>
    <col min="5" max="5" width="13.453125" style="64" customWidth="1"/>
    <col min="6" max="6" width="16.26953125" style="64" customWidth="1"/>
    <col min="7" max="7" width="13.1796875" style="64" customWidth="1"/>
    <col min="8" max="8" width="16.7265625" style="64" bestFit="1" customWidth="1"/>
    <col min="9" max="9" width="12.81640625" style="64" customWidth="1"/>
    <col min="10" max="10" width="16.26953125" style="64" customWidth="1"/>
    <col min="11" max="11" width="28.36328125" style="64" customWidth="1"/>
    <col min="12" max="12" width="19" style="64" customWidth="1"/>
    <col min="13" max="13" width="16.81640625" style="64" customWidth="1"/>
    <col min="14" max="14" width="17.7265625" style="64" customWidth="1"/>
    <col min="15" max="15" width="15.90625" style="64" customWidth="1"/>
    <col min="16" max="16" width="15.1796875" style="64" customWidth="1"/>
    <col min="17" max="17" width="12.26953125" style="64" customWidth="1"/>
    <col min="18" max="18" width="16.453125" style="64" customWidth="1"/>
    <col min="19" max="19" width="12.81640625" style="64" customWidth="1"/>
    <col min="20" max="16384" width="9.453125" style="64"/>
  </cols>
  <sheetData>
    <row r="1" spans="1:19" ht="56.5" customHeight="1" thickBot="1" x14ac:dyDescent="0.3">
      <c r="A1" s="266" t="str">
        <f>+INDICE!B23</f>
        <v>Tavola 1.9.1 – Numero di figli pagati e importi medi mensili di competenza dell'AUU per classe di età e classe di ISEE dei figli - Anno 2023</v>
      </c>
      <c r="B1" s="266"/>
      <c r="C1" s="266"/>
      <c r="D1" s="266"/>
      <c r="E1" s="266"/>
      <c r="F1" s="266"/>
      <c r="G1" s="266"/>
      <c r="H1" s="266"/>
      <c r="I1" s="266"/>
      <c r="J1" s="265"/>
      <c r="K1" s="266"/>
      <c r="L1" s="266"/>
      <c r="M1" s="266"/>
      <c r="N1" s="266"/>
      <c r="O1" s="266"/>
      <c r="P1" s="266"/>
      <c r="Q1" s="266"/>
      <c r="R1" s="266"/>
      <c r="S1" s="266"/>
    </row>
    <row r="2" spans="1:19" s="52" customFormat="1" ht="24" customHeight="1" thickTop="1" x14ac:dyDescent="0.35">
      <c r="A2" s="132"/>
      <c r="B2" s="356" t="s">
        <v>39</v>
      </c>
      <c r="C2" s="357"/>
      <c r="D2" s="356" t="s">
        <v>40</v>
      </c>
      <c r="E2" s="357"/>
      <c r="F2" s="356" t="s">
        <v>50</v>
      </c>
      <c r="G2" s="357"/>
      <c r="H2" s="356" t="s">
        <v>29</v>
      </c>
      <c r="I2" s="356"/>
      <c r="J2" s="113"/>
      <c r="K2" s="263"/>
      <c r="L2" s="356" t="s">
        <v>39</v>
      </c>
      <c r="M2" s="357"/>
      <c r="N2" s="356" t="s">
        <v>40</v>
      </c>
      <c r="O2" s="357"/>
      <c r="P2" s="356" t="s">
        <v>50</v>
      </c>
      <c r="Q2" s="357"/>
      <c r="R2" s="356" t="s">
        <v>29</v>
      </c>
      <c r="S2" s="356"/>
    </row>
    <row r="3" spans="1:19" s="9" customFormat="1" ht="64" customHeight="1" thickBot="1" x14ac:dyDescent="0.35">
      <c r="A3" s="131" t="s">
        <v>37</v>
      </c>
      <c r="B3" s="114" t="s">
        <v>79</v>
      </c>
      <c r="C3" s="28" t="s">
        <v>81</v>
      </c>
      <c r="D3" s="114" t="s">
        <v>79</v>
      </c>
      <c r="E3" s="28" t="s">
        <v>81</v>
      </c>
      <c r="F3" s="114" t="s">
        <v>79</v>
      </c>
      <c r="G3" s="28" t="s">
        <v>81</v>
      </c>
      <c r="H3" s="114" t="s">
        <v>79</v>
      </c>
      <c r="I3" s="27" t="s">
        <v>81</v>
      </c>
      <c r="J3" s="113"/>
      <c r="K3" s="262" t="s">
        <v>37</v>
      </c>
      <c r="L3" s="114" t="s">
        <v>79</v>
      </c>
      <c r="M3" s="28" t="s">
        <v>81</v>
      </c>
      <c r="N3" s="114" t="s">
        <v>79</v>
      </c>
      <c r="O3" s="28" t="s">
        <v>81</v>
      </c>
      <c r="P3" s="114" t="s">
        <v>79</v>
      </c>
      <c r="Q3" s="28" t="s">
        <v>81</v>
      </c>
      <c r="R3" s="114" t="s">
        <v>79</v>
      </c>
      <c r="S3" s="27" t="s">
        <v>81</v>
      </c>
    </row>
    <row r="4" spans="1:19" ht="24" customHeight="1" thickTop="1" x14ac:dyDescent="0.25">
      <c r="A4" s="355" t="s">
        <v>96</v>
      </c>
      <c r="B4" s="355"/>
      <c r="C4" s="355"/>
      <c r="D4" s="355"/>
      <c r="E4" s="355"/>
      <c r="F4" s="355"/>
      <c r="G4" s="355"/>
      <c r="H4" s="355"/>
      <c r="I4" s="355"/>
      <c r="J4" s="113"/>
      <c r="K4" s="355" t="s">
        <v>144</v>
      </c>
      <c r="L4" s="355"/>
      <c r="M4" s="355"/>
      <c r="N4" s="355"/>
      <c r="O4" s="355"/>
      <c r="P4" s="355"/>
      <c r="Q4" s="355"/>
      <c r="R4" s="355"/>
      <c r="S4" s="355"/>
    </row>
    <row r="5" spans="1:19" s="9" customFormat="1" ht="16.5" customHeight="1" x14ac:dyDescent="0.3">
      <c r="A5" s="53" t="s">
        <v>156</v>
      </c>
      <c r="B5" s="53">
        <v>3902896</v>
      </c>
      <c r="C5" s="109">
        <v>226</v>
      </c>
      <c r="D5" s="53">
        <v>479076</v>
      </c>
      <c r="E5" s="109">
        <v>136</v>
      </c>
      <c r="F5" s="53">
        <v>50900</v>
      </c>
      <c r="G5" s="109">
        <v>194</v>
      </c>
      <c r="H5" s="53">
        <v>4432872</v>
      </c>
      <c r="I5" s="53">
        <v>216</v>
      </c>
      <c r="J5" s="113"/>
      <c r="K5" s="53" t="s">
        <v>156</v>
      </c>
      <c r="L5" s="53">
        <v>3711778</v>
      </c>
      <c r="M5" s="109">
        <v>227</v>
      </c>
      <c r="N5" s="53">
        <v>452686</v>
      </c>
      <c r="O5" s="109">
        <v>123</v>
      </c>
      <c r="P5" s="53">
        <v>53509</v>
      </c>
      <c r="Q5" s="109">
        <v>194</v>
      </c>
      <c r="R5" s="53">
        <v>4217973</v>
      </c>
      <c r="S5" s="53">
        <v>215</v>
      </c>
    </row>
    <row r="6" spans="1:19" s="9" customFormat="1" ht="20.25" customHeight="1" x14ac:dyDescent="0.3">
      <c r="A6" s="101" t="s">
        <v>157</v>
      </c>
      <c r="B6" s="102">
        <v>1046133</v>
      </c>
      <c r="C6" s="110">
        <v>226</v>
      </c>
      <c r="D6" s="102">
        <v>113823</v>
      </c>
      <c r="E6" s="110">
        <v>142</v>
      </c>
      <c r="F6" s="102">
        <v>15173</v>
      </c>
      <c r="G6" s="110">
        <v>194</v>
      </c>
      <c r="H6" s="102">
        <v>1175129</v>
      </c>
      <c r="I6" s="102">
        <v>217</v>
      </c>
      <c r="J6" s="113"/>
      <c r="K6" s="101" t="s">
        <v>157</v>
      </c>
      <c r="L6" s="102">
        <v>838315</v>
      </c>
      <c r="M6" s="110">
        <v>226</v>
      </c>
      <c r="N6" s="102">
        <v>93010</v>
      </c>
      <c r="O6" s="110">
        <v>128</v>
      </c>
      <c r="P6" s="102">
        <v>15362</v>
      </c>
      <c r="Q6" s="110">
        <v>193</v>
      </c>
      <c r="R6" s="102">
        <v>946687</v>
      </c>
      <c r="S6" s="102">
        <v>216</v>
      </c>
    </row>
    <row r="7" spans="1:19" s="9" customFormat="1" ht="15" x14ac:dyDescent="0.3">
      <c r="A7" s="101" t="s">
        <v>158</v>
      </c>
      <c r="B7" s="102">
        <v>1658921</v>
      </c>
      <c r="C7" s="110">
        <v>226</v>
      </c>
      <c r="D7" s="102">
        <v>205291</v>
      </c>
      <c r="E7" s="110">
        <v>142</v>
      </c>
      <c r="F7" s="102">
        <v>20997</v>
      </c>
      <c r="G7" s="110">
        <v>196</v>
      </c>
      <c r="H7" s="102">
        <v>1885209</v>
      </c>
      <c r="I7" s="102">
        <v>217</v>
      </c>
      <c r="J7" s="113"/>
      <c r="K7" s="101" t="s">
        <v>158</v>
      </c>
      <c r="L7" s="102">
        <v>1636099</v>
      </c>
      <c r="M7" s="110">
        <v>228</v>
      </c>
      <c r="N7" s="102">
        <v>198223</v>
      </c>
      <c r="O7" s="110">
        <v>128</v>
      </c>
      <c r="P7" s="102">
        <v>22280</v>
      </c>
      <c r="Q7" s="110">
        <v>195</v>
      </c>
      <c r="R7" s="102">
        <v>1856602</v>
      </c>
      <c r="S7" s="102">
        <v>217</v>
      </c>
    </row>
    <row r="8" spans="1:19" s="9" customFormat="1" ht="15" x14ac:dyDescent="0.3">
      <c r="A8" s="101" t="s">
        <v>159</v>
      </c>
      <c r="B8" s="102">
        <v>1197842</v>
      </c>
      <c r="C8" s="110">
        <v>225</v>
      </c>
      <c r="D8" s="102">
        <v>159962</v>
      </c>
      <c r="E8" s="110">
        <v>123</v>
      </c>
      <c r="F8" s="102">
        <v>14730</v>
      </c>
      <c r="G8" s="110">
        <v>193</v>
      </c>
      <c r="H8" s="102">
        <v>1372534</v>
      </c>
      <c r="I8" s="102">
        <v>213</v>
      </c>
      <c r="J8" s="113"/>
      <c r="K8" s="101" t="s">
        <v>159</v>
      </c>
      <c r="L8" s="102">
        <v>1237364</v>
      </c>
      <c r="M8" s="110">
        <v>226</v>
      </c>
      <c r="N8" s="102">
        <v>161453</v>
      </c>
      <c r="O8" s="110">
        <v>114</v>
      </c>
      <c r="P8" s="102">
        <v>15867</v>
      </c>
      <c r="Q8" s="110">
        <v>192</v>
      </c>
      <c r="R8" s="102">
        <v>1414684</v>
      </c>
      <c r="S8" s="102">
        <v>213</v>
      </c>
    </row>
    <row r="9" spans="1:19" s="9" customFormat="1" ht="15" x14ac:dyDescent="0.3">
      <c r="A9" s="53" t="s">
        <v>160</v>
      </c>
      <c r="B9" s="53">
        <v>860618</v>
      </c>
      <c r="C9" s="109">
        <v>210</v>
      </c>
      <c r="D9" s="53">
        <v>122889</v>
      </c>
      <c r="E9" s="109">
        <v>109</v>
      </c>
      <c r="F9" s="53">
        <v>9942</v>
      </c>
      <c r="G9" s="109">
        <v>182</v>
      </c>
      <c r="H9" s="53">
        <v>993449</v>
      </c>
      <c r="I9" s="53">
        <v>197</v>
      </c>
      <c r="J9" s="113"/>
      <c r="K9" s="53" t="s">
        <v>160</v>
      </c>
      <c r="L9" s="53">
        <v>894280</v>
      </c>
      <c r="M9" s="109">
        <v>211</v>
      </c>
      <c r="N9" s="53">
        <v>120783</v>
      </c>
      <c r="O9" s="109">
        <v>103</v>
      </c>
      <c r="P9" s="53">
        <v>10434</v>
      </c>
      <c r="Q9" s="109">
        <v>181</v>
      </c>
      <c r="R9" s="53">
        <v>1025497</v>
      </c>
      <c r="S9" s="53">
        <v>198</v>
      </c>
    </row>
    <row r="10" spans="1:19" s="9" customFormat="1" ht="15" x14ac:dyDescent="0.3">
      <c r="A10" s="53" t="s">
        <v>161</v>
      </c>
      <c r="B10" s="53">
        <v>564267</v>
      </c>
      <c r="C10" s="109">
        <v>177</v>
      </c>
      <c r="D10" s="53">
        <v>89367</v>
      </c>
      <c r="E10" s="109">
        <v>89</v>
      </c>
      <c r="F10" s="53">
        <v>6643</v>
      </c>
      <c r="G10" s="109">
        <v>157</v>
      </c>
      <c r="H10" s="53">
        <v>660277</v>
      </c>
      <c r="I10" s="53">
        <v>165</v>
      </c>
      <c r="J10" s="113"/>
      <c r="K10" s="53" t="s">
        <v>161</v>
      </c>
      <c r="L10" s="53">
        <v>598653</v>
      </c>
      <c r="M10" s="109">
        <v>178</v>
      </c>
      <c r="N10" s="53">
        <v>87209</v>
      </c>
      <c r="O10" s="109">
        <v>85</v>
      </c>
      <c r="P10" s="53">
        <v>6944</v>
      </c>
      <c r="Q10" s="109">
        <v>156</v>
      </c>
      <c r="R10" s="53">
        <v>692806</v>
      </c>
      <c r="S10" s="53">
        <v>166</v>
      </c>
    </row>
    <row r="11" spans="1:19" s="9" customFormat="1" ht="15" x14ac:dyDescent="0.3">
      <c r="A11" s="139" t="s">
        <v>162</v>
      </c>
      <c r="B11" s="53">
        <v>350579</v>
      </c>
      <c r="C11" s="109">
        <v>143</v>
      </c>
      <c r="D11" s="53">
        <v>62730</v>
      </c>
      <c r="E11" s="109">
        <v>63</v>
      </c>
      <c r="F11" s="53">
        <v>4100</v>
      </c>
      <c r="G11" s="109">
        <v>122</v>
      </c>
      <c r="H11" s="53">
        <v>417409</v>
      </c>
      <c r="I11" s="53">
        <v>131</v>
      </c>
      <c r="J11" s="113"/>
      <c r="K11" s="139" t="s">
        <v>162</v>
      </c>
      <c r="L11" s="53">
        <v>376019</v>
      </c>
      <c r="M11" s="109">
        <v>144</v>
      </c>
      <c r="N11" s="53">
        <v>59690</v>
      </c>
      <c r="O11" s="109">
        <v>64</v>
      </c>
      <c r="P11" s="53">
        <v>4473</v>
      </c>
      <c r="Q11" s="109">
        <v>123</v>
      </c>
      <c r="R11" s="53">
        <v>440182</v>
      </c>
      <c r="S11" s="53">
        <v>133</v>
      </c>
    </row>
    <row r="12" spans="1:19" s="9" customFormat="1" ht="15" x14ac:dyDescent="0.3">
      <c r="A12" s="53" t="s">
        <v>163</v>
      </c>
      <c r="B12" s="53">
        <v>212015</v>
      </c>
      <c r="C12" s="109">
        <v>109</v>
      </c>
      <c r="D12" s="53">
        <v>42827</v>
      </c>
      <c r="E12" s="109">
        <v>50</v>
      </c>
      <c r="F12" s="53">
        <v>2643</v>
      </c>
      <c r="G12" s="109">
        <v>95</v>
      </c>
      <c r="H12" s="53">
        <v>257485</v>
      </c>
      <c r="I12" s="53">
        <v>99</v>
      </c>
      <c r="J12" s="113"/>
      <c r="K12" s="53" t="s">
        <v>163</v>
      </c>
      <c r="L12" s="53">
        <v>226608</v>
      </c>
      <c r="M12" s="109">
        <v>110</v>
      </c>
      <c r="N12" s="53">
        <v>38060</v>
      </c>
      <c r="O12" s="109">
        <v>51</v>
      </c>
      <c r="P12" s="53">
        <v>2726</v>
      </c>
      <c r="Q12" s="109">
        <v>95</v>
      </c>
      <c r="R12" s="53">
        <v>267394</v>
      </c>
      <c r="S12" s="53">
        <v>102</v>
      </c>
    </row>
    <row r="13" spans="1:19" s="9" customFormat="1" ht="14.5" customHeight="1" x14ac:dyDescent="0.3">
      <c r="A13" s="53" t="s">
        <v>164</v>
      </c>
      <c r="B13" s="53">
        <v>125208</v>
      </c>
      <c r="C13" s="109">
        <v>76</v>
      </c>
      <c r="D13" s="53">
        <v>28738</v>
      </c>
      <c r="E13" s="109">
        <v>37</v>
      </c>
      <c r="F13" s="53">
        <v>1722</v>
      </c>
      <c r="G13" s="109">
        <v>69</v>
      </c>
      <c r="H13" s="53">
        <v>155668</v>
      </c>
      <c r="I13" s="53">
        <v>69</v>
      </c>
      <c r="J13" s="113"/>
      <c r="K13" s="53" t="s">
        <v>164</v>
      </c>
      <c r="L13" s="53">
        <v>124222</v>
      </c>
      <c r="M13" s="109">
        <v>78</v>
      </c>
      <c r="N13" s="53">
        <v>23531</v>
      </c>
      <c r="O13" s="109">
        <v>38</v>
      </c>
      <c r="P13" s="53">
        <v>1675</v>
      </c>
      <c r="Q13" s="109">
        <v>69</v>
      </c>
      <c r="R13" s="53">
        <v>149428</v>
      </c>
      <c r="S13" s="53">
        <v>71</v>
      </c>
    </row>
    <row r="14" spans="1:19" s="9" customFormat="1" ht="15" x14ac:dyDescent="0.3">
      <c r="A14" s="53" t="s">
        <v>165</v>
      </c>
      <c r="B14" s="53">
        <v>198281</v>
      </c>
      <c r="C14" s="109">
        <v>59</v>
      </c>
      <c r="D14" s="53">
        <v>66683</v>
      </c>
      <c r="E14" s="109">
        <v>29</v>
      </c>
      <c r="F14" s="53">
        <v>3453</v>
      </c>
      <c r="G14" s="109">
        <v>54</v>
      </c>
      <c r="H14" s="53">
        <v>268417</v>
      </c>
      <c r="I14" s="53">
        <v>51</v>
      </c>
      <c r="J14" s="113"/>
      <c r="K14" s="53" t="s">
        <v>165</v>
      </c>
      <c r="L14" s="53">
        <v>151163</v>
      </c>
      <c r="M14" s="109">
        <v>61</v>
      </c>
      <c r="N14" s="53">
        <v>44649</v>
      </c>
      <c r="O14" s="109">
        <v>30</v>
      </c>
      <c r="P14" s="53">
        <v>3165</v>
      </c>
      <c r="Q14" s="109">
        <v>54</v>
      </c>
      <c r="R14" s="53">
        <v>198977</v>
      </c>
      <c r="S14" s="53">
        <v>54</v>
      </c>
    </row>
    <row r="15" spans="1:19" s="9" customFormat="1" ht="15" x14ac:dyDescent="0.3">
      <c r="A15" s="53" t="s">
        <v>28</v>
      </c>
      <c r="B15" s="53">
        <v>1353860</v>
      </c>
      <c r="C15" s="109">
        <v>59</v>
      </c>
      <c r="D15" s="53">
        <v>200185</v>
      </c>
      <c r="E15" s="109">
        <v>30</v>
      </c>
      <c r="F15" s="53">
        <v>16619</v>
      </c>
      <c r="G15" s="109">
        <v>54</v>
      </c>
      <c r="H15" s="53">
        <v>1570664</v>
      </c>
      <c r="I15" s="53">
        <v>55</v>
      </c>
      <c r="J15" s="113"/>
      <c r="K15" s="53" t="s">
        <v>28</v>
      </c>
      <c r="L15" s="53">
        <v>1645734</v>
      </c>
      <c r="M15" s="109">
        <v>58</v>
      </c>
      <c r="N15" s="53">
        <v>301239</v>
      </c>
      <c r="O15" s="109">
        <v>30</v>
      </c>
      <c r="P15" s="53">
        <v>22552</v>
      </c>
      <c r="Q15" s="109">
        <v>54</v>
      </c>
      <c r="R15" s="53">
        <v>1969525</v>
      </c>
      <c r="S15" s="53">
        <v>54</v>
      </c>
    </row>
    <row r="16" spans="1:19" s="9" customFormat="1" ht="26.5" customHeight="1" x14ac:dyDescent="0.3">
      <c r="A16" s="111" t="s">
        <v>59</v>
      </c>
      <c r="B16" s="111">
        <v>7567724</v>
      </c>
      <c r="C16" s="112">
        <v>177</v>
      </c>
      <c r="D16" s="111">
        <v>1092495</v>
      </c>
      <c r="E16" s="112">
        <v>93</v>
      </c>
      <c r="F16" s="111">
        <v>96022</v>
      </c>
      <c r="G16" s="112">
        <v>153</v>
      </c>
      <c r="H16" s="111">
        <v>8756241</v>
      </c>
      <c r="I16" s="111">
        <v>166</v>
      </c>
      <c r="J16" s="113"/>
      <c r="K16" s="111" t="s">
        <v>59</v>
      </c>
      <c r="L16" s="111">
        <v>7728457</v>
      </c>
      <c r="M16" s="112">
        <v>172</v>
      </c>
      <c r="N16" s="111">
        <v>1127847</v>
      </c>
      <c r="O16" s="112">
        <v>82</v>
      </c>
      <c r="P16" s="111">
        <v>105478</v>
      </c>
      <c r="Q16" s="112">
        <v>148</v>
      </c>
      <c r="R16" s="111">
        <v>8961782</v>
      </c>
      <c r="S16" s="111">
        <v>161</v>
      </c>
    </row>
    <row r="17" spans="1:21" ht="25.5" customHeight="1" x14ac:dyDescent="0.25">
      <c r="A17" s="355" t="s">
        <v>127</v>
      </c>
      <c r="B17" s="355"/>
      <c r="C17" s="355"/>
      <c r="D17" s="355"/>
      <c r="E17" s="355"/>
      <c r="F17" s="355"/>
      <c r="G17" s="355"/>
      <c r="H17" s="355"/>
      <c r="I17" s="355"/>
      <c r="J17" s="113"/>
      <c r="K17" s="355" t="s">
        <v>146</v>
      </c>
      <c r="L17" s="355"/>
      <c r="M17" s="355"/>
      <c r="N17" s="355"/>
      <c r="O17" s="355"/>
      <c r="P17" s="355"/>
      <c r="Q17" s="355"/>
      <c r="R17" s="355"/>
      <c r="S17" s="355"/>
    </row>
    <row r="18" spans="1:21" s="9" customFormat="1" ht="16.5" customHeight="1" x14ac:dyDescent="0.3">
      <c r="A18" s="53" t="s">
        <v>156</v>
      </c>
      <c r="B18" s="53">
        <v>3827872</v>
      </c>
      <c r="C18" s="109">
        <v>226</v>
      </c>
      <c r="D18" s="53">
        <v>471161</v>
      </c>
      <c r="E18" s="109">
        <v>135</v>
      </c>
      <c r="F18" s="53">
        <v>50794</v>
      </c>
      <c r="G18" s="109">
        <v>194</v>
      </c>
      <c r="H18" s="53">
        <v>4349827</v>
      </c>
      <c r="I18" s="53">
        <v>215</v>
      </c>
      <c r="J18" s="113"/>
      <c r="K18" s="53" t="s">
        <v>156</v>
      </c>
      <c r="L18" s="53">
        <v>3729590</v>
      </c>
      <c r="M18" s="109">
        <v>227</v>
      </c>
      <c r="N18" s="53">
        <v>461460</v>
      </c>
      <c r="O18" s="109">
        <v>123</v>
      </c>
      <c r="P18" s="53">
        <v>54460</v>
      </c>
      <c r="Q18" s="109">
        <v>194</v>
      </c>
      <c r="R18" s="53">
        <v>4245510</v>
      </c>
      <c r="S18" s="53">
        <v>215</v>
      </c>
    </row>
    <row r="19" spans="1:21" s="9" customFormat="1" ht="20.25" customHeight="1" x14ac:dyDescent="0.3">
      <c r="A19" s="101" t="s">
        <v>157</v>
      </c>
      <c r="B19" s="102">
        <v>896940</v>
      </c>
      <c r="C19" s="110">
        <v>225</v>
      </c>
      <c r="D19" s="102">
        <v>101162</v>
      </c>
      <c r="E19" s="110">
        <v>141</v>
      </c>
      <c r="F19" s="102">
        <v>14450</v>
      </c>
      <c r="G19" s="110">
        <v>193</v>
      </c>
      <c r="H19" s="102">
        <v>1012552</v>
      </c>
      <c r="I19" s="102">
        <v>216</v>
      </c>
      <c r="J19" s="113"/>
      <c r="K19" s="101" t="s">
        <v>157</v>
      </c>
      <c r="L19" s="102">
        <v>849721</v>
      </c>
      <c r="M19" s="110">
        <v>226</v>
      </c>
      <c r="N19" s="102">
        <v>96632</v>
      </c>
      <c r="O19" s="110">
        <v>128</v>
      </c>
      <c r="P19" s="102">
        <v>15718</v>
      </c>
      <c r="Q19" s="110">
        <v>193</v>
      </c>
      <c r="R19" s="102">
        <v>962071</v>
      </c>
      <c r="S19" s="102">
        <v>216</v>
      </c>
    </row>
    <row r="20" spans="1:21" s="9" customFormat="1" ht="15" x14ac:dyDescent="0.3">
      <c r="A20" s="101" t="s">
        <v>158</v>
      </c>
      <c r="B20" s="102">
        <v>1687720</v>
      </c>
      <c r="C20" s="110">
        <v>227</v>
      </c>
      <c r="D20" s="102">
        <v>204953</v>
      </c>
      <c r="E20" s="110">
        <v>141</v>
      </c>
      <c r="F20" s="102">
        <v>21224</v>
      </c>
      <c r="G20" s="110">
        <v>196</v>
      </c>
      <c r="H20" s="102">
        <v>1913897</v>
      </c>
      <c r="I20" s="102">
        <v>217</v>
      </c>
      <c r="J20" s="113"/>
      <c r="K20" s="101" t="s">
        <v>158</v>
      </c>
      <c r="L20" s="102">
        <v>1640058</v>
      </c>
      <c r="M20" s="110">
        <v>228</v>
      </c>
      <c r="N20" s="102">
        <v>200865</v>
      </c>
      <c r="O20" s="110">
        <v>128</v>
      </c>
      <c r="P20" s="102">
        <v>22656</v>
      </c>
      <c r="Q20" s="110">
        <v>195</v>
      </c>
      <c r="R20" s="102">
        <v>1863579</v>
      </c>
      <c r="S20" s="102">
        <v>217</v>
      </c>
    </row>
    <row r="21" spans="1:21" s="9" customFormat="1" ht="15" x14ac:dyDescent="0.3">
      <c r="A21" s="101" t="s">
        <v>159</v>
      </c>
      <c r="B21" s="102">
        <v>1243212</v>
      </c>
      <c r="C21" s="110">
        <v>225</v>
      </c>
      <c r="D21" s="102">
        <v>165046</v>
      </c>
      <c r="E21" s="110">
        <v>122</v>
      </c>
      <c r="F21" s="102">
        <v>15120</v>
      </c>
      <c r="G21" s="110">
        <v>193</v>
      </c>
      <c r="H21" s="102">
        <v>1423378</v>
      </c>
      <c r="I21" s="102">
        <v>213</v>
      </c>
      <c r="J21" s="113"/>
      <c r="K21" s="101" t="s">
        <v>159</v>
      </c>
      <c r="L21" s="102">
        <v>1239811</v>
      </c>
      <c r="M21" s="110">
        <v>226</v>
      </c>
      <c r="N21" s="102">
        <v>163963</v>
      </c>
      <c r="O21" s="110">
        <v>114</v>
      </c>
      <c r="P21" s="102">
        <v>16086</v>
      </c>
      <c r="Q21" s="110">
        <v>192</v>
      </c>
      <c r="R21" s="102">
        <v>1419860</v>
      </c>
      <c r="S21" s="102">
        <v>213</v>
      </c>
    </row>
    <row r="22" spans="1:21" s="9" customFormat="1" ht="15" x14ac:dyDescent="0.3">
      <c r="A22" s="53" t="s">
        <v>160</v>
      </c>
      <c r="B22" s="53">
        <v>889996</v>
      </c>
      <c r="C22" s="109">
        <v>210</v>
      </c>
      <c r="D22" s="53">
        <v>125790</v>
      </c>
      <c r="E22" s="109">
        <v>108</v>
      </c>
      <c r="F22" s="53">
        <v>10284</v>
      </c>
      <c r="G22" s="109">
        <v>182</v>
      </c>
      <c r="H22" s="53">
        <v>1026070</v>
      </c>
      <c r="I22" s="53">
        <v>197</v>
      </c>
      <c r="J22" s="113"/>
      <c r="K22" s="53" t="s">
        <v>160</v>
      </c>
      <c r="L22" s="53">
        <v>895916</v>
      </c>
      <c r="M22" s="109">
        <v>211</v>
      </c>
      <c r="N22" s="53">
        <v>122771</v>
      </c>
      <c r="O22" s="109">
        <v>103</v>
      </c>
      <c r="P22" s="53">
        <v>10575</v>
      </c>
      <c r="Q22" s="109">
        <v>181</v>
      </c>
      <c r="R22" s="53">
        <v>1029262</v>
      </c>
      <c r="S22" s="53">
        <v>198</v>
      </c>
    </row>
    <row r="23" spans="1:21" s="9" customFormat="1" ht="15" x14ac:dyDescent="0.3">
      <c r="A23" s="53" t="s">
        <v>161</v>
      </c>
      <c r="B23" s="53">
        <v>588644</v>
      </c>
      <c r="C23" s="109">
        <v>177</v>
      </c>
      <c r="D23" s="53">
        <v>91947</v>
      </c>
      <c r="E23" s="109">
        <v>89</v>
      </c>
      <c r="F23" s="53">
        <v>6854</v>
      </c>
      <c r="G23" s="109">
        <v>156</v>
      </c>
      <c r="H23" s="53">
        <v>687445</v>
      </c>
      <c r="I23" s="53">
        <v>165</v>
      </c>
      <c r="J23" s="113"/>
      <c r="K23" s="53" t="s">
        <v>161</v>
      </c>
      <c r="L23" s="53">
        <v>600303</v>
      </c>
      <c r="M23" s="109">
        <v>178</v>
      </c>
      <c r="N23" s="53">
        <v>89052</v>
      </c>
      <c r="O23" s="109">
        <v>86</v>
      </c>
      <c r="P23" s="53">
        <v>7025</v>
      </c>
      <c r="Q23" s="109">
        <v>156</v>
      </c>
      <c r="R23" s="53">
        <v>696380</v>
      </c>
      <c r="S23" s="53">
        <v>166</v>
      </c>
    </row>
    <row r="24" spans="1:21" s="9" customFormat="1" ht="15" x14ac:dyDescent="0.3">
      <c r="A24" s="139" t="s">
        <v>162</v>
      </c>
      <c r="B24" s="53">
        <v>368841</v>
      </c>
      <c r="C24" s="109">
        <v>143</v>
      </c>
      <c r="D24" s="53">
        <v>64771</v>
      </c>
      <c r="E24" s="109">
        <v>63</v>
      </c>
      <c r="F24" s="53">
        <v>4330</v>
      </c>
      <c r="G24" s="109">
        <v>123</v>
      </c>
      <c r="H24" s="53">
        <v>437942</v>
      </c>
      <c r="I24" s="53">
        <v>131</v>
      </c>
      <c r="J24" s="113"/>
      <c r="K24" s="139" t="s">
        <v>162</v>
      </c>
      <c r="L24" s="53">
        <v>377156</v>
      </c>
      <c r="M24" s="109">
        <v>144</v>
      </c>
      <c r="N24" s="53">
        <v>61388</v>
      </c>
      <c r="O24" s="109">
        <v>64</v>
      </c>
      <c r="P24" s="53">
        <v>4524</v>
      </c>
      <c r="Q24" s="109">
        <v>123</v>
      </c>
      <c r="R24" s="53">
        <v>443068</v>
      </c>
      <c r="S24" s="53">
        <v>133</v>
      </c>
    </row>
    <row r="25" spans="1:21" s="9" customFormat="1" ht="15" x14ac:dyDescent="0.3">
      <c r="A25" s="53" t="s">
        <v>163</v>
      </c>
      <c r="B25" s="53">
        <v>225702</v>
      </c>
      <c r="C25" s="109">
        <v>110</v>
      </c>
      <c r="D25" s="53">
        <v>44321</v>
      </c>
      <c r="E25" s="109">
        <v>50</v>
      </c>
      <c r="F25" s="53">
        <v>2756</v>
      </c>
      <c r="G25" s="109">
        <v>95</v>
      </c>
      <c r="H25" s="53">
        <v>272779</v>
      </c>
      <c r="I25" s="53">
        <v>100</v>
      </c>
      <c r="J25" s="113"/>
      <c r="K25" s="53" t="s">
        <v>163</v>
      </c>
      <c r="L25" s="53">
        <v>229516</v>
      </c>
      <c r="M25" s="109">
        <v>110</v>
      </c>
      <c r="N25" s="53">
        <v>40357</v>
      </c>
      <c r="O25" s="109">
        <v>50</v>
      </c>
      <c r="P25" s="53">
        <v>2815</v>
      </c>
      <c r="Q25" s="109">
        <v>95</v>
      </c>
      <c r="R25" s="53">
        <v>272688</v>
      </c>
      <c r="S25" s="53">
        <v>101</v>
      </c>
    </row>
    <row r="26" spans="1:21" s="9" customFormat="1" ht="14.5" customHeight="1" x14ac:dyDescent="0.3">
      <c r="A26" s="53" t="s">
        <v>164</v>
      </c>
      <c r="B26" s="53">
        <v>138150</v>
      </c>
      <c r="C26" s="109">
        <v>76</v>
      </c>
      <c r="D26" s="53">
        <v>30224</v>
      </c>
      <c r="E26" s="109">
        <v>37</v>
      </c>
      <c r="F26" s="53">
        <v>1826</v>
      </c>
      <c r="G26" s="109">
        <v>69</v>
      </c>
      <c r="H26" s="53">
        <v>170200</v>
      </c>
      <c r="I26" s="53">
        <v>69</v>
      </c>
      <c r="J26" s="113"/>
      <c r="K26" s="53" t="s">
        <v>164</v>
      </c>
      <c r="L26" s="53">
        <v>126863</v>
      </c>
      <c r="M26" s="109">
        <v>78</v>
      </c>
      <c r="N26" s="53">
        <v>25308</v>
      </c>
      <c r="O26" s="109">
        <v>37</v>
      </c>
      <c r="P26" s="53">
        <v>1742</v>
      </c>
      <c r="Q26" s="109">
        <v>69</v>
      </c>
      <c r="R26" s="53">
        <v>153913</v>
      </c>
      <c r="S26" s="53">
        <v>71</v>
      </c>
    </row>
    <row r="27" spans="1:21" s="9" customFormat="1" ht="15" x14ac:dyDescent="0.3">
      <c r="A27" s="53" t="s">
        <v>165</v>
      </c>
      <c r="B27" s="53">
        <v>215982</v>
      </c>
      <c r="C27" s="109">
        <v>59</v>
      </c>
      <c r="D27" s="53">
        <v>69425</v>
      </c>
      <c r="E27" s="109">
        <v>29</v>
      </c>
      <c r="F27" s="53">
        <v>3652</v>
      </c>
      <c r="G27" s="109">
        <v>54</v>
      </c>
      <c r="H27" s="53">
        <v>289059</v>
      </c>
      <c r="I27" s="53">
        <v>52</v>
      </c>
      <c r="J27" s="113"/>
      <c r="K27" s="53" t="s">
        <v>165</v>
      </c>
      <c r="L27" s="53">
        <v>161609</v>
      </c>
      <c r="M27" s="109">
        <v>61</v>
      </c>
      <c r="N27" s="53">
        <v>50160</v>
      </c>
      <c r="O27" s="109">
        <v>30</v>
      </c>
      <c r="P27" s="53">
        <v>3371</v>
      </c>
      <c r="Q27" s="109">
        <v>54</v>
      </c>
      <c r="R27" s="53">
        <v>215140</v>
      </c>
      <c r="S27" s="53">
        <v>53</v>
      </c>
    </row>
    <row r="28" spans="1:21" s="9" customFormat="1" ht="15" x14ac:dyDescent="0.3">
      <c r="A28" s="53" t="s">
        <v>28</v>
      </c>
      <c r="B28" s="53">
        <v>1326358</v>
      </c>
      <c r="C28" s="109">
        <v>59</v>
      </c>
      <c r="D28" s="53">
        <v>197632</v>
      </c>
      <c r="E28" s="109">
        <v>30</v>
      </c>
      <c r="F28" s="53">
        <v>16330</v>
      </c>
      <c r="G28" s="109">
        <v>54</v>
      </c>
      <c r="H28" s="53">
        <v>1540320</v>
      </c>
      <c r="I28" s="53">
        <v>55</v>
      </c>
      <c r="J28" s="113"/>
      <c r="K28" s="53" t="s">
        <v>28</v>
      </c>
      <c r="L28" s="53">
        <v>1611410</v>
      </c>
      <c r="M28" s="109">
        <v>58</v>
      </c>
      <c r="N28" s="53">
        <v>283286</v>
      </c>
      <c r="O28" s="109">
        <v>29</v>
      </c>
      <c r="P28" s="53">
        <v>22281</v>
      </c>
      <c r="Q28" s="109">
        <v>54</v>
      </c>
      <c r="R28" s="53">
        <v>1916977</v>
      </c>
      <c r="S28" s="53">
        <v>54</v>
      </c>
    </row>
    <row r="29" spans="1:21" s="9" customFormat="1" ht="26.5" customHeight="1" x14ac:dyDescent="0.3">
      <c r="A29" s="111" t="s">
        <v>59</v>
      </c>
      <c r="B29" s="111">
        <v>7581545</v>
      </c>
      <c r="C29" s="112">
        <v>176</v>
      </c>
      <c r="D29" s="111">
        <v>1095271</v>
      </c>
      <c r="E29" s="112">
        <v>92</v>
      </c>
      <c r="F29" s="111">
        <v>96826</v>
      </c>
      <c r="G29" s="112">
        <v>153</v>
      </c>
      <c r="H29" s="111">
        <v>8773642</v>
      </c>
      <c r="I29" s="111">
        <v>165</v>
      </c>
      <c r="J29" s="113"/>
      <c r="K29" s="111" t="s">
        <v>59</v>
      </c>
      <c r="L29" s="111">
        <v>7732363</v>
      </c>
      <c r="M29" s="112">
        <v>173</v>
      </c>
      <c r="N29" s="111">
        <v>1133782</v>
      </c>
      <c r="O29" s="112">
        <v>83</v>
      </c>
      <c r="P29" s="111">
        <v>106793</v>
      </c>
      <c r="Q29" s="112">
        <v>149</v>
      </c>
      <c r="R29" s="111">
        <v>8972938</v>
      </c>
      <c r="S29" s="111">
        <v>161</v>
      </c>
    </row>
    <row r="30" spans="1:21" ht="25.5" customHeight="1" x14ac:dyDescent="0.25">
      <c r="A30" s="355" t="s">
        <v>134</v>
      </c>
      <c r="B30" s="355"/>
      <c r="C30" s="355"/>
      <c r="D30" s="355"/>
      <c r="E30" s="355"/>
      <c r="F30" s="355"/>
      <c r="G30" s="355"/>
      <c r="H30" s="355"/>
      <c r="I30" s="355"/>
      <c r="J30" s="113"/>
      <c r="K30" s="355" t="s">
        <v>151</v>
      </c>
      <c r="L30" s="355"/>
      <c r="M30" s="355"/>
      <c r="N30" s="355"/>
      <c r="O30" s="355"/>
      <c r="P30" s="355"/>
      <c r="Q30" s="355"/>
      <c r="R30" s="355"/>
      <c r="S30" s="355"/>
    </row>
    <row r="31" spans="1:21" s="9" customFormat="1" ht="16.5" customHeight="1" x14ac:dyDescent="0.3">
      <c r="A31" s="53" t="s">
        <v>156</v>
      </c>
      <c r="B31" s="53">
        <v>3672529</v>
      </c>
      <c r="C31" s="109">
        <v>226</v>
      </c>
      <c r="D31" s="53">
        <v>436562</v>
      </c>
      <c r="E31" s="109">
        <v>122</v>
      </c>
      <c r="F31" s="53">
        <v>52836</v>
      </c>
      <c r="G31" s="109">
        <v>194</v>
      </c>
      <c r="H31" s="53">
        <v>4161927</v>
      </c>
      <c r="I31" s="53">
        <v>214</v>
      </c>
      <c r="J31" s="113"/>
      <c r="K31" s="53" t="s">
        <v>156</v>
      </c>
      <c r="L31" s="53">
        <v>3743715</v>
      </c>
      <c r="M31" s="109">
        <v>227</v>
      </c>
      <c r="N31" s="53">
        <v>471738</v>
      </c>
      <c r="O31" s="109">
        <v>123</v>
      </c>
      <c r="P31" s="53">
        <v>55215</v>
      </c>
      <c r="Q31" s="109">
        <v>194</v>
      </c>
      <c r="R31" s="53">
        <v>4270668</v>
      </c>
      <c r="S31" s="53">
        <v>215</v>
      </c>
      <c r="T31" s="135"/>
      <c r="U31" s="135"/>
    </row>
    <row r="32" spans="1:21" s="9" customFormat="1" ht="20.25" customHeight="1" x14ac:dyDescent="0.3">
      <c r="A32" s="101" t="s">
        <v>157</v>
      </c>
      <c r="B32" s="102">
        <v>818564</v>
      </c>
      <c r="C32" s="110">
        <v>224</v>
      </c>
      <c r="D32" s="102">
        <v>89598</v>
      </c>
      <c r="E32" s="110">
        <v>126</v>
      </c>
      <c r="F32" s="102">
        <v>15168</v>
      </c>
      <c r="G32" s="110">
        <v>193</v>
      </c>
      <c r="H32" s="102">
        <v>923330</v>
      </c>
      <c r="I32" s="102">
        <v>214</v>
      </c>
      <c r="J32" s="113"/>
      <c r="K32" s="101" t="s">
        <v>157</v>
      </c>
      <c r="L32" s="102">
        <v>853977</v>
      </c>
      <c r="M32" s="110">
        <v>227</v>
      </c>
      <c r="N32" s="102">
        <v>100533</v>
      </c>
      <c r="O32" s="110">
        <v>128</v>
      </c>
      <c r="P32" s="102">
        <v>15967</v>
      </c>
      <c r="Q32" s="110">
        <v>193</v>
      </c>
      <c r="R32" s="102">
        <v>970477</v>
      </c>
      <c r="S32" s="102">
        <v>216</v>
      </c>
      <c r="T32" s="135"/>
      <c r="U32" s="135"/>
    </row>
    <row r="33" spans="1:21" s="9" customFormat="1" ht="15" x14ac:dyDescent="0.3">
      <c r="A33" s="101" t="s">
        <v>158</v>
      </c>
      <c r="B33" s="102">
        <v>1622635</v>
      </c>
      <c r="C33" s="110">
        <v>227</v>
      </c>
      <c r="D33" s="102">
        <v>191868</v>
      </c>
      <c r="E33" s="110">
        <v>127</v>
      </c>
      <c r="F33" s="102">
        <v>22082</v>
      </c>
      <c r="G33" s="110">
        <v>195</v>
      </c>
      <c r="H33" s="102">
        <v>1836585</v>
      </c>
      <c r="I33" s="102">
        <v>216</v>
      </c>
      <c r="J33" s="113"/>
      <c r="K33" s="101" t="s">
        <v>158</v>
      </c>
      <c r="L33" s="102">
        <v>1645908</v>
      </c>
      <c r="M33" s="110">
        <v>228</v>
      </c>
      <c r="N33" s="102">
        <v>204444</v>
      </c>
      <c r="O33" s="110">
        <v>129</v>
      </c>
      <c r="P33" s="102">
        <v>22947</v>
      </c>
      <c r="Q33" s="110">
        <v>195</v>
      </c>
      <c r="R33" s="102">
        <v>1873299</v>
      </c>
      <c r="S33" s="102">
        <v>217</v>
      </c>
      <c r="T33" s="135"/>
      <c r="U33" s="135"/>
    </row>
    <row r="34" spans="1:21" s="9" customFormat="1" ht="15" x14ac:dyDescent="0.3">
      <c r="A34" s="101" t="s">
        <v>159</v>
      </c>
      <c r="B34" s="102">
        <v>1231330</v>
      </c>
      <c r="C34" s="110">
        <v>225</v>
      </c>
      <c r="D34" s="102">
        <v>155096</v>
      </c>
      <c r="E34" s="110">
        <v>113</v>
      </c>
      <c r="F34" s="102">
        <v>15586</v>
      </c>
      <c r="G34" s="110">
        <v>192</v>
      </c>
      <c r="H34" s="102">
        <v>1402012</v>
      </c>
      <c r="I34" s="102">
        <v>212</v>
      </c>
      <c r="J34" s="113"/>
      <c r="K34" s="101" t="s">
        <v>159</v>
      </c>
      <c r="L34" s="102">
        <v>1243830</v>
      </c>
      <c r="M34" s="110">
        <v>226</v>
      </c>
      <c r="N34" s="102">
        <v>166761</v>
      </c>
      <c r="O34" s="110">
        <v>115</v>
      </c>
      <c r="P34" s="102">
        <v>16301</v>
      </c>
      <c r="Q34" s="110">
        <v>192</v>
      </c>
      <c r="R34" s="102">
        <v>1426892</v>
      </c>
      <c r="S34" s="102">
        <v>212</v>
      </c>
      <c r="T34" s="135"/>
      <c r="U34" s="135"/>
    </row>
    <row r="35" spans="1:21" s="9" customFormat="1" ht="15" x14ac:dyDescent="0.3">
      <c r="A35" s="53" t="s">
        <v>160</v>
      </c>
      <c r="B35" s="53">
        <v>890360</v>
      </c>
      <c r="C35" s="109">
        <v>210</v>
      </c>
      <c r="D35" s="53">
        <v>115730</v>
      </c>
      <c r="E35" s="109">
        <v>101</v>
      </c>
      <c r="F35" s="53">
        <v>10206</v>
      </c>
      <c r="G35" s="109">
        <v>181</v>
      </c>
      <c r="H35" s="53">
        <v>1016296</v>
      </c>
      <c r="I35" s="53">
        <v>198</v>
      </c>
      <c r="J35" s="113"/>
      <c r="K35" s="53" t="s">
        <v>160</v>
      </c>
      <c r="L35" s="53">
        <v>899658</v>
      </c>
      <c r="M35" s="109">
        <v>211</v>
      </c>
      <c r="N35" s="53">
        <v>125713</v>
      </c>
      <c r="O35" s="109">
        <v>103</v>
      </c>
      <c r="P35" s="53">
        <v>10745</v>
      </c>
      <c r="Q35" s="109">
        <v>181</v>
      </c>
      <c r="R35" s="53">
        <v>1036116</v>
      </c>
      <c r="S35" s="53">
        <v>197</v>
      </c>
      <c r="T35" s="135"/>
      <c r="U35" s="135"/>
    </row>
    <row r="36" spans="1:21" s="9" customFormat="1" ht="15" x14ac:dyDescent="0.3">
      <c r="A36" s="53" t="s">
        <v>161</v>
      </c>
      <c r="B36" s="53">
        <v>595671</v>
      </c>
      <c r="C36" s="109">
        <v>178</v>
      </c>
      <c r="D36" s="53">
        <v>83594</v>
      </c>
      <c r="E36" s="109">
        <v>84</v>
      </c>
      <c r="F36" s="53">
        <v>6815</v>
      </c>
      <c r="G36" s="109">
        <v>156</v>
      </c>
      <c r="H36" s="53">
        <v>686080</v>
      </c>
      <c r="I36" s="53">
        <v>166</v>
      </c>
      <c r="J36" s="113"/>
      <c r="K36" s="53" t="s">
        <v>161</v>
      </c>
      <c r="L36" s="53">
        <v>603884</v>
      </c>
      <c r="M36" s="109">
        <v>178</v>
      </c>
      <c r="N36" s="53">
        <v>91659</v>
      </c>
      <c r="O36" s="109">
        <v>85</v>
      </c>
      <c r="P36" s="53">
        <v>7129</v>
      </c>
      <c r="Q36" s="109">
        <v>156</v>
      </c>
      <c r="R36" s="53">
        <v>702672</v>
      </c>
      <c r="S36" s="53">
        <v>165</v>
      </c>
      <c r="T36" s="135"/>
      <c r="U36" s="135"/>
    </row>
    <row r="37" spans="1:21" s="9" customFormat="1" ht="15" x14ac:dyDescent="0.3">
      <c r="A37" s="139" t="s">
        <v>162</v>
      </c>
      <c r="B37" s="53">
        <v>373530</v>
      </c>
      <c r="C37" s="109">
        <v>144</v>
      </c>
      <c r="D37" s="53">
        <v>55905</v>
      </c>
      <c r="E37" s="109">
        <v>63</v>
      </c>
      <c r="F37" s="53">
        <v>4340</v>
      </c>
      <c r="G37" s="109">
        <v>123</v>
      </c>
      <c r="H37" s="53">
        <v>433775</v>
      </c>
      <c r="I37" s="53">
        <v>133</v>
      </c>
      <c r="J37" s="113"/>
      <c r="K37" s="139" t="s">
        <v>162</v>
      </c>
      <c r="L37" s="53">
        <v>380325</v>
      </c>
      <c r="M37" s="109">
        <v>144</v>
      </c>
      <c r="N37" s="53">
        <v>63845</v>
      </c>
      <c r="O37" s="109">
        <v>64</v>
      </c>
      <c r="P37" s="53">
        <v>4611</v>
      </c>
      <c r="Q37" s="109">
        <v>123</v>
      </c>
      <c r="R37" s="53">
        <v>448781</v>
      </c>
      <c r="S37" s="53">
        <v>132</v>
      </c>
      <c r="T37" s="135"/>
      <c r="U37" s="135"/>
    </row>
    <row r="38" spans="1:21" s="9" customFormat="1" ht="15" x14ac:dyDescent="0.3">
      <c r="A38" s="53" t="s">
        <v>163</v>
      </c>
      <c r="B38" s="53">
        <v>207483</v>
      </c>
      <c r="C38" s="109">
        <v>111</v>
      </c>
      <c r="D38" s="53">
        <v>26313</v>
      </c>
      <c r="E38" s="109">
        <v>51</v>
      </c>
      <c r="F38" s="53">
        <v>1995</v>
      </c>
      <c r="G38" s="109">
        <v>95</v>
      </c>
      <c r="H38" s="53">
        <v>235791</v>
      </c>
      <c r="I38" s="53">
        <v>104</v>
      </c>
      <c r="J38" s="113"/>
      <c r="K38" s="53" t="s">
        <v>163</v>
      </c>
      <c r="L38" s="53">
        <v>231456</v>
      </c>
      <c r="M38" s="109">
        <v>110</v>
      </c>
      <c r="N38" s="53">
        <v>41634</v>
      </c>
      <c r="O38" s="109">
        <v>50</v>
      </c>
      <c r="P38" s="53">
        <v>2859</v>
      </c>
      <c r="Q38" s="109">
        <v>95</v>
      </c>
      <c r="R38" s="53">
        <v>275949</v>
      </c>
      <c r="S38" s="53">
        <v>101</v>
      </c>
      <c r="T38" s="135"/>
      <c r="U38" s="135"/>
    </row>
    <row r="39" spans="1:21" s="9" customFormat="1" ht="14.5" customHeight="1" x14ac:dyDescent="0.3">
      <c r="A39" s="53" t="s">
        <v>164</v>
      </c>
      <c r="B39" s="53">
        <v>110863</v>
      </c>
      <c r="C39" s="109">
        <v>78</v>
      </c>
      <c r="D39" s="53">
        <v>16045</v>
      </c>
      <c r="E39" s="109">
        <v>37</v>
      </c>
      <c r="F39" s="53">
        <v>1201</v>
      </c>
      <c r="G39" s="109">
        <v>69</v>
      </c>
      <c r="H39" s="53">
        <v>128109</v>
      </c>
      <c r="I39" s="53">
        <v>73</v>
      </c>
      <c r="J39" s="113"/>
      <c r="K39" s="53" t="s">
        <v>164</v>
      </c>
      <c r="L39" s="53">
        <v>128667</v>
      </c>
      <c r="M39" s="109">
        <v>77</v>
      </c>
      <c r="N39" s="53">
        <v>26287</v>
      </c>
      <c r="O39" s="109">
        <v>37</v>
      </c>
      <c r="P39" s="53">
        <v>1781</v>
      </c>
      <c r="Q39" s="109">
        <v>69</v>
      </c>
      <c r="R39" s="53">
        <v>156735</v>
      </c>
      <c r="S39" s="53">
        <v>71</v>
      </c>
      <c r="T39" s="135"/>
      <c r="U39" s="135"/>
    </row>
    <row r="40" spans="1:21" s="9" customFormat="1" ht="15" x14ac:dyDescent="0.3">
      <c r="A40" s="53" t="s">
        <v>165</v>
      </c>
      <c r="B40" s="53">
        <v>98543</v>
      </c>
      <c r="C40" s="109">
        <v>61</v>
      </c>
      <c r="D40" s="53">
        <v>28258</v>
      </c>
      <c r="E40" s="109">
        <v>30</v>
      </c>
      <c r="F40" s="53">
        <v>2090</v>
      </c>
      <c r="G40" s="109">
        <v>54</v>
      </c>
      <c r="H40" s="53">
        <v>128891</v>
      </c>
      <c r="I40" s="53">
        <v>55</v>
      </c>
      <c r="J40" s="113"/>
      <c r="K40" s="53" t="s">
        <v>165</v>
      </c>
      <c r="L40" s="53">
        <v>165505</v>
      </c>
      <c r="M40" s="109">
        <v>61</v>
      </c>
      <c r="N40" s="53">
        <v>53736</v>
      </c>
      <c r="O40" s="109">
        <v>30</v>
      </c>
      <c r="P40" s="53">
        <v>3455</v>
      </c>
      <c r="Q40" s="109">
        <v>54</v>
      </c>
      <c r="R40" s="53">
        <v>222696</v>
      </c>
      <c r="S40" s="53">
        <v>53</v>
      </c>
      <c r="T40" s="135"/>
      <c r="U40" s="135"/>
    </row>
    <row r="41" spans="1:21" s="9" customFormat="1" ht="15" x14ac:dyDescent="0.3">
      <c r="A41" s="53" t="s">
        <v>28</v>
      </c>
      <c r="B41" s="53">
        <v>1839748</v>
      </c>
      <c r="C41" s="109">
        <v>64</v>
      </c>
      <c r="D41" s="53">
        <v>364135</v>
      </c>
      <c r="E41" s="109">
        <v>33</v>
      </c>
      <c r="F41" s="53">
        <v>26571</v>
      </c>
      <c r="G41" s="109">
        <v>55</v>
      </c>
      <c r="H41" s="53">
        <v>2230454</v>
      </c>
      <c r="I41" s="53">
        <v>59</v>
      </c>
      <c r="J41" s="113"/>
      <c r="K41" s="53" t="s">
        <v>28</v>
      </c>
      <c r="L41" s="53">
        <v>1576201</v>
      </c>
      <c r="M41" s="109">
        <v>58</v>
      </c>
      <c r="N41" s="53">
        <v>266770</v>
      </c>
      <c r="O41" s="109">
        <v>30</v>
      </c>
      <c r="P41" s="53">
        <v>21887</v>
      </c>
      <c r="Q41" s="109">
        <v>54</v>
      </c>
      <c r="R41" s="53">
        <v>1864858</v>
      </c>
      <c r="S41" s="53">
        <v>54</v>
      </c>
      <c r="T41" s="135"/>
      <c r="U41" s="135"/>
    </row>
    <row r="42" spans="1:21" s="9" customFormat="1" ht="26.5" customHeight="1" x14ac:dyDescent="0.3">
      <c r="A42" s="111" t="s">
        <v>59</v>
      </c>
      <c r="B42" s="111">
        <v>7788727</v>
      </c>
      <c r="C42" s="112">
        <v>171</v>
      </c>
      <c r="D42" s="111">
        <v>1126542</v>
      </c>
      <c r="E42" s="112">
        <v>80</v>
      </c>
      <c r="F42" s="111">
        <v>106054</v>
      </c>
      <c r="G42" s="112">
        <v>146</v>
      </c>
      <c r="H42" s="111">
        <v>9021323</v>
      </c>
      <c r="I42" s="111">
        <v>159</v>
      </c>
      <c r="J42" s="113"/>
      <c r="K42" s="111" t="s">
        <v>59</v>
      </c>
      <c r="L42" s="111">
        <v>7729411</v>
      </c>
      <c r="M42" s="112">
        <v>173</v>
      </c>
      <c r="N42" s="111">
        <v>1141382</v>
      </c>
      <c r="O42" s="112">
        <v>84</v>
      </c>
      <c r="P42" s="111">
        <v>107682</v>
      </c>
      <c r="Q42" s="112">
        <v>149</v>
      </c>
      <c r="R42" s="111">
        <v>8978475</v>
      </c>
      <c r="S42" s="111">
        <v>161</v>
      </c>
      <c r="T42" s="135"/>
      <c r="U42" s="135"/>
    </row>
    <row r="43" spans="1:21" ht="25.5" customHeight="1" x14ac:dyDescent="0.25">
      <c r="A43" s="355" t="s">
        <v>138</v>
      </c>
      <c r="B43" s="355"/>
      <c r="C43" s="355"/>
      <c r="D43" s="355"/>
      <c r="E43" s="355"/>
      <c r="F43" s="355"/>
      <c r="G43" s="355"/>
      <c r="H43" s="355"/>
      <c r="I43" s="355"/>
      <c r="J43" s="113"/>
      <c r="K43" s="355" t="s">
        <v>153</v>
      </c>
      <c r="L43" s="355"/>
      <c r="M43" s="355"/>
      <c r="N43" s="355"/>
      <c r="O43" s="355"/>
      <c r="P43" s="355"/>
      <c r="Q43" s="355"/>
      <c r="R43" s="355"/>
      <c r="S43" s="355"/>
    </row>
    <row r="44" spans="1:21" s="9" customFormat="1" ht="16.5" customHeight="1" x14ac:dyDescent="0.3">
      <c r="A44" s="53" t="s">
        <v>156</v>
      </c>
      <c r="B44" s="53">
        <v>3710349</v>
      </c>
      <c r="C44" s="109">
        <v>226</v>
      </c>
      <c r="D44" s="53">
        <v>443039</v>
      </c>
      <c r="E44" s="109">
        <v>123</v>
      </c>
      <c r="F44" s="53">
        <v>52899</v>
      </c>
      <c r="G44" s="109">
        <v>194</v>
      </c>
      <c r="H44" s="53">
        <v>4206287</v>
      </c>
      <c r="I44" s="53">
        <v>215</v>
      </c>
      <c r="J44" s="113"/>
      <c r="K44" s="53" t="s">
        <v>156</v>
      </c>
      <c r="L44" s="53">
        <v>3765048</v>
      </c>
      <c r="M44" s="109">
        <v>227</v>
      </c>
      <c r="N44" s="53">
        <v>481408</v>
      </c>
      <c r="O44" s="109">
        <v>123</v>
      </c>
      <c r="P44" s="53">
        <v>56122</v>
      </c>
      <c r="Q44" s="109">
        <v>194</v>
      </c>
      <c r="R44" s="53">
        <v>4302578</v>
      </c>
      <c r="S44" s="53">
        <v>215</v>
      </c>
      <c r="T44" s="135"/>
      <c r="U44" s="135"/>
    </row>
    <row r="45" spans="1:21" s="9" customFormat="1" ht="20.25" customHeight="1" x14ac:dyDescent="0.3">
      <c r="A45" s="101" t="s">
        <v>157</v>
      </c>
      <c r="B45" s="102">
        <v>840350</v>
      </c>
      <c r="C45" s="110">
        <v>225</v>
      </c>
      <c r="D45" s="102">
        <v>91880</v>
      </c>
      <c r="E45" s="110">
        <v>127</v>
      </c>
      <c r="F45" s="102">
        <v>15200</v>
      </c>
      <c r="G45" s="110">
        <v>193</v>
      </c>
      <c r="H45" s="102">
        <v>947430</v>
      </c>
      <c r="I45" s="102">
        <v>215</v>
      </c>
      <c r="J45" s="113"/>
      <c r="K45" s="101" t="s">
        <v>157</v>
      </c>
      <c r="L45" s="102">
        <v>868250</v>
      </c>
      <c r="M45" s="110">
        <v>227</v>
      </c>
      <c r="N45" s="102">
        <v>105150</v>
      </c>
      <c r="O45" s="110">
        <v>127</v>
      </c>
      <c r="P45" s="102">
        <v>16326</v>
      </c>
      <c r="Q45" s="110">
        <v>193</v>
      </c>
      <c r="R45" s="102">
        <v>989726</v>
      </c>
      <c r="S45" s="102">
        <v>216</v>
      </c>
      <c r="T45" s="135"/>
      <c r="U45" s="135"/>
    </row>
    <row r="46" spans="1:21" s="9" customFormat="1" ht="15" x14ac:dyDescent="0.3">
      <c r="A46" s="101" t="s">
        <v>158</v>
      </c>
      <c r="B46" s="102">
        <v>1635341</v>
      </c>
      <c r="C46" s="110">
        <v>227</v>
      </c>
      <c r="D46" s="102">
        <v>194113</v>
      </c>
      <c r="E46" s="110">
        <v>127</v>
      </c>
      <c r="F46" s="102">
        <v>22081</v>
      </c>
      <c r="G46" s="110">
        <v>195</v>
      </c>
      <c r="H46" s="102">
        <v>1851535</v>
      </c>
      <c r="I46" s="102">
        <v>216</v>
      </c>
      <c r="J46" s="113"/>
      <c r="K46" s="101" t="s">
        <v>158</v>
      </c>
      <c r="L46" s="102">
        <v>1651117</v>
      </c>
      <c r="M46" s="110">
        <v>228</v>
      </c>
      <c r="N46" s="102">
        <v>207423</v>
      </c>
      <c r="O46" s="110">
        <v>129</v>
      </c>
      <c r="P46" s="102">
        <v>23307</v>
      </c>
      <c r="Q46" s="110">
        <v>195</v>
      </c>
      <c r="R46" s="102">
        <v>1881847</v>
      </c>
      <c r="S46" s="102">
        <v>217</v>
      </c>
      <c r="T46" s="135"/>
      <c r="U46" s="135"/>
    </row>
    <row r="47" spans="1:21" s="9" customFormat="1" ht="15" x14ac:dyDescent="0.3">
      <c r="A47" s="101" t="s">
        <v>159</v>
      </c>
      <c r="B47" s="102">
        <v>1234658</v>
      </c>
      <c r="C47" s="110">
        <v>225</v>
      </c>
      <c r="D47" s="102">
        <v>157046</v>
      </c>
      <c r="E47" s="110">
        <v>114</v>
      </c>
      <c r="F47" s="102">
        <v>15618</v>
      </c>
      <c r="G47" s="110">
        <v>192</v>
      </c>
      <c r="H47" s="102">
        <v>1407322</v>
      </c>
      <c r="I47" s="102">
        <v>212</v>
      </c>
      <c r="J47" s="113"/>
      <c r="K47" s="101" t="s">
        <v>159</v>
      </c>
      <c r="L47" s="102">
        <v>1245681</v>
      </c>
      <c r="M47" s="110">
        <v>226</v>
      </c>
      <c r="N47" s="102">
        <v>168835</v>
      </c>
      <c r="O47" s="110">
        <v>115</v>
      </c>
      <c r="P47" s="102">
        <v>16489</v>
      </c>
      <c r="Q47" s="110">
        <v>192</v>
      </c>
      <c r="R47" s="102">
        <v>1431005</v>
      </c>
      <c r="S47" s="102">
        <v>212</v>
      </c>
      <c r="T47" s="135"/>
      <c r="U47" s="135"/>
    </row>
    <row r="48" spans="1:21" s="9" customFormat="1" ht="15" x14ac:dyDescent="0.3">
      <c r="A48" s="53" t="s">
        <v>160</v>
      </c>
      <c r="B48" s="53">
        <v>891959</v>
      </c>
      <c r="C48" s="109">
        <v>210</v>
      </c>
      <c r="D48" s="53">
        <v>117138</v>
      </c>
      <c r="E48" s="109">
        <v>102</v>
      </c>
      <c r="F48" s="53">
        <v>10259</v>
      </c>
      <c r="G48" s="109">
        <v>181</v>
      </c>
      <c r="H48" s="53">
        <v>1019356</v>
      </c>
      <c r="I48" s="53">
        <v>198</v>
      </c>
      <c r="J48" s="113"/>
      <c r="K48" s="53" t="s">
        <v>160</v>
      </c>
      <c r="L48" s="53">
        <v>901606</v>
      </c>
      <c r="M48" s="109">
        <v>211</v>
      </c>
      <c r="N48" s="53">
        <v>127524</v>
      </c>
      <c r="O48" s="109">
        <v>103</v>
      </c>
      <c r="P48" s="53">
        <v>10910</v>
      </c>
      <c r="Q48" s="109">
        <v>181</v>
      </c>
      <c r="R48" s="53">
        <v>1040040</v>
      </c>
      <c r="S48" s="53">
        <v>197</v>
      </c>
      <c r="T48" s="135"/>
      <c r="U48" s="135"/>
    </row>
    <row r="49" spans="1:21" s="9" customFormat="1" ht="15" x14ac:dyDescent="0.3">
      <c r="A49" s="53" t="s">
        <v>161</v>
      </c>
      <c r="B49" s="53">
        <v>596602</v>
      </c>
      <c r="C49" s="109">
        <v>178</v>
      </c>
      <c r="D49" s="53">
        <v>84422</v>
      </c>
      <c r="E49" s="109">
        <v>85</v>
      </c>
      <c r="F49" s="53">
        <v>6817</v>
      </c>
      <c r="G49" s="109">
        <v>156</v>
      </c>
      <c r="H49" s="53">
        <v>687841</v>
      </c>
      <c r="I49" s="53">
        <v>166</v>
      </c>
      <c r="J49" s="113"/>
      <c r="K49" s="53" t="s">
        <v>161</v>
      </c>
      <c r="L49" s="53">
        <v>605786</v>
      </c>
      <c r="M49" s="109">
        <v>178</v>
      </c>
      <c r="N49" s="53">
        <v>93394</v>
      </c>
      <c r="O49" s="109">
        <v>85</v>
      </c>
      <c r="P49" s="53">
        <v>7265</v>
      </c>
      <c r="Q49" s="109">
        <v>156</v>
      </c>
      <c r="R49" s="53">
        <v>706445</v>
      </c>
      <c r="S49" s="53">
        <v>165</v>
      </c>
      <c r="T49" s="135"/>
      <c r="U49" s="135"/>
    </row>
    <row r="50" spans="1:21" s="9" customFormat="1" ht="15" x14ac:dyDescent="0.3">
      <c r="A50" s="139" t="s">
        <v>162</v>
      </c>
      <c r="B50" s="53">
        <v>374203</v>
      </c>
      <c r="C50" s="109">
        <v>144</v>
      </c>
      <c r="D50" s="53">
        <v>57287</v>
      </c>
      <c r="E50" s="109">
        <v>64</v>
      </c>
      <c r="F50" s="53">
        <v>4381</v>
      </c>
      <c r="G50" s="109">
        <v>123</v>
      </c>
      <c r="H50" s="53">
        <v>435871</v>
      </c>
      <c r="I50" s="53">
        <v>133</v>
      </c>
      <c r="J50" s="113"/>
      <c r="K50" s="139" t="s">
        <v>162</v>
      </c>
      <c r="L50" s="53">
        <v>382152</v>
      </c>
      <c r="M50" s="109">
        <v>144</v>
      </c>
      <c r="N50" s="53">
        <v>65636</v>
      </c>
      <c r="O50" s="109">
        <v>64</v>
      </c>
      <c r="P50" s="53">
        <v>4688</v>
      </c>
      <c r="Q50" s="109">
        <v>123</v>
      </c>
      <c r="R50" s="53">
        <v>452476</v>
      </c>
      <c r="S50" s="53">
        <v>132</v>
      </c>
      <c r="T50" s="135"/>
      <c r="U50" s="135"/>
    </row>
    <row r="51" spans="1:21" s="9" customFormat="1" ht="15" x14ac:dyDescent="0.3">
      <c r="A51" s="53" t="s">
        <v>163</v>
      </c>
      <c r="B51" s="53">
        <v>220055</v>
      </c>
      <c r="C51" s="109">
        <v>111</v>
      </c>
      <c r="D51" s="53">
        <v>33758</v>
      </c>
      <c r="E51" s="109">
        <v>51</v>
      </c>
      <c r="F51" s="53">
        <v>2534</v>
      </c>
      <c r="G51" s="109">
        <v>95</v>
      </c>
      <c r="H51" s="53">
        <v>256347</v>
      </c>
      <c r="I51" s="53">
        <v>103</v>
      </c>
      <c r="J51" s="113"/>
      <c r="K51" s="53" t="s">
        <v>163</v>
      </c>
      <c r="L51" s="53">
        <v>233373</v>
      </c>
      <c r="M51" s="109">
        <v>110</v>
      </c>
      <c r="N51" s="53">
        <v>43859</v>
      </c>
      <c r="O51" s="109">
        <v>50</v>
      </c>
      <c r="P51" s="53">
        <v>2914</v>
      </c>
      <c r="Q51" s="109">
        <v>95</v>
      </c>
      <c r="R51" s="53">
        <v>280146</v>
      </c>
      <c r="S51" s="53">
        <v>101</v>
      </c>
      <c r="T51" s="135"/>
      <c r="U51" s="135"/>
    </row>
    <row r="52" spans="1:21" s="9" customFormat="1" ht="14.5" customHeight="1" x14ac:dyDescent="0.3">
      <c r="A52" s="53" t="s">
        <v>164</v>
      </c>
      <c r="B52" s="53">
        <v>119707</v>
      </c>
      <c r="C52" s="109">
        <v>78</v>
      </c>
      <c r="D52" s="53">
        <v>20989</v>
      </c>
      <c r="E52" s="109">
        <v>38</v>
      </c>
      <c r="F52" s="53">
        <v>1558</v>
      </c>
      <c r="G52" s="109">
        <v>69</v>
      </c>
      <c r="H52" s="53">
        <v>142254</v>
      </c>
      <c r="I52" s="53">
        <v>72</v>
      </c>
      <c r="J52" s="113"/>
      <c r="K52" s="53" t="s">
        <v>164</v>
      </c>
      <c r="L52" s="53">
        <v>130732</v>
      </c>
      <c r="M52" s="109">
        <v>77</v>
      </c>
      <c r="N52" s="53">
        <v>28383</v>
      </c>
      <c r="O52" s="109">
        <v>37</v>
      </c>
      <c r="P52" s="53">
        <v>1829</v>
      </c>
      <c r="Q52" s="109">
        <v>69</v>
      </c>
      <c r="R52" s="53">
        <v>160944</v>
      </c>
      <c r="S52" s="53">
        <v>70</v>
      </c>
      <c r="T52" s="135"/>
      <c r="U52" s="135"/>
    </row>
    <row r="53" spans="1:21" s="9" customFormat="1" ht="15" x14ac:dyDescent="0.3">
      <c r="A53" s="53" t="s">
        <v>165</v>
      </c>
      <c r="B53" s="53">
        <v>133952</v>
      </c>
      <c r="C53" s="109">
        <v>61</v>
      </c>
      <c r="D53" s="53">
        <v>38871</v>
      </c>
      <c r="E53" s="109">
        <v>30</v>
      </c>
      <c r="F53" s="53">
        <v>2857</v>
      </c>
      <c r="G53" s="109">
        <v>54</v>
      </c>
      <c r="H53" s="53">
        <v>175680</v>
      </c>
      <c r="I53" s="53">
        <v>54</v>
      </c>
      <c r="J53" s="113"/>
      <c r="K53" s="53" t="s">
        <v>165</v>
      </c>
      <c r="L53" s="53">
        <v>174630</v>
      </c>
      <c r="M53" s="109">
        <v>60</v>
      </c>
      <c r="N53" s="53">
        <v>62953</v>
      </c>
      <c r="O53" s="109">
        <v>30</v>
      </c>
      <c r="P53" s="53">
        <v>3593</v>
      </c>
      <c r="Q53" s="109">
        <v>54</v>
      </c>
      <c r="R53" s="53">
        <v>241176</v>
      </c>
      <c r="S53" s="53">
        <v>52</v>
      </c>
      <c r="T53" s="135"/>
      <c r="U53" s="135"/>
    </row>
    <row r="54" spans="1:21" s="9" customFormat="1" ht="15" x14ac:dyDescent="0.3">
      <c r="A54" s="53" t="s">
        <v>28</v>
      </c>
      <c r="B54" s="53">
        <v>1739209</v>
      </c>
      <c r="C54" s="109">
        <v>59</v>
      </c>
      <c r="D54" s="53">
        <v>332624</v>
      </c>
      <c r="E54" s="109">
        <v>30</v>
      </c>
      <c r="F54" s="53">
        <v>23581</v>
      </c>
      <c r="G54" s="109">
        <v>54</v>
      </c>
      <c r="H54" s="53">
        <v>2095414</v>
      </c>
      <c r="I54" s="53">
        <v>55</v>
      </c>
      <c r="J54" s="113"/>
      <c r="K54" s="53" t="s">
        <v>28</v>
      </c>
      <c r="L54" s="53">
        <v>1547120</v>
      </c>
      <c r="M54" s="109">
        <v>58</v>
      </c>
      <c r="N54" s="53">
        <v>245492</v>
      </c>
      <c r="O54" s="109">
        <v>30</v>
      </c>
      <c r="P54" s="53">
        <v>21611</v>
      </c>
      <c r="Q54" s="109">
        <v>54</v>
      </c>
      <c r="R54" s="53">
        <v>1814223</v>
      </c>
      <c r="S54" s="53">
        <v>54</v>
      </c>
      <c r="T54" s="135"/>
      <c r="U54" s="135"/>
    </row>
    <row r="55" spans="1:21" s="9" customFormat="1" ht="26.5" customHeight="1" x14ac:dyDescent="0.3">
      <c r="A55" s="111" t="s">
        <v>59</v>
      </c>
      <c r="B55" s="111">
        <v>7786036</v>
      </c>
      <c r="C55" s="112">
        <v>171</v>
      </c>
      <c r="D55" s="111">
        <v>1128128</v>
      </c>
      <c r="E55" s="112">
        <v>80</v>
      </c>
      <c r="F55" s="111">
        <v>104886</v>
      </c>
      <c r="G55" s="112">
        <v>148</v>
      </c>
      <c r="H55" s="111">
        <v>9019050</v>
      </c>
      <c r="I55" s="111">
        <v>159</v>
      </c>
      <c r="J55" s="113"/>
      <c r="K55" s="111" t="s">
        <v>59</v>
      </c>
      <c r="L55" s="111">
        <v>7740447</v>
      </c>
      <c r="M55" s="112">
        <v>174</v>
      </c>
      <c r="N55" s="111">
        <v>1148649</v>
      </c>
      <c r="O55" s="112">
        <v>85</v>
      </c>
      <c r="P55" s="111">
        <v>108932</v>
      </c>
      <c r="Q55" s="112">
        <v>150</v>
      </c>
      <c r="R55" s="111">
        <v>8998028</v>
      </c>
      <c r="S55" s="111">
        <v>162</v>
      </c>
      <c r="T55" s="135"/>
      <c r="U55" s="135"/>
    </row>
    <row r="56" spans="1:21" ht="25.5" customHeight="1" x14ac:dyDescent="0.25">
      <c r="A56" s="355" t="s">
        <v>140</v>
      </c>
      <c r="B56" s="355"/>
      <c r="C56" s="355"/>
      <c r="D56" s="355"/>
      <c r="E56" s="355"/>
      <c r="F56" s="355"/>
      <c r="G56" s="355"/>
      <c r="H56" s="355"/>
      <c r="I56" s="355"/>
      <c r="J56" s="113"/>
      <c r="K56" s="355" t="s">
        <v>155</v>
      </c>
      <c r="L56" s="355"/>
      <c r="M56" s="355"/>
      <c r="N56" s="355"/>
      <c r="O56" s="355"/>
      <c r="P56" s="355"/>
      <c r="Q56" s="355"/>
      <c r="R56" s="355"/>
      <c r="S56" s="355"/>
    </row>
    <row r="57" spans="1:21" s="9" customFormat="1" ht="16.5" customHeight="1" x14ac:dyDescent="0.3">
      <c r="A57" s="53" t="s">
        <v>156</v>
      </c>
      <c r="B57" s="53">
        <v>3710329</v>
      </c>
      <c r="C57" s="109">
        <v>226</v>
      </c>
      <c r="D57" s="53">
        <v>445747</v>
      </c>
      <c r="E57" s="109">
        <v>123</v>
      </c>
      <c r="F57" s="53">
        <v>52979</v>
      </c>
      <c r="G57" s="109">
        <v>194</v>
      </c>
      <c r="H57" s="53">
        <v>4209055</v>
      </c>
      <c r="I57" s="53">
        <v>215</v>
      </c>
      <c r="J57" s="113"/>
      <c r="K57" s="53" t="s">
        <v>156</v>
      </c>
      <c r="L57" s="53">
        <v>3780345</v>
      </c>
      <c r="M57" s="109">
        <v>227</v>
      </c>
      <c r="N57" s="53">
        <v>488130</v>
      </c>
      <c r="O57" s="109">
        <v>124</v>
      </c>
      <c r="P57" s="53">
        <v>57010</v>
      </c>
      <c r="Q57" s="109">
        <v>194</v>
      </c>
      <c r="R57" s="53">
        <v>4325485</v>
      </c>
      <c r="S57" s="53">
        <v>215</v>
      </c>
      <c r="T57" s="135"/>
      <c r="U57" s="135"/>
    </row>
    <row r="58" spans="1:21" s="9" customFormat="1" ht="20.25" customHeight="1" x14ac:dyDescent="0.3">
      <c r="A58" s="101" t="s">
        <v>157</v>
      </c>
      <c r="B58" s="102">
        <v>841942</v>
      </c>
      <c r="C58" s="110">
        <v>225</v>
      </c>
      <c r="D58" s="102">
        <v>92501</v>
      </c>
      <c r="E58" s="110">
        <v>127</v>
      </c>
      <c r="F58" s="102">
        <v>15258</v>
      </c>
      <c r="G58" s="110">
        <v>193</v>
      </c>
      <c r="H58" s="102">
        <v>949701</v>
      </c>
      <c r="I58" s="102">
        <v>215</v>
      </c>
      <c r="J58" s="113"/>
      <c r="K58" s="101" t="s">
        <v>157</v>
      </c>
      <c r="L58" s="102">
        <v>880886</v>
      </c>
      <c r="M58" s="110">
        <v>227</v>
      </c>
      <c r="N58" s="102">
        <v>108458</v>
      </c>
      <c r="O58" s="110">
        <v>127</v>
      </c>
      <c r="P58" s="102">
        <v>16673</v>
      </c>
      <c r="Q58" s="110">
        <v>193</v>
      </c>
      <c r="R58" s="102">
        <v>1006017</v>
      </c>
      <c r="S58" s="102">
        <v>216</v>
      </c>
      <c r="T58" s="135"/>
      <c r="U58" s="135"/>
    </row>
    <row r="59" spans="1:21" s="9" customFormat="1" ht="15" x14ac:dyDescent="0.3">
      <c r="A59" s="101" t="s">
        <v>158</v>
      </c>
      <c r="B59" s="102">
        <v>1634237</v>
      </c>
      <c r="C59" s="110">
        <v>228</v>
      </c>
      <c r="D59" s="102">
        <v>195140</v>
      </c>
      <c r="E59" s="110">
        <v>128</v>
      </c>
      <c r="F59" s="102">
        <v>22072</v>
      </c>
      <c r="G59" s="110">
        <v>195</v>
      </c>
      <c r="H59" s="102">
        <v>1851449</v>
      </c>
      <c r="I59" s="102">
        <v>217</v>
      </c>
      <c r="J59" s="113"/>
      <c r="K59" s="101" t="s">
        <v>158</v>
      </c>
      <c r="L59" s="102">
        <v>1653260</v>
      </c>
      <c r="M59" s="110">
        <v>228</v>
      </c>
      <c r="N59" s="102">
        <v>209494</v>
      </c>
      <c r="O59" s="110">
        <v>129</v>
      </c>
      <c r="P59" s="102">
        <v>23636</v>
      </c>
      <c r="Q59" s="110">
        <v>195</v>
      </c>
      <c r="R59" s="102">
        <v>1886390</v>
      </c>
      <c r="S59" s="102">
        <v>216</v>
      </c>
      <c r="T59" s="135"/>
      <c r="U59" s="135"/>
    </row>
    <row r="60" spans="1:21" s="9" customFormat="1" ht="15" x14ac:dyDescent="0.3">
      <c r="A60" s="101" t="s">
        <v>159</v>
      </c>
      <c r="B60" s="102">
        <v>1234150</v>
      </c>
      <c r="C60" s="110">
        <v>225</v>
      </c>
      <c r="D60" s="102">
        <v>158106</v>
      </c>
      <c r="E60" s="110">
        <v>114</v>
      </c>
      <c r="F60" s="102">
        <v>15649</v>
      </c>
      <c r="G60" s="110">
        <v>192</v>
      </c>
      <c r="H60" s="102">
        <v>1407905</v>
      </c>
      <c r="I60" s="102">
        <v>213</v>
      </c>
      <c r="J60" s="113"/>
      <c r="K60" s="101" t="s">
        <v>159</v>
      </c>
      <c r="L60" s="102">
        <v>1246199</v>
      </c>
      <c r="M60" s="110">
        <v>226</v>
      </c>
      <c r="N60" s="102">
        <v>170178</v>
      </c>
      <c r="O60" s="110">
        <v>115</v>
      </c>
      <c r="P60" s="102">
        <v>16701</v>
      </c>
      <c r="Q60" s="110">
        <v>192</v>
      </c>
      <c r="R60" s="102">
        <v>1433078</v>
      </c>
      <c r="S60" s="102">
        <v>212</v>
      </c>
      <c r="T60" s="135"/>
      <c r="U60" s="135"/>
    </row>
    <row r="61" spans="1:21" s="9" customFormat="1" ht="15" x14ac:dyDescent="0.3">
      <c r="A61" s="53" t="s">
        <v>160</v>
      </c>
      <c r="B61" s="53">
        <v>891170</v>
      </c>
      <c r="C61" s="109">
        <v>211</v>
      </c>
      <c r="D61" s="53">
        <v>117952</v>
      </c>
      <c r="E61" s="109">
        <v>102</v>
      </c>
      <c r="F61" s="53">
        <v>10279</v>
      </c>
      <c r="G61" s="109">
        <v>181</v>
      </c>
      <c r="H61" s="53">
        <v>1019401</v>
      </c>
      <c r="I61" s="53">
        <v>198</v>
      </c>
      <c r="J61" s="113"/>
      <c r="K61" s="53" t="s">
        <v>160</v>
      </c>
      <c r="L61" s="53">
        <v>901827</v>
      </c>
      <c r="M61" s="109">
        <v>211</v>
      </c>
      <c r="N61" s="53">
        <v>128520</v>
      </c>
      <c r="O61" s="109">
        <v>103</v>
      </c>
      <c r="P61" s="53">
        <v>11022</v>
      </c>
      <c r="Q61" s="109">
        <v>181</v>
      </c>
      <c r="R61" s="53">
        <v>1041369</v>
      </c>
      <c r="S61" s="53">
        <v>197</v>
      </c>
      <c r="T61" s="135"/>
      <c r="U61" s="135"/>
    </row>
    <row r="62" spans="1:21" s="9" customFormat="1" ht="15" x14ac:dyDescent="0.3">
      <c r="A62" s="53" t="s">
        <v>161</v>
      </c>
      <c r="B62" s="53">
        <v>595746</v>
      </c>
      <c r="C62" s="109">
        <v>178</v>
      </c>
      <c r="D62" s="53">
        <v>84968</v>
      </c>
      <c r="E62" s="109">
        <v>85</v>
      </c>
      <c r="F62" s="53">
        <v>6832</v>
      </c>
      <c r="G62" s="109">
        <v>156</v>
      </c>
      <c r="H62" s="53">
        <v>687546</v>
      </c>
      <c r="I62" s="53">
        <v>166</v>
      </c>
      <c r="J62" s="113"/>
      <c r="K62" s="53" t="s">
        <v>161</v>
      </c>
      <c r="L62" s="53">
        <v>606121</v>
      </c>
      <c r="M62" s="109">
        <v>178</v>
      </c>
      <c r="N62" s="53">
        <v>94156</v>
      </c>
      <c r="O62" s="109">
        <v>85</v>
      </c>
      <c r="P62" s="53">
        <v>7357</v>
      </c>
      <c r="Q62" s="109">
        <v>156</v>
      </c>
      <c r="R62" s="53">
        <v>707634</v>
      </c>
      <c r="S62" s="53">
        <v>165</v>
      </c>
      <c r="T62" s="135"/>
      <c r="U62" s="135"/>
    </row>
    <row r="63" spans="1:21" s="9" customFormat="1" ht="15" x14ac:dyDescent="0.3">
      <c r="A63" s="139" t="s">
        <v>162</v>
      </c>
      <c r="B63" s="53">
        <v>373430</v>
      </c>
      <c r="C63" s="109">
        <v>144</v>
      </c>
      <c r="D63" s="53">
        <v>57741</v>
      </c>
      <c r="E63" s="109">
        <v>64</v>
      </c>
      <c r="F63" s="53">
        <v>4390</v>
      </c>
      <c r="G63" s="109">
        <v>123</v>
      </c>
      <c r="H63" s="53">
        <v>435561</v>
      </c>
      <c r="I63" s="53">
        <v>133</v>
      </c>
      <c r="J63" s="113"/>
      <c r="K63" s="139" t="s">
        <v>162</v>
      </c>
      <c r="L63" s="53">
        <v>382759</v>
      </c>
      <c r="M63" s="109">
        <v>144</v>
      </c>
      <c r="N63" s="53">
        <v>66321</v>
      </c>
      <c r="O63" s="109">
        <v>64</v>
      </c>
      <c r="P63" s="53">
        <v>4738</v>
      </c>
      <c r="Q63" s="109">
        <v>123</v>
      </c>
      <c r="R63" s="53">
        <v>453818</v>
      </c>
      <c r="S63" s="53">
        <v>132</v>
      </c>
      <c r="T63" s="135"/>
      <c r="U63" s="135"/>
    </row>
    <row r="64" spans="1:21" s="9" customFormat="1" ht="15" x14ac:dyDescent="0.3">
      <c r="A64" s="53" t="s">
        <v>163</v>
      </c>
      <c r="B64" s="53">
        <v>222333</v>
      </c>
      <c r="C64" s="109">
        <v>111</v>
      </c>
      <c r="D64" s="53">
        <v>35629</v>
      </c>
      <c r="E64" s="109">
        <v>51</v>
      </c>
      <c r="F64" s="53">
        <v>2613</v>
      </c>
      <c r="G64" s="109">
        <v>95</v>
      </c>
      <c r="H64" s="53">
        <v>260575</v>
      </c>
      <c r="I64" s="53">
        <v>102</v>
      </c>
      <c r="J64" s="113"/>
      <c r="K64" s="53" t="s">
        <v>163</v>
      </c>
      <c r="L64" s="53">
        <v>234286</v>
      </c>
      <c r="M64" s="109">
        <v>110</v>
      </c>
      <c r="N64" s="53">
        <v>45333</v>
      </c>
      <c r="O64" s="109">
        <v>50</v>
      </c>
      <c r="P64" s="53">
        <v>2961</v>
      </c>
      <c r="Q64" s="109">
        <v>95</v>
      </c>
      <c r="R64" s="53">
        <v>282580</v>
      </c>
      <c r="S64" s="53">
        <v>100</v>
      </c>
      <c r="T64" s="135"/>
      <c r="U64" s="135"/>
    </row>
    <row r="65" spans="1:21" s="9" customFormat="1" ht="14.5" customHeight="1" x14ac:dyDescent="0.3">
      <c r="A65" s="53" t="s">
        <v>164</v>
      </c>
      <c r="B65" s="53">
        <v>121371</v>
      </c>
      <c r="C65" s="109">
        <v>78</v>
      </c>
      <c r="D65" s="53">
        <v>22126</v>
      </c>
      <c r="E65" s="109">
        <v>38</v>
      </c>
      <c r="F65" s="53">
        <v>1601</v>
      </c>
      <c r="G65" s="109">
        <v>69</v>
      </c>
      <c r="H65" s="53">
        <v>145098</v>
      </c>
      <c r="I65" s="53">
        <v>72</v>
      </c>
      <c r="J65" s="113"/>
      <c r="K65" s="53" t="s">
        <v>164</v>
      </c>
      <c r="L65" s="53">
        <v>131872</v>
      </c>
      <c r="M65" s="109">
        <v>77</v>
      </c>
      <c r="N65" s="53">
        <v>29727</v>
      </c>
      <c r="O65" s="109">
        <v>37</v>
      </c>
      <c r="P65" s="53">
        <v>1872</v>
      </c>
      <c r="Q65" s="109">
        <v>69</v>
      </c>
      <c r="R65" s="53">
        <v>163471</v>
      </c>
      <c r="S65" s="53">
        <v>70</v>
      </c>
      <c r="T65" s="135"/>
      <c r="U65" s="135"/>
    </row>
    <row r="66" spans="1:21" s="9" customFormat="1" ht="15" x14ac:dyDescent="0.3">
      <c r="A66" s="53" t="s">
        <v>165</v>
      </c>
      <c r="B66" s="53">
        <v>141758</v>
      </c>
      <c r="C66" s="109">
        <v>61</v>
      </c>
      <c r="D66" s="53">
        <v>41219</v>
      </c>
      <c r="E66" s="109">
        <v>30</v>
      </c>
      <c r="F66" s="53">
        <v>2986</v>
      </c>
      <c r="G66" s="109">
        <v>54</v>
      </c>
      <c r="H66" s="53">
        <v>185963</v>
      </c>
      <c r="I66" s="53">
        <v>54</v>
      </c>
      <c r="J66" s="113"/>
      <c r="K66" s="53" t="s">
        <v>165</v>
      </c>
      <c r="L66" s="53">
        <v>181424</v>
      </c>
      <c r="M66" s="109">
        <v>60</v>
      </c>
      <c r="N66" s="53">
        <v>69714</v>
      </c>
      <c r="O66" s="109">
        <v>30</v>
      </c>
      <c r="P66" s="53">
        <v>3708</v>
      </c>
      <c r="Q66" s="109">
        <v>54</v>
      </c>
      <c r="R66" s="53">
        <v>254846</v>
      </c>
      <c r="S66" s="53">
        <v>52</v>
      </c>
      <c r="T66" s="135"/>
      <c r="U66" s="135"/>
    </row>
    <row r="67" spans="1:21" s="9" customFormat="1" ht="15" x14ac:dyDescent="0.3">
      <c r="A67" s="53" t="s">
        <v>28</v>
      </c>
      <c r="B67" s="53">
        <v>1713937</v>
      </c>
      <c r="C67" s="109">
        <v>59</v>
      </c>
      <c r="D67" s="53">
        <v>323705</v>
      </c>
      <c r="E67" s="109">
        <v>30</v>
      </c>
      <c r="F67" s="53">
        <v>23361</v>
      </c>
      <c r="G67" s="109">
        <v>54</v>
      </c>
      <c r="H67" s="53">
        <v>2061003</v>
      </c>
      <c r="I67" s="53">
        <v>54</v>
      </c>
      <c r="J67" s="113"/>
      <c r="K67" s="53" t="s">
        <v>28</v>
      </c>
      <c r="L67" s="53">
        <v>1527646</v>
      </c>
      <c r="M67" s="109">
        <v>58</v>
      </c>
      <c r="N67" s="53">
        <v>231338</v>
      </c>
      <c r="O67" s="109">
        <v>30</v>
      </c>
      <c r="P67" s="53">
        <v>21536</v>
      </c>
      <c r="Q67" s="109">
        <v>54</v>
      </c>
      <c r="R67" s="53">
        <v>1780520</v>
      </c>
      <c r="S67" s="53">
        <v>54</v>
      </c>
      <c r="T67" s="135"/>
      <c r="U67" s="135"/>
    </row>
    <row r="68" spans="1:21" s="9" customFormat="1" ht="26.5" customHeight="1" x14ac:dyDescent="0.3">
      <c r="A68" s="111" t="s">
        <v>59</v>
      </c>
      <c r="B68" s="111">
        <v>7770074</v>
      </c>
      <c r="C68" s="112">
        <v>171</v>
      </c>
      <c r="D68" s="111">
        <v>1129087</v>
      </c>
      <c r="E68" s="112">
        <v>81</v>
      </c>
      <c r="F68" s="111">
        <v>105041</v>
      </c>
      <c r="G68" s="112">
        <v>148</v>
      </c>
      <c r="H68" s="111">
        <v>9004202</v>
      </c>
      <c r="I68" s="111">
        <v>160</v>
      </c>
      <c r="J68" s="113"/>
      <c r="K68" s="111" t="s">
        <v>59</v>
      </c>
      <c r="L68" s="111">
        <v>7746280</v>
      </c>
      <c r="M68" s="112">
        <v>174</v>
      </c>
      <c r="N68" s="111">
        <v>1153239</v>
      </c>
      <c r="O68" s="112">
        <v>85</v>
      </c>
      <c r="P68" s="111">
        <v>110204</v>
      </c>
      <c r="Q68" s="112">
        <v>150</v>
      </c>
      <c r="R68" s="111">
        <v>9009723</v>
      </c>
      <c r="S68" s="111">
        <v>162</v>
      </c>
      <c r="T68" s="135"/>
      <c r="U68" s="135"/>
    </row>
    <row r="69" spans="1:21" ht="25.5" customHeight="1" x14ac:dyDescent="0.25">
      <c r="A69" s="355" t="s">
        <v>142</v>
      </c>
      <c r="B69" s="355"/>
      <c r="C69" s="355"/>
      <c r="D69" s="355"/>
      <c r="E69" s="355"/>
      <c r="F69" s="355"/>
      <c r="G69" s="355"/>
      <c r="H69" s="355"/>
      <c r="I69" s="355"/>
      <c r="J69" s="113"/>
      <c r="K69" s="355" t="s">
        <v>167</v>
      </c>
      <c r="L69" s="355"/>
      <c r="M69" s="355"/>
      <c r="N69" s="355"/>
      <c r="O69" s="355"/>
      <c r="P69" s="355"/>
      <c r="Q69" s="355"/>
      <c r="R69" s="355"/>
      <c r="S69" s="355"/>
    </row>
    <row r="70" spans="1:21" s="9" customFormat="1" ht="16.5" customHeight="1" x14ac:dyDescent="0.3">
      <c r="A70" s="53" t="s">
        <v>156</v>
      </c>
      <c r="B70" s="53">
        <v>3705213</v>
      </c>
      <c r="C70" s="109">
        <v>226</v>
      </c>
      <c r="D70" s="53">
        <v>448315</v>
      </c>
      <c r="E70" s="109">
        <v>123</v>
      </c>
      <c r="F70" s="53">
        <v>53063</v>
      </c>
      <c r="G70" s="109">
        <v>194</v>
      </c>
      <c r="H70" s="53">
        <v>4206591</v>
      </c>
      <c r="I70" s="53">
        <v>215</v>
      </c>
      <c r="J70" s="113"/>
      <c r="K70" s="53" t="s">
        <v>156</v>
      </c>
      <c r="L70" s="53">
        <v>3830197</v>
      </c>
      <c r="M70" s="109">
        <v>227</v>
      </c>
      <c r="N70" s="53">
        <v>497147</v>
      </c>
      <c r="O70" s="109">
        <v>124</v>
      </c>
      <c r="P70" s="53">
        <v>58330</v>
      </c>
      <c r="Q70" s="109">
        <v>194</v>
      </c>
      <c r="R70" s="53">
        <v>4385674</v>
      </c>
      <c r="S70" s="53">
        <v>215</v>
      </c>
      <c r="T70" s="135"/>
      <c r="U70" s="135"/>
    </row>
    <row r="71" spans="1:21" s="9" customFormat="1" ht="20.25" customHeight="1" x14ac:dyDescent="0.3">
      <c r="A71" s="101" t="s">
        <v>157</v>
      </c>
      <c r="B71" s="102">
        <v>840941</v>
      </c>
      <c r="C71" s="110">
        <v>226</v>
      </c>
      <c r="D71" s="102">
        <v>92824</v>
      </c>
      <c r="E71" s="110">
        <v>128</v>
      </c>
      <c r="F71" s="102">
        <v>15292</v>
      </c>
      <c r="G71" s="110">
        <v>193</v>
      </c>
      <c r="H71" s="102">
        <v>949057</v>
      </c>
      <c r="I71" s="102">
        <v>215</v>
      </c>
      <c r="J71" s="113"/>
      <c r="K71" s="101" t="s">
        <v>157</v>
      </c>
      <c r="L71" s="102">
        <v>928436</v>
      </c>
      <c r="M71" s="110">
        <v>227</v>
      </c>
      <c r="N71" s="102">
        <v>115409</v>
      </c>
      <c r="O71" s="110">
        <v>127</v>
      </c>
      <c r="P71" s="102">
        <v>17661</v>
      </c>
      <c r="Q71" s="110">
        <v>193</v>
      </c>
      <c r="R71" s="102">
        <v>1061506</v>
      </c>
      <c r="S71" s="102">
        <v>216</v>
      </c>
      <c r="T71" s="135"/>
      <c r="U71" s="135"/>
    </row>
    <row r="72" spans="1:21" s="9" customFormat="1" ht="15" x14ac:dyDescent="0.3">
      <c r="A72" s="101" t="s">
        <v>158</v>
      </c>
      <c r="B72" s="102">
        <v>1631868</v>
      </c>
      <c r="C72" s="110">
        <v>228</v>
      </c>
      <c r="D72" s="102">
        <v>196252</v>
      </c>
      <c r="E72" s="110">
        <v>128</v>
      </c>
      <c r="F72" s="102">
        <v>22077</v>
      </c>
      <c r="G72" s="110">
        <v>195</v>
      </c>
      <c r="H72" s="102">
        <v>1850197</v>
      </c>
      <c r="I72" s="102">
        <v>217</v>
      </c>
      <c r="J72" s="113"/>
      <c r="K72" s="101" t="s">
        <v>158</v>
      </c>
      <c r="L72" s="102">
        <v>1657241</v>
      </c>
      <c r="M72" s="110">
        <v>228</v>
      </c>
      <c r="N72" s="102">
        <v>210978</v>
      </c>
      <c r="O72" s="110">
        <v>129</v>
      </c>
      <c r="P72" s="102">
        <v>23812</v>
      </c>
      <c r="Q72" s="110">
        <v>195</v>
      </c>
      <c r="R72" s="102">
        <v>1892031</v>
      </c>
      <c r="S72" s="102">
        <v>216</v>
      </c>
      <c r="T72" s="135"/>
      <c r="U72" s="135"/>
    </row>
    <row r="73" spans="1:21" s="9" customFormat="1" ht="15" x14ac:dyDescent="0.3">
      <c r="A73" s="101" t="s">
        <v>159</v>
      </c>
      <c r="B73" s="102">
        <v>1232404</v>
      </c>
      <c r="C73" s="110">
        <v>225</v>
      </c>
      <c r="D73" s="102">
        <v>159239</v>
      </c>
      <c r="E73" s="110">
        <v>114</v>
      </c>
      <c r="F73" s="102">
        <v>15694</v>
      </c>
      <c r="G73" s="110">
        <v>192</v>
      </c>
      <c r="H73" s="102">
        <v>1407337</v>
      </c>
      <c r="I73" s="102">
        <v>213</v>
      </c>
      <c r="J73" s="113"/>
      <c r="K73" s="101" t="s">
        <v>159</v>
      </c>
      <c r="L73" s="102">
        <v>1244520</v>
      </c>
      <c r="M73" s="110">
        <v>225</v>
      </c>
      <c r="N73" s="102">
        <v>170760</v>
      </c>
      <c r="O73" s="110">
        <v>115</v>
      </c>
      <c r="P73" s="102">
        <v>16857</v>
      </c>
      <c r="Q73" s="110">
        <v>192</v>
      </c>
      <c r="R73" s="102">
        <v>1432137</v>
      </c>
      <c r="S73" s="102">
        <v>212</v>
      </c>
      <c r="T73" s="135"/>
      <c r="U73" s="135"/>
    </row>
    <row r="74" spans="1:21" s="9" customFormat="1" ht="15" x14ac:dyDescent="0.3">
      <c r="A74" s="53" t="s">
        <v>160</v>
      </c>
      <c r="B74" s="53">
        <v>889438</v>
      </c>
      <c r="C74" s="109">
        <v>211</v>
      </c>
      <c r="D74" s="53">
        <v>118692</v>
      </c>
      <c r="E74" s="109">
        <v>103</v>
      </c>
      <c r="F74" s="53">
        <v>10299</v>
      </c>
      <c r="G74" s="109">
        <v>181</v>
      </c>
      <c r="H74" s="53">
        <v>1018429</v>
      </c>
      <c r="I74" s="53">
        <v>198</v>
      </c>
      <c r="J74" s="113"/>
      <c r="K74" s="53" t="s">
        <v>160</v>
      </c>
      <c r="L74" s="53">
        <v>900765</v>
      </c>
      <c r="M74" s="109">
        <v>210</v>
      </c>
      <c r="N74" s="53">
        <v>128971</v>
      </c>
      <c r="O74" s="109">
        <v>103</v>
      </c>
      <c r="P74" s="53">
        <v>11106</v>
      </c>
      <c r="Q74" s="109">
        <v>181</v>
      </c>
      <c r="R74" s="53">
        <v>1040842</v>
      </c>
      <c r="S74" s="53">
        <v>197</v>
      </c>
      <c r="T74" s="135"/>
      <c r="U74" s="135"/>
    </row>
    <row r="75" spans="1:21" s="9" customFormat="1" ht="15" x14ac:dyDescent="0.3">
      <c r="A75" s="53" t="s">
        <v>161</v>
      </c>
      <c r="B75" s="53">
        <v>594467</v>
      </c>
      <c r="C75" s="109">
        <v>178</v>
      </c>
      <c r="D75" s="53">
        <v>85416</v>
      </c>
      <c r="E75" s="109">
        <v>85</v>
      </c>
      <c r="F75" s="53">
        <v>6851</v>
      </c>
      <c r="G75" s="109">
        <v>156</v>
      </c>
      <c r="H75" s="53">
        <v>686734</v>
      </c>
      <c r="I75" s="53">
        <v>166</v>
      </c>
      <c r="J75" s="113"/>
      <c r="K75" s="53" t="s">
        <v>161</v>
      </c>
      <c r="L75" s="53">
        <v>605530</v>
      </c>
      <c r="M75" s="109">
        <v>178</v>
      </c>
      <c r="N75" s="53">
        <v>94173</v>
      </c>
      <c r="O75" s="109">
        <v>85</v>
      </c>
      <c r="P75" s="53">
        <v>7403</v>
      </c>
      <c r="Q75" s="109">
        <v>156</v>
      </c>
      <c r="R75" s="53">
        <v>707106</v>
      </c>
      <c r="S75" s="53">
        <v>165</v>
      </c>
      <c r="T75" s="135"/>
      <c r="U75" s="135"/>
    </row>
    <row r="76" spans="1:21" s="9" customFormat="1" ht="15" x14ac:dyDescent="0.3">
      <c r="A76" s="139" t="s">
        <v>162</v>
      </c>
      <c r="B76" s="53">
        <v>372470</v>
      </c>
      <c r="C76" s="109">
        <v>144</v>
      </c>
      <c r="D76" s="53">
        <v>58134</v>
      </c>
      <c r="E76" s="109">
        <v>64</v>
      </c>
      <c r="F76" s="53">
        <v>4403</v>
      </c>
      <c r="G76" s="109">
        <v>123</v>
      </c>
      <c r="H76" s="53">
        <v>435007</v>
      </c>
      <c r="I76" s="53">
        <v>133</v>
      </c>
      <c r="J76" s="113"/>
      <c r="K76" s="139" t="s">
        <v>162</v>
      </c>
      <c r="L76" s="53">
        <v>382272</v>
      </c>
      <c r="M76" s="109">
        <v>144</v>
      </c>
      <c r="N76" s="53">
        <v>66222</v>
      </c>
      <c r="O76" s="109">
        <v>64</v>
      </c>
      <c r="P76" s="53">
        <v>4790</v>
      </c>
      <c r="Q76" s="109">
        <v>123</v>
      </c>
      <c r="R76" s="53">
        <v>453284</v>
      </c>
      <c r="S76" s="53">
        <v>132</v>
      </c>
      <c r="T76" s="135"/>
      <c r="U76" s="135"/>
    </row>
    <row r="77" spans="1:21" s="9" customFormat="1" ht="15" x14ac:dyDescent="0.3">
      <c r="A77" s="53" t="s">
        <v>163</v>
      </c>
      <c r="B77" s="53">
        <v>224333</v>
      </c>
      <c r="C77" s="109">
        <v>110</v>
      </c>
      <c r="D77" s="53">
        <v>37384</v>
      </c>
      <c r="E77" s="109">
        <v>51</v>
      </c>
      <c r="F77" s="53">
        <v>2678</v>
      </c>
      <c r="G77" s="109">
        <v>95</v>
      </c>
      <c r="H77" s="53">
        <v>264395</v>
      </c>
      <c r="I77" s="53">
        <v>102</v>
      </c>
      <c r="J77" s="113"/>
      <c r="K77" s="53" t="s">
        <v>163</v>
      </c>
      <c r="L77" s="53">
        <v>234102</v>
      </c>
      <c r="M77" s="109">
        <v>110</v>
      </c>
      <c r="N77" s="53">
        <v>45530</v>
      </c>
      <c r="O77" s="109">
        <v>50</v>
      </c>
      <c r="P77" s="53">
        <v>2990</v>
      </c>
      <c r="Q77" s="109">
        <v>95</v>
      </c>
      <c r="R77" s="53">
        <v>282622</v>
      </c>
      <c r="S77" s="53">
        <v>100</v>
      </c>
      <c r="T77" s="135"/>
      <c r="U77" s="135"/>
    </row>
    <row r="78" spans="1:21" s="9" customFormat="1" ht="14.5" customHeight="1" x14ac:dyDescent="0.3">
      <c r="A78" s="53" t="s">
        <v>164</v>
      </c>
      <c r="B78" s="53">
        <v>122758</v>
      </c>
      <c r="C78" s="109">
        <v>78</v>
      </c>
      <c r="D78" s="53">
        <v>23204</v>
      </c>
      <c r="E78" s="109">
        <v>38</v>
      </c>
      <c r="F78" s="53">
        <v>1651</v>
      </c>
      <c r="G78" s="109">
        <v>69</v>
      </c>
      <c r="H78" s="53">
        <v>147613</v>
      </c>
      <c r="I78" s="53">
        <v>71</v>
      </c>
      <c r="J78" s="113"/>
      <c r="K78" s="53" t="s">
        <v>164</v>
      </c>
      <c r="L78" s="53">
        <v>132268</v>
      </c>
      <c r="M78" s="109">
        <v>77</v>
      </c>
      <c r="N78" s="53">
        <v>29960</v>
      </c>
      <c r="O78" s="109">
        <v>37</v>
      </c>
      <c r="P78" s="53">
        <v>1880</v>
      </c>
      <c r="Q78" s="109">
        <v>69</v>
      </c>
      <c r="R78" s="53">
        <v>164108</v>
      </c>
      <c r="S78" s="53">
        <v>70</v>
      </c>
      <c r="T78" s="135"/>
      <c r="U78" s="135"/>
    </row>
    <row r="79" spans="1:21" s="9" customFormat="1" ht="15" x14ac:dyDescent="0.3">
      <c r="A79" s="53" t="s">
        <v>165</v>
      </c>
      <c r="B79" s="53">
        <v>149049</v>
      </c>
      <c r="C79" s="109">
        <v>61</v>
      </c>
      <c r="D79" s="53">
        <v>43765</v>
      </c>
      <c r="E79" s="109">
        <v>30</v>
      </c>
      <c r="F79" s="53">
        <v>3084</v>
      </c>
      <c r="G79" s="109">
        <v>54</v>
      </c>
      <c r="H79" s="53">
        <v>195898</v>
      </c>
      <c r="I79" s="53">
        <v>54</v>
      </c>
      <c r="J79" s="113"/>
      <c r="K79" s="53" t="s">
        <v>165</v>
      </c>
      <c r="L79" s="53">
        <v>184535</v>
      </c>
      <c r="M79" s="109">
        <v>60</v>
      </c>
      <c r="N79" s="53">
        <v>71423</v>
      </c>
      <c r="O79" s="109">
        <v>30</v>
      </c>
      <c r="P79" s="53">
        <v>3763</v>
      </c>
      <c r="Q79" s="109">
        <v>54</v>
      </c>
      <c r="R79" s="53">
        <v>259721</v>
      </c>
      <c r="S79" s="53">
        <v>52</v>
      </c>
      <c r="T79" s="135"/>
      <c r="U79" s="135"/>
    </row>
    <row r="80" spans="1:21" s="9" customFormat="1" ht="15" x14ac:dyDescent="0.3">
      <c r="A80" s="53" t="s">
        <v>28</v>
      </c>
      <c r="B80" s="53">
        <v>1690773</v>
      </c>
      <c r="C80" s="109">
        <v>58</v>
      </c>
      <c r="D80" s="53">
        <v>314288</v>
      </c>
      <c r="E80" s="109">
        <v>29</v>
      </c>
      <c r="F80" s="53">
        <v>23199</v>
      </c>
      <c r="G80" s="109">
        <v>54</v>
      </c>
      <c r="H80" s="53">
        <v>2028260</v>
      </c>
      <c r="I80" s="53">
        <v>54</v>
      </c>
      <c r="J80" s="113"/>
      <c r="K80" s="53" t="s">
        <v>28</v>
      </c>
      <c r="L80" s="53">
        <v>1513327</v>
      </c>
      <c r="M80" s="109">
        <v>58</v>
      </c>
      <c r="N80" s="53">
        <v>223796</v>
      </c>
      <c r="O80" s="109">
        <v>29</v>
      </c>
      <c r="P80" s="53">
        <v>21457</v>
      </c>
      <c r="Q80" s="109">
        <v>54</v>
      </c>
      <c r="R80" s="53">
        <v>1758580</v>
      </c>
      <c r="S80" s="53">
        <v>54</v>
      </c>
      <c r="T80" s="135"/>
      <c r="U80" s="135"/>
    </row>
    <row r="81" spans="1:21" s="9" customFormat="1" ht="26.5" customHeight="1" x14ac:dyDescent="0.3">
      <c r="A81" s="111" t="s">
        <v>59</v>
      </c>
      <c r="B81" s="111">
        <v>7748501</v>
      </c>
      <c r="C81" s="112">
        <v>171</v>
      </c>
      <c r="D81" s="111">
        <v>1129198</v>
      </c>
      <c r="E81" s="112">
        <v>81</v>
      </c>
      <c r="F81" s="111">
        <v>105228</v>
      </c>
      <c r="G81" s="112">
        <v>148</v>
      </c>
      <c r="H81" s="111">
        <v>8982927</v>
      </c>
      <c r="I81" s="111">
        <v>160</v>
      </c>
      <c r="J81" s="113"/>
      <c r="K81" s="111" t="s">
        <v>59</v>
      </c>
      <c r="L81" s="111">
        <v>7782996</v>
      </c>
      <c r="M81" s="112">
        <v>174</v>
      </c>
      <c r="N81" s="111">
        <v>1157222</v>
      </c>
      <c r="O81" s="112">
        <v>86</v>
      </c>
      <c r="P81" s="111">
        <v>111719</v>
      </c>
      <c r="Q81" s="112">
        <v>151</v>
      </c>
      <c r="R81" s="111">
        <v>9051937</v>
      </c>
      <c r="S81" s="111">
        <v>163</v>
      </c>
      <c r="T81" s="135"/>
      <c r="U81" s="135"/>
    </row>
    <row r="83" spans="1:21" x14ac:dyDescent="0.25">
      <c r="A83" s="257" t="str">
        <f>+INDICE!B10</f>
        <v xml:space="preserve"> Lettura dati 22 marzo 2024</v>
      </c>
    </row>
  </sheetData>
  <mergeCells count="20">
    <mergeCell ref="K17:S17"/>
    <mergeCell ref="K4:S4"/>
    <mergeCell ref="L2:M2"/>
    <mergeCell ref="N2:O2"/>
    <mergeCell ref="P2:Q2"/>
    <mergeCell ref="R2:S2"/>
    <mergeCell ref="A17:I17"/>
    <mergeCell ref="A4:I4"/>
    <mergeCell ref="B2:C2"/>
    <mergeCell ref="D2:E2"/>
    <mergeCell ref="F2:G2"/>
    <mergeCell ref="H2:I2"/>
    <mergeCell ref="K43:S43"/>
    <mergeCell ref="A69:I69"/>
    <mergeCell ref="A56:I56"/>
    <mergeCell ref="A43:I43"/>
    <mergeCell ref="A30:I30"/>
    <mergeCell ref="K30:S30"/>
    <mergeCell ref="K56:S56"/>
    <mergeCell ref="K69:S69"/>
  </mergeCells>
  <pageMargins left="0.70866141732283472" right="0.70866141732283472" top="0.74803149606299213" bottom="0.15748031496062992" header="0.31496062992125984" footer="0.31496062992125984"/>
  <pageSetup paperSize="9" scale="34" orientation="landscape" r:id="rId1"/>
  <headerFooter>
    <oddHeader>&amp;COSSERVATORIO ASSEGNO UNICO UNIVERSALE</oddHeader>
    <oddFooter>&amp;CINPS - COORDINAMENTO GENERALE STATISTICO ATTUARIALE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519B4-B165-4059-8F7C-898A1C3F9026}">
  <sheetPr>
    <pageSetUpPr fitToPage="1"/>
  </sheetPr>
  <dimension ref="A1:J46"/>
  <sheetViews>
    <sheetView showGridLines="0" view="pageBreakPreview" topLeftCell="A11" zoomScale="54" zoomScaleNormal="65" zoomScaleSheetLayoutView="54" workbookViewId="0">
      <selection activeCell="B2" sqref="B2:C2"/>
    </sheetView>
  </sheetViews>
  <sheetFormatPr defaultColWidth="9.453125" defaultRowHeight="13.5" x14ac:dyDescent="0.25"/>
  <cols>
    <col min="1" max="1" width="36.90625" style="64" customWidth="1"/>
    <col min="2" max="2" width="16.7265625" style="64" bestFit="1" customWidth="1"/>
    <col min="3" max="3" width="12.81640625" style="64" customWidth="1"/>
    <col min="4" max="4" width="20.1796875" style="64" customWidth="1"/>
    <col min="5" max="5" width="13.453125" style="64" customWidth="1"/>
    <col min="6" max="6" width="16.26953125" style="64" customWidth="1"/>
    <col min="7" max="7" width="13.1796875" style="64" customWidth="1"/>
    <col min="8" max="8" width="16.7265625" style="64" bestFit="1" customWidth="1"/>
    <col min="9" max="9" width="12.81640625" style="64" customWidth="1"/>
    <col min="10" max="10" width="22.81640625" style="64" customWidth="1"/>
    <col min="11" max="16384" width="9.453125" style="64"/>
  </cols>
  <sheetData>
    <row r="1" spans="1:10" ht="56.5" customHeight="1" thickBot="1" x14ac:dyDescent="0.3">
      <c r="A1" s="266" t="str">
        <f>+INDICE!B24</f>
        <v>Tavola 1.9.2 – Numero di figli pagati e importi medi mensili di competenza dell'AUU per classe di età e classe di ISEE dei figli - Anno 2024</v>
      </c>
      <c r="B1" s="266"/>
      <c r="C1" s="266"/>
      <c r="D1" s="266"/>
      <c r="E1" s="266"/>
      <c r="F1" s="266"/>
      <c r="G1" s="266"/>
      <c r="H1" s="266"/>
      <c r="I1" s="266"/>
      <c r="J1" s="265"/>
    </row>
    <row r="2" spans="1:10" s="52" customFormat="1" ht="24" customHeight="1" thickTop="1" x14ac:dyDescent="0.35">
      <c r="A2" s="274"/>
      <c r="B2" s="356" t="s">
        <v>39</v>
      </c>
      <c r="C2" s="357"/>
      <c r="D2" s="356" t="s">
        <v>40</v>
      </c>
      <c r="E2" s="357"/>
      <c r="F2" s="356" t="s">
        <v>50</v>
      </c>
      <c r="G2" s="357"/>
      <c r="H2" s="356" t="s">
        <v>29</v>
      </c>
      <c r="I2" s="356"/>
      <c r="J2" s="113"/>
    </row>
    <row r="3" spans="1:10" s="9" customFormat="1" ht="64" customHeight="1" thickBot="1" x14ac:dyDescent="0.35">
      <c r="A3" s="273" t="s">
        <v>37</v>
      </c>
      <c r="B3" s="114" t="s">
        <v>79</v>
      </c>
      <c r="C3" s="28" t="s">
        <v>81</v>
      </c>
      <c r="D3" s="114" t="s">
        <v>79</v>
      </c>
      <c r="E3" s="28" t="s">
        <v>81</v>
      </c>
      <c r="F3" s="114" t="s">
        <v>79</v>
      </c>
      <c r="G3" s="28" t="s">
        <v>81</v>
      </c>
      <c r="H3" s="114" t="s">
        <v>79</v>
      </c>
      <c r="I3" s="27" t="s">
        <v>81</v>
      </c>
      <c r="J3" s="113"/>
    </row>
    <row r="4" spans="1:10" ht="24" customHeight="1" thickTop="1" x14ac:dyDescent="0.25">
      <c r="A4" s="355" t="s">
        <v>192</v>
      </c>
      <c r="B4" s="355"/>
      <c r="C4" s="355"/>
      <c r="D4" s="355"/>
      <c r="E4" s="355"/>
      <c r="F4" s="355"/>
      <c r="G4" s="355"/>
      <c r="H4" s="355"/>
      <c r="I4" s="355"/>
      <c r="J4" s="113"/>
    </row>
    <row r="5" spans="1:10" s="9" customFormat="1" ht="16.5" customHeight="1" x14ac:dyDescent="0.3">
      <c r="A5" s="53" t="s">
        <v>197</v>
      </c>
      <c r="B5" s="53">
        <v>4360588</v>
      </c>
      <c r="C5" s="109">
        <v>237</v>
      </c>
      <c r="D5" s="53">
        <v>557312</v>
      </c>
      <c r="E5" s="109">
        <v>126</v>
      </c>
      <c r="F5" s="53">
        <v>73109</v>
      </c>
      <c r="G5" s="109">
        <v>195</v>
      </c>
      <c r="H5" s="53">
        <v>4991009</v>
      </c>
      <c r="I5" s="53">
        <v>224</v>
      </c>
      <c r="J5" s="113"/>
    </row>
    <row r="6" spans="1:10" s="9" customFormat="1" ht="22.5" customHeight="1" x14ac:dyDescent="0.3">
      <c r="A6" s="101" t="s">
        <v>198</v>
      </c>
      <c r="B6" s="102">
        <v>1364942</v>
      </c>
      <c r="C6" s="110">
        <v>235</v>
      </c>
      <c r="D6" s="102">
        <v>159949</v>
      </c>
      <c r="E6" s="110">
        <v>130</v>
      </c>
      <c r="F6" s="102">
        <v>31120</v>
      </c>
      <c r="G6" s="110">
        <v>187</v>
      </c>
      <c r="H6" s="102">
        <v>1556011</v>
      </c>
      <c r="I6" s="102">
        <v>223</v>
      </c>
      <c r="J6" s="113"/>
    </row>
    <row r="7" spans="1:10" s="9" customFormat="1" ht="22.5" customHeight="1" x14ac:dyDescent="0.3">
      <c r="A7" s="101" t="s">
        <v>200</v>
      </c>
      <c r="B7" s="102">
        <v>1740704</v>
      </c>
      <c r="C7" s="110">
        <v>238</v>
      </c>
      <c r="D7" s="102">
        <v>223968</v>
      </c>
      <c r="E7" s="110">
        <v>131</v>
      </c>
      <c r="F7" s="102">
        <v>24935</v>
      </c>
      <c r="G7" s="110">
        <v>201</v>
      </c>
      <c r="H7" s="102">
        <v>1989607</v>
      </c>
      <c r="I7" s="102">
        <v>226</v>
      </c>
      <c r="J7" s="113"/>
    </row>
    <row r="8" spans="1:10" s="9" customFormat="1" ht="22.5" customHeight="1" x14ac:dyDescent="0.3">
      <c r="A8" s="101" t="s">
        <v>201</v>
      </c>
      <c r="B8" s="102">
        <v>1254942</v>
      </c>
      <c r="C8" s="110">
        <v>237</v>
      </c>
      <c r="D8" s="102">
        <v>173395</v>
      </c>
      <c r="E8" s="110">
        <v>117</v>
      </c>
      <c r="F8" s="102">
        <v>17054</v>
      </c>
      <c r="G8" s="110">
        <v>200</v>
      </c>
      <c r="H8" s="102">
        <v>1445391</v>
      </c>
      <c r="I8" s="102">
        <v>222</v>
      </c>
      <c r="J8" s="113"/>
    </row>
    <row r="9" spans="1:10" s="9" customFormat="1" ht="22.5" customHeight="1" x14ac:dyDescent="0.3">
      <c r="A9" s="53" t="s">
        <v>199</v>
      </c>
      <c r="B9" s="53">
        <v>883994</v>
      </c>
      <c r="C9" s="109">
        <v>221</v>
      </c>
      <c r="D9" s="53">
        <v>128500</v>
      </c>
      <c r="E9" s="109">
        <v>105</v>
      </c>
      <c r="F9" s="53">
        <v>10890</v>
      </c>
      <c r="G9" s="109">
        <v>188</v>
      </c>
      <c r="H9" s="53">
        <v>1023384</v>
      </c>
      <c r="I9" s="53">
        <v>206</v>
      </c>
      <c r="J9" s="113"/>
    </row>
    <row r="10" spans="1:10" s="9" customFormat="1" ht="22.5" customHeight="1" x14ac:dyDescent="0.3">
      <c r="A10" s="53" t="s">
        <v>206</v>
      </c>
      <c r="B10" s="53">
        <v>570833</v>
      </c>
      <c r="C10" s="109">
        <v>186</v>
      </c>
      <c r="D10" s="53">
        <v>91105</v>
      </c>
      <c r="E10" s="109">
        <v>86</v>
      </c>
      <c r="F10" s="53">
        <v>7182</v>
      </c>
      <c r="G10" s="109">
        <v>160</v>
      </c>
      <c r="H10" s="53">
        <v>669120</v>
      </c>
      <c r="I10" s="53">
        <v>172</v>
      </c>
      <c r="J10" s="113"/>
    </row>
    <row r="11" spans="1:10" s="9" customFormat="1" ht="22.5" customHeight="1" x14ac:dyDescent="0.3">
      <c r="A11" s="139" t="s">
        <v>202</v>
      </c>
      <c r="B11" s="53">
        <v>348389</v>
      </c>
      <c r="C11" s="109">
        <v>151</v>
      </c>
      <c r="D11" s="53">
        <v>62215</v>
      </c>
      <c r="E11" s="109">
        <v>67</v>
      </c>
      <c r="F11" s="53">
        <v>4332</v>
      </c>
      <c r="G11" s="109">
        <v>130</v>
      </c>
      <c r="H11" s="53">
        <v>414936</v>
      </c>
      <c r="I11" s="53">
        <v>138</v>
      </c>
      <c r="J11" s="113"/>
    </row>
    <row r="12" spans="1:10" s="9" customFormat="1" ht="22.5" customHeight="1" x14ac:dyDescent="0.3">
      <c r="A12" s="53" t="s">
        <v>203</v>
      </c>
      <c r="B12" s="53">
        <v>205341</v>
      </c>
      <c r="C12" s="109">
        <v>116</v>
      </c>
      <c r="D12" s="53">
        <v>41445</v>
      </c>
      <c r="E12" s="109">
        <v>53</v>
      </c>
      <c r="F12" s="53">
        <v>2800</v>
      </c>
      <c r="G12" s="109">
        <v>100</v>
      </c>
      <c r="H12" s="53">
        <v>249586</v>
      </c>
      <c r="I12" s="53">
        <v>105</v>
      </c>
      <c r="J12" s="113"/>
    </row>
    <row r="13" spans="1:10" s="9" customFormat="1" ht="22.5" customHeight="1" x14ac:dyDescent="0.3">
      <c r="A13" s="53" t="s">
        <v>204</v>
      </c>
      <c r="B13" s="53">
        <v>107673</v>
      </c>
      <c r="C13" s="109">
        <v>81</v>
      </c>
      <c r="D13" s="53">
        <v>26522</v>
      </c>
      <c r="E13" s="109">
        <v>39</v>
      </c>
      <c r="F13" s="53">
        <v>1638</v>
      </c>
      <c r="G13" s="109">
        <v>72</v>
      </c>
      <c r="H13" s="53">
        <v>135833</v>
      </c>
      <c r="I13" s="53">
        <v>73</v>
      </c>
      <c r="J13" s="113"/>
    </row>
    <row r="14" spans="1:10" s="9" customFormat="1" ht="22.5" customHeight="1" x14ac:dyDescent="0.3">
      <c r="A14" s="53" t="s">
        <v>205</v>
      </c>
      <c r="B14" s="53">
        <v>149972</v>
      </c>
      <c r="C14" s="109">
        <v>63</v>
      </c>
      <c r="D14" s="53">
        <v>61700</v>
      </c>
      <c r="E14" s="109">
        <v>31</v>
      </c>
      <c r="F14" s="53">
        <v>3218</v>
      </c>
      <c r="G14" s="109">
        <v>57</v>
      </c>
      <c r="H14" s="53">
        <v>214890</v>
      </c>
      <c r="I14" s="53">
        <v>54</v>
      </c>
      <c r="J14" s="113"/>
    </row>
    <row r="15" spans="1:10" s="9" customFormat="1" ht="22.5" customHeight="1" x14ac:dyDescent="0.3">
      <c r="A15" s="53" t="s">
        <v>28</v>
      </c>
      <c r="B15" s="53">
        <v>1516544</v>
      </c>
      <c r="C15" s="109">
        <v>61</v>
      </c>
      <c r="D15" s="53">
        <v>220541</v>
      </c>
      <c r="E15" s="109">
        <v>31</v>
      </c>
      <c r="F15" s="53">
        <v>21557</v>
      </c>
      <c r="G15" s="109">
        <v>57</v>
      </c>
      <c r="H15" s="53">
        <v>1758642</v>
      </c>
      <c r="I15" s="53">
        <v>57</v>
      </c>
      <c r="J15" s="113"/>
    </row>
    <row r="16" spans="1:10" s="9" customFormat="1" ht="26.5" customHeight="1" x14ac:dyDescent="0.3">
      <c r="A16" s="111" t="s">
        <v>29</v>
      </c>
      <c r="B16" s="111">
        <v>8143334</v>
      </c>
      <c r="C16" s="112">
        <v>187</v>
      </c>
      <c r="D16" s="111">
        <v>1189340</v>
      </c>
      <c r="E16" s="112">
        <v>91</v>
      </c>
      <c r="F16" s="111">
        <v>124726</v>
      </c>
      <c r="G16" s="112">
        <v>159</v>
      </c>
      <c r="H16" s="111">
        <v>9457400</v>
      </c>
      <c r="I16" s="111">
        <v>174</v>
      </c>
      <c r="J16" s="113"/>
    </row>
    <row r="17" spans="1:10" ht="30" customHeight="1" x14ac:dyDescent="0.25">
      <c r="A17" s="355" t="s">
        <v>222</v>
      </c>
      <c r="B17" s="355"/>
      <c r="C17" s="355"/>
      <c r="D17" s="355"/>
      <c r="E17" s="355"/>
      <c r="F17" s="355"/>
      <c r="G17" s="355"/>
      <c r="H17" s="355"/>
      <c r="I17" s="355"/>
    </row>
    <row r="18" spans="1:10" s="9" customFormat="1" ht="16.5" customHeight="1" x14ac:dyDescent="0.3">
      <c r="A18" s="53" t="s">
        <v>197</v>
      </c>
      <c r="B18" s="53">
        <v>4351564</v>
      </c>
      <c r="C18" s="109">
        <v>237</v>
      </c>
      <c r="D18" s="53">
        <v>558372</v>
      </c>
      <c r="E18" s="109">
        <v>126</v>
      </c>
      <c r="F18" s="53">
        <v>74738</v>
      </c>
      <c r="G18" s="109">
        <v>195</v>
      </c>
      <c r="H18" s="53">
        <v>4984674</v>
      </c>
      <c r="I18" s="53">
        <v>224</v>
      </c>
      <c r="J18" s="113"/>
    </row>
    <row r="19" spans="1:10" s="9" customFormat="1" ht="22.5" customHeight="1" x14ac:dyDescent="0.3">
      <c r="A19" s="101" t="s">
        <v>198</v>
      </c>
      <c r="B19" s="102">
        <v>1362626</v>
      </c>
      <c r="C19" s="110">
        <v>235</v>
      </c>
      <c r="D19" s="102">
        <v>164303</v>
      </c>
      <c r="E19" s="110">
        <v>130</v>
      </c>
      <c r="F19" s="102">
        <v>32212</v>
      </c>
      <c r="G19" s="110">
        <v>188</v>
      </c>
      <c r="H19" s="102">
        <v>1559141</v>
      </c>
      <c r="I19" s="102">
        <v>223</v>
      </c>
      <c r="J19" s="113"/>
    </row>
    <row r="20" spans="1:10" s="9" customFormat="1" ht="22.5" customHeight="1" x14ac:dyDescent="0.3">
      <c r="A20" s="101" t="s">
        <v>200</v>
      </c>
      <c r="B20" s="102">
        <v>1736152</v>
      </c>
      <c r="C20" s="110">
        <v>238</v>
      </c>
      <c r="D20" s="102">
        <v>222599</v>
      </c>
      <c r="E20" s="110">
        <v>131</v>
      </c>
      <c r="F20" s="102">
        <v>25288</v>
      </c>
      <c r="G20" s="110">
        <v>201</v>
      </c>
      <c r="H20" s="102">
        <v>1984039</v>
      </c>
      <c r="I20" s="102">
        <v>225</v>
      </c>
      <c r="J20" s="113"/>
    </row>
    <row r="21" spans="1:10" s="9" customFormat="1" ht="22.5" customHeight="1" x14ac:dyDescent="0.3">
      <c r="A21" s="101" t="s">
        <v>201</v>
      </c>
      <c r="B21" s="102">
        <v>1252786</v>
      </c>
      <c r="C21" s="110">
        <v>236</v>
      </c>
      <c r="D21" s="102">
        <v>171470</v>
      </c>
      <c r="E21" s="110">
        <v>117</v>
      </c>
      <c r="F21" s="102">
        <v>17238</v>
      </c>
      <c r="G21" s="110">
        <v>200</v>
      </c>
      <c r="H21" s="102">
        <v>1441494</v>
      </c>
      <c r="I21" s="102">
        <v>222</v>
      </c>
      <c r="J21" s="113"/>
    </row>
    <row r="22" spans="1:10" s="9" customFormat="1" ht="22.5" customHeight="1" x14ac:dyDescent="0.3">
      <c r="A22" s="53" t="s">
        <v>199</v>
      </c>
      <c r="B22" s="53">
        <v>883651</v>
      </c>
      <c r="C22" s="109">
        <v>221</v>
      </c>
      <c r="D22" s="53">
        <v>127076</v>
      </c>
      <c r="E22" s="109">
        <v>105</v>
      </c>
      <c r="F22" s="53">
        <v>10999</v>
      </c>
      <c r="G22" s="109">
        <v>188</v>
      </c>
      <c r="H22" s="53">
        <v>1021726</v>
      </c>
      <c r="I22" s="53">
        <v>206</v>
      </c>
      <c r="J22" s="113"/>
    </row>
    <row r="23" spans="1:10" s="9" customFormat="1" ht="22.5" customHeight="1" x14ac:dyDescent="0.3">
      <c r="A23" s="53" t="s">
        <v>206</v>
      </c>
      <c r="B23" s="53">
        <v>571327</v>
      </c>
      <c r="C23" s="109">
        <v>186</v>
      </c>
      <c r="D23" s="53">
        <v>89891</v>
      </c>
      <c r="E23" s="109">
        <v>86</v>
      </c>
      <c r="F23" s="53">
        <v>7273</v>
      </c>
      <c r="G23" s="109">
        <v>160</v>
      </c>
      <c r="H23" s="53">
        <v>668491</v>
      </c>
      <c r="I23" s="53">
        <v>172</v>
      </c>
      <c r="J23" s="113"/>
    </row>
    <row r="24" spans="1:10" s="9" customFormat="1" ht="22.5" customHeight="1" x14ac:dyDescent="0.3">
      <c r="A24" s="139" t="s">
        <v>202</v>
      </c>
      <c r="B24" s="53">
        <v>349274</v>
      </c>
      <c r="C24" s="109">
        <v>151</v>
      </c>
      <c r="D24" s="53">
        <v>61364</v>
      </c>
      <c r="E24" s="109">
        <v>67</v>
      </c>
      <c r="F24" s="53">
        <v>4378</v>
      </c>
      <c r="G24" s="109">
        <v>130</v>
      </c>
      <c r="H24" s="53">
        <v>415016</v>
      </c>
      <c r="I24" s="53">
        <v>138</v>
      </c>
      <c r="J24" s="113"/>
    </row>
    <row r="25" spans="1:10" s="9" customFormat="1" ht="22.5" customHeight="1" x14ac:dyDescent="0.3">
      <c r="A25" s="53" t="s">
        <v>203</v>
      </c>
      <c r="B25" s="53">
        <v>206455</v>
      </c>
      <c r="C25" s="109">
        <v>116</v>
      </c>
      <c r="D25" s="53">
        <v>40902</v>
      </c>
      <c r="E25" s="109">
        <v>53</v>
      </c>
      <c r="F25" s="53">
        <v>2844</v>
      </c>
      <c r="G25" s="109">
        <v>101</v>
      </c>
      <c r="H25" s="53">
        <v>250201</v>
      </c>
      <c r="I25" s="53">
        <v>105</v>
      </c>
      <c r="J25" s="113"/>
    </row>
    <row r="26" spans="1:10" s="9" customFormat="1" ht="22.5" customHeight="1" x14ac:dyDescent="0.3">
      <c r="A26" s="53" t="s">
        <v>204</v>
      </c>
      <c r="B26" s="53">
        <v>108779</v>
      </c>
      <c r="C26" s="109">
        <v>81</v>
      </c>
      <c r="D26" s="53">
        <v>26180</v>
      </c>
      <c r="E26" s="109">
        <v>39</v>
      </c>
      <c r="F26" s="53">
        <v>1665</v>
      </c>
      <c r="G26" s="109">
        <v>72</v>
      </c>
      <c r="H26" s="53">
        <v>136624</v>
      </c>
      <c r="I26" s="53">
        <v>73</v>
      </c>
      <c r="J26" s="113"/>
    </row>
    <row r="27" spans="1:10" s="9" customFormat="1" ht="22.5" customHeight="1" x14ac:dyDescent="0.3">
      <c r="A27" s="53" t="s">
        <v>205</v>
      </c>
      <c r="B27" s="53">
        <v>154125</v>
      </c>
      <c r="C27" s="109">
        <v>63</v>
      </c>
      <c r="D27" s="53">
        <v>61320</v>
      </c>
      <c r="E27" s="109">
        <v>31</v>
      </c>
      <c r="F27" s="53">
        <v>3293</v>
      </c>
      <c r="G27" s="109">
        <v>57</v>
      </c>
      <c r="H27" s="53">
        <v>218738</v>
      </c>
      <c r="I27" s="53">
        <v>54</v>
      </c>
      <c r="J27" s="113"/>
    </row>
    <row r="28" spans="1:10" s="9" customFormat="1" ht="22.5" customHeight="1" x14ac:dyDescent="0.3">
      <c r="A28" s="53" t="s">
        <v>28</v>
      </c>
      <c r="B28" s="53">
        <v>1483341</v>
      </c>
      <c r="C28" s="109">
        <v>61</v>
      </c>
      <c r="D28" s="53">
        <v>212783</v>
      </c>
      <c r="E28" s="109">
        <v>31</v>
      </c>
      <c r="F28" s="53">
        <v>21005</v>
      </c>
      <c r="G28" s="109">
        <v>57</v>
      </c>
      <c r="H28" s="53">
        <v>1717129</v>
      </c>
      <c r="I28" s="53">
        <v>57</v>
      </c>
      <c r="J28" s="113"/>
    </row>
    <row r="29" spans="1:10" s="9" customFormat="1" ht="26.5" customHeight="1" x14ac:dyDescent="0.3">
      <c r="A29" s="111" t="s">
        <v>29</v>
      </c>
      <c r="B29" s="111">
        <v>8108516</v>
      </c>
      <c r="C29" s="112">
        <v>187</v>
      </c>
      <c r="D29" s="111">
        <v>1177888</v>
      </c>
      <c r="E29" s="112">
        <v>91</v>
      </c>
      <c r="F29" s="111">
        <v>126195</v>
      </c>
      <c r="G29" s="112">
        <v>160</v>
      </c>
      <c r="H29" s="111">
        <v>9412599</v>
      </c>
      <c r="I29" s="111">
        <v>175</v>
      </c>
      <c r="J29" s="113"/>
    </row>
    <row r="46" spans="1:1" x14ac:dyDescent="0.25">
      <c r="A46" s="257" t="str">
        <f>+INDICE!B10</f>
        <v xml:space="preserve"> Lettura dati 22 marzo 2024</v>
      </c>
    </row>
  </sheetData>
  <mergeCells count="6">
    <mergeCell ref="A17:I17"/>
    <mergeCell ref="A4:I4"/>
    <mergeCell ref="B2:C2"/>
    <mergeCell ref="D2:E2"/>
    <mergeCell ref="F2:G2"/>
    <mergeCell ref="H2:I2"/>
  </mergeCells>
  <pageMargins left="0.70866141732283472" right="0.70866141732283472" top="0.74803149606299213" bottom="0.15748031496062992" header="0.31496062992125984" footer="0.31496062992125984"/>
  <pageSetup paperSize="9" scale="49" orientation="landscape" r:id="rId1"/>
  <headerFooter>
    <oddHeader>&amp;COSSERVATORIO ASSEGNO UNICO UNIVERSALE</oddHeader>
    <oddFooter>&amp;CINPS - COORDINAMENTO GENERALE STATISTICO ATTUARIALE</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49ED5-CFDB-4B9F-85AC-205861C0E7AA}">
  <sheetPr>
    <pageSetUpPr fitToPage="1"/>
  </sheetPr>
  <dimension ref="A1:W77"/>
  <sheetViews>
    <sheetView showGridLines="0" view="pageBreakPreview" topLeftCell="E18" zoomScale="60" zoomScaleNormal="70" workbookViewId="0">
      <selection activeCell="B2" sqref="B2:S2"/>
    </sheetView>
  </sheetViews>
  <sheetFormatPr defaultColWidth="13.26953125" defaultRowHeight="10" x14ac:dyDescent="0.35"/>
  <cols>
    <col min="1" max="1" width="26.26953125" style="1" customWidth="1"/>
    <col min="2" max="2" width="17.81640625" style="1" bestFit="1" customWidth="1"/>
    <col min="3" max="3" width="13" style="1" customWidth="1"/>
    <col min="4" max="4" width="14.81640625" style="1" customWidth="1"/>
    <col min="5" max="5" width="17.1796875" style="80" customWidth="1"/>
    <col min="6" max="6" width="13.26953125" style="80"/>
    <col min="7" max="7" width="14" style="1" customWidth="1"/>
    <col min="8" max="8" width="17.81640625" style="1" customWidth="1"/>
    <col min="9" max="9" width="12.54296875" style="1" customWidth="1"/>
    <col min="10" max="10" width="13.26953125" style="1"/>
    <col min="11" max="11" width="16" style="1" customWidth="1"/>
    <col min="12" max="12" width="14.1796875" style="1" customWidth="1"/>
    <col min="13" max="13" width="13.26953125" style="1"/>
    <col min="14" max="14" width="15.26953125" style="1" bestFit="1" customWidth="1"/>
    <col min="15" max="16" width="13.26953125" style="1"/>
    <col min="17" max="17" width="15.26953125" style="1" bestFit="1" customWidth="1"/>
    <col min="18" max="16384" width="13.26953125" style="1"/>
  </cols>
  <sheetData>
    <row r="1" spans="1:19" ht="59.5" customHeight="1" thickBot="1" x14ac:dyDescent="0.4">
      <c r="A1" s="75" t="str">
        <f>+INDICE!B25</f>
        <v>Tavola 1.10.1 – Richiedenti pagati, numero medio di figli pagati e importi medi mensili di AUU erogati per classe di ISEE del richiedente - Anno 2023</v>
      </c>
      <c r="B1" s="75"/>
      <c r="C1" s="75"/>
      <c r="D1" s="75"/>
      <c r="E1" s="75"/>
      <c r="F1" s="75"/>
      <c r="G1" s="75"/>
      <c r="H1" s="75"/>
      <c r="I1" s="75"/>
      <c r="J1" s="75"/>
      <c r="K1" s="75"/>
      <c r="L1" s="75"/>
      <c r="M1" s="75"/>
      <c r="N1" s="75"/>
      <c r="O1" s="75"/>
      <c r="P1" s="75"/>
      <c r="Q1" s="75"/>
      <c r="R1" s="75"/>
      <c r="S1" s="75"/>
    </row>
    <row r="2" spans="1:19" ht="40.5" customHeight="1" thickTop="1" x14ac:dyDescent="0.35">
      <c r="A2" s="31"/>
      <c r="B2" s="359" t="s">
        <v>32</v>
      </c>
      <c r="C2" s="359"/>
      <c r="D2" s="359"/>
      <c r="E2" s="359"/>
      <c r="F2" s="359"/>
      <c r="G2" s="359"/>
      <c r="H2" s="359"/>
      <c r="I2" s="359"/>
      <c r="J2" s="359"/>
      <c r="K2" s="359"/>
      <c r="L2" s="359"/>
      <c r="M2" s="359"/>
      <c r="N2" s="359"/>
      <c r="O2" s="359"/>
      <c r="P2" s="359"/>
      <c r="Q2" s="359"/>
      <c r="R2" s="359"/>
      <c r="S2" s="359"/>
    </row>
    <row r="3" spans="1:19" ht="28.5" customHeight="1" x14ac:dyDescent="0.35">
      <c r="A3" s="343" t="s">
        <v>55</v>
      </c>
      <c r="B3" s="345" t="s">
        <v>95</v>
      </c>
      <c r="C3" s="345"/>
      <c r="D3" s="346"/>
      <c r="E3" s="345" t="s">
        <v>125</v>
      </c>
      <c r="F3" s="345"/>
      <c r="G3" s="346"/>
      <c r="H3" s="345" t="s">
        <v>133</v>
      </c>
      <c r="I3" s="345"/>
      <c r="J3" s="346"/>
      <c r="K3" s="345" t="s">
        <v>137</v>
      </c>
      <c r="L3" s="345"/>
      <c r="M3" s="346"/>
      <c r="N3" s="345" t="s">
        <v>139</v>
      </c>
      <c r="O3" s="345"/>
      <c r="P3" s="346"/>
      <c r="Q3" s="345" t="s">
        <v>141</v>
      </c>
      <c r="R3" s="345"/>
      <c r="S3" s="346"/>
    </row>
    <row r="4" spans="1:19" s="118" customFormat="1" ht="80.150000000000006" customHeight="1" thickBot="1" x14ac:dyDescent="0.4">
      <c r="A4" s="344"/>
      <c r="B4" s="54" t="s">
        <v>90</v>
      </c>
      <c r="C4" s="54" t="s">
        <v>82</v>
      </c>
      <c r="D4" s="29" t="s">
        <v>83</v>
      </c>
      <c r="E4" s="54" t="s">
        <v>90</v>
      </c>
      <c r="F4" s="54" t="s">
        <v>82</v>
      </c>
      <c r="G4" s="29" t="s">
        <v>83</v>
      </c>
      <c r="H4" s="54" t="s">
        <v>90</v>
      </c>
      <c r="I4" s="54" t="s">
        <v>82</v>
      </c>
      <c r="J4" s="29" t="s">
        <v>83</v>
      </c>
      <c r="K4" s="54" t="s">
        <v>90</v>
      </c>
      <c r="L4" s="54" t="s">
        <v>82</v>
      </c>
      <c r="M4" s="29" t="s">
        <v>83</v>
      </c>
      <c r="N4" s="54" t="s">
        <v>90</v>
      </c>
      <c r="O4" s="54" t="s">
        <v>82</v>
      </c>
      <c r="P4" s="29" t="s">
        <v>83</v>
      </c>
      <c r="Q4" s="54" t="s">
        <v>90</v>
      </c>
      <c r="R4" s="54" t="s">
        <v>82</v>
      </c>
      <c r="S4" s="29" t="s">
        <v>83</v>
      </c>
    </row>
    <row r="5" spans="1:19" ht="18" customHeight="1" thickTop="1" x14ac:dyDescent="0.35">
      <c r="A5" s="53" t="s">
        <v>156</v>
      </c>
      <c r="B5" s="55">
        <v>2552469</v>
      </c>
      <c r="C5" s="120">
        <v>1.68</v>
      </c>
      <c r="D5" s="55">
        <v>361</v>
      </c>
      <c r="E5" s="55">
        <v>2503081</v>
      </c>
      <c r="F5" s="120">
        <v>1.68</v>
      </c>
      <c r="G5" s="55">
        <v>360</v>
      </c>
      <c r="H5" s="55">
        <v>2378702</v>
      </c>
      <c r="I5" s="120">
        <v>1.69</v>
      </c>
      <c r="J5" s="55">
        <v>360</v>
      </c>
      <c r="K5" s="55">
        <v>2396845</v>
      </c>
      <c r="L5" s="120">
        <v>1.69</v>
      </c>
      <c r="M5" s="55">
        <v>361</v>
      </c>
      <c r="N5" s="55">
        <v>2398060</v>
      </c>
      <c r="O5" s="120">
        <v>1.69</v>
      </c>
      <c r="P5" s="55">
        <v>362</v>
      </c>
      <c r="Q5" s="55">
        <v>2397101</v>
      </c>
      <c r="R5" s="120">
        <v>1.69</v>
      </c>
      <c r="S5" s="55">
        <v>362</v>
      </c>
    </row>
    <row r="6" spans="1:19" ht="18" customHeight="1" x14ac:dyDescent="0.35">
      <c r="A6" s="101" t="s">
        <v>157</v>
      </c>
      <c r="B6" s="116">
        <v>646330</v>
      </c>
      <c r="C6" s="121">
        <v>1.73</v>
      </c>
      <c r="D6" s="116">
        <v>374</v>
      </c>
      <c r="E6" s="116">
        <v>564851</v>
      </c>
      <c r="F6" s="121">
        <v>1.7</v>
      </c>
      <c r="G6" s="116">
        <v>366</v>
      </c>
      <c r="H6" s="116">
        <v>513863</v>
      </c>
      <c r="I6" s="121">
        <v>1.7</v>
      </c>
      <c r="J6" s="116">
        <v>362</v>
      </c>
      <c r="K6" s="116">
        <v>523968</v>
      </c>
      <c r="L6" s="121">
        <v>1.71</v>
      </c>
      <c r="M6" s="116">
        <v>365</v>
      </c>
      <c r="N6" s="116">
        <v>524682</v>
      </c>
      <c r="O6" s="121">
        <v>1.71</v>
      </c>
      <c r="P6" s="116">
        <v>365</v>
      </c>
      <c r="Q6" s="116">
        <v>524103</v>
      </c>
      <c r="R6" s="121">
        <v>1.71</v>
      </c>
      <c r="S6" s="116">
        <v>366</v>
      </c>
    </row>
    <row r="7" spans="1:19" ht="18" customHeight="1" x14ac:dyDescent="0.35">
      <c r="A7" s="101" t="s">
        <v>158</v>
      </c>
      <c r="B7" s="116">
        <v>1060740</v>
      </c>
      <c r="C7" s="121">
        <v>1.72</v>
      </c>
      <c r="D7" s="116">
        <v>371</v>
      </c>
      <c r="E7" s="116">
        <v>1065627</v>
      </c>
      <c r="F7" s="121">
        <v>1.74</v>
      </c>
      <c r="G7" s="116">
        <v>376</v>
      </c>
      <c r="H7" s="116">
        <v>1013438</v>
      </c>
      <c r="I7" s="121">
        <v>1.75</v>
      </c>
      <c r="J7" s="116">
        <v>376</v>
      </c>
      <c r="K7" s="116">
        <v>1018874</v>
      </c>
      <c r="L7" s="121">
        <v>1.75</v>
      </c>
      <c r="M7" s="116">
        <v>378</v>
      </c>
      <c r="N7" s="116">
        <v>1018690</v>
      </c>
      <c r="O7" s="121">
        <v>1.75</v>
      </c>
      <c r="P7" s="116">
        <v>378</v>
      </c>
      <c r="Q7" s="116">
        <v>1018306</v>
      </c>
      <c r="R7" s="121">
        <v>1.75</v>
      </c>
      <c r="S7" s="116">
        <v>378</v>
      </c>
    </row>
    <row r="8" spans="1:19" ht="18" customHeight="1" x14ac:dyDescent="0.35">
      <c r="A8" s="101" t="s">
        <v>159</v>
      </c>
      <c r="B8" s="116">
        <v>845399</v>
      </c>
      <c r="C8" s="121">
        <v>1.58</v>
      </c>
      <c r="D8" s="116">
        <v>336</v>
      </c>
      <c r="E8" s="116">
        <v>872603</v>
      </c>
      <c r="F8" s="121">
        <v>1.59</v>
      </c>
      <c r="G8" s="116">
        <v>338</v>
      </c>
      <c r="H8" s="116">
        <v>851401</v>
      </c>
      <c r="I8" s="121">
        <v>1.6</v>
      </c>
      <c r="J8" s="116">
        <v>339</v>
      </c>
      <c r="K8" s="116">
        <v>854003</v>
      </c>
      <c r="L8" s="121">
        <v>1.6</v>
      </c>
      <c r="M8" s="116">
        <v>340</v>
      </c>
      <c r="N8" s="116">
        <v>854688</v>
      </c>
      <c r="O8" s="121">
        <v>1.6</v>
      </c>
      <c r="P8" s="116">
        <v>340</v>
      </c>
      <c r="Q8" s="116">
        <v>854692</v>
      </c>
      <c r="R8" s="121">
        <v>1.6</v>
      </c>
      <c r="S8" s="116">
        <v>340</v>
      </c>
    </row>
    <row r="9" spans="1:19" ht="18" customHeight="1" x14ac:dyDescent="0.35">
      <c r="A9" s="53" t="s">
        <v>160</v>
      </c>
      <c r="B9" s="55">
        <v>634173</v>
      </c>
      <c r="C9" s="122">
        <v>1.54</v>
      </c>
      <c r="D9" s="55">
        <v>303</v>
      </c>
      <c r="E9" s="55">
        <v>653612</v>
      </c>
      <c r="F9" s="122">
        <v>1.54</v>
      </c>
      <c r="G9" s="55">
        <v>304</v>
      </c>
      <c r="H9" s="55">
        <v>642790</v>
      </c>
      <c r="I9" s="122">
        <v>1.55</v>
      </c>
      <c r="J9" s="55">
        <v>306</v>
      </c>
      <c r="K9" s="55">
        <v>644426</v>
      </c>
      <c r="L9" s="122">
        <v>1.55</v>
      </c>
      <c r="M9" s="55">
        <v>306</v>
      </c>
      <c r="N9" s="55">
        <v>644660</v>
      </c>
      <c r="O9" s="122">
        <v>1.55</v>
      </c>
      <c r="P9" s="55">
        <v>306</v>
      </c>
      <c r="Q9" s="55">
        <v>644466</v>
      </c>
      <c r="R9" s="122">
        <v>1.55</v>
      </c>
      <c r="S9" s="55">
        <v>306</v>
      </c>
    </row>
    <row r="10" spans="1:19" ht="18" customHeight="1" x14ac:dyDescent="0.35">
      <c r="A10" s="53" t="s">
        <v>161</v>
      </c>
      <c r="B10" s="55">
        <v>430127</v>
      </c>
      <c r="C10" s="122">
        <v>1.51</v>
      </c>
      <c r="D10" s="55">
        <v>250</v>
      </c>
      <c r="E10" s="55">
        <v>447149</v>
      </c>
      <c r="F10" s="122">
        <v>1.52</v>
      </c>
      <c r="G10" s="55">
        <v>250</v>
      </c>
      <c r="H10" s="55">
        <v>443398</v>
      </c>
      <c r="I10" s="122">
        <v>1.52</v>
      </c>
      <c r="J10" s="55">
        <v>253</v>
      </c>
      <c r="K10" s="55">
        <v>444472</v>
      </c>
      <c r="L10" s="122">
        <v>1.52</v>
      </c>
      <c r="M10" s="55">
        <v>253</v>
      </c>
      <c r="N10" s="55">
        <v>444625</v>
      </c>
      <c r="O10" s="122">
        <v>1.52</v>
      </c>
      <c r="P10" s="55">
        <v>253</v>
      </c>
      <c r="Q10" s="55">
        <v>444317</v>
      </c>
      <c r="R10" s="122">
        <v>1.52</v>
      </c>
      <c r="S10" s="55">
        <v>252</v>
      </c>
    </row>
    <row r="11" spans="1:19" ht="18" customHeight="1" x14ac:dyDescent="0.35">
      <c r="A11" s="139" t="s">
        <v>162</v>
      </c>
      <c r="B11" s="55">
        <v>275210</v>
      </c>
      <c r="C11" s="122">
        <v>1.5</v>
      </c>
      <c r="D11" s="55">
        <v>196</v>
      </c>
      <c r="E11" s="55">
        <v>288302</v>
      </c>
      <c r="F11" s="122">
        <v>1.5</v>
      </c>
      <c r="G11" s="55">
        <v>197</v>
      </c>
      <c r="H11" s="55">
        <v>282961</v>
      </c>
      <c r="I11" s="122">
        <v>1.51</v>
      </c>
      <c r="J11" s="55">
        <v>201</v>
      </c>
      <c r="K11" s="55">
        <v>284550</v>
      </c>
      <c r="L11" s="122">
        <v>1.51</v>
      </c>
      <c r="M11" s="55">
        <v>201</v>
      </c>
      <c r="N11" s="55">
        <v>284447</v>
      </c>
      <c r="O11" s="122">
        <v>1.51</v>
      </c>
      <c r="P11" s="55">
        <v>201</v>
      </c>
      <c r="Q11" s="55">
        <v>284419</v>
      </c>
      <c r="R11" s="122">
        <v>1.51</v>
      </c>
      <c r="S11" s="55">
        <v>201</v>
      </c>
    </row>
    <row r="12" spans="1:19" ht="18" customHeight="1" x14ac:dyDescent="0.35">
      <c r="A12" s="53" t="s">
        <v>163</v>
      </c>
      <c r="B12" s="55">
        <v>171061</v>
      </c>
      <c r="C12" s="122">
        <v>1.49</v>
      </c>
      <c r="D12" s="55">
        <v>148</v>
      </c>
      <c r="E12" s="55">
        <v>180834</v>
      </c>
      <c r="F12" s="122">
        <v>1.49</v>
      </c>
      <c r="G12" s="55">
        <v>149</v>
      </c>
      <c r="H12" s="55">
        <v>152926</v>
      </c>
      <c r="I12" s="122">
        <v>1.52</v>
      </c>
      <c r="J12" s="55">
        <v>158</v>
      </c>
      <c r="K12" s="55">
        <v>167265</v>
      </c>
      <c r="L12" s="122">
        <v>1.51</v>
      </c>
      <c r="M12" s="55">
        <v>155</v>
      </c>
      <c r="N12" s="55">
        <v>170393</v>
      </c>
      <c r="O12" s="122">
        <v>1.51</v>
      </c>
      <c r="P12" s="55">
        <v>154</v>
      </c>
      <c r="Q12" s="55">
        <v>173302</v>
      </c>
      <c r="R12" s="122">
        <v>1.51</v>
      </c>
      <c r="S12" s="55">
        <v>154</v>
      </c>
    </row>
    <row r="13" spans="1:19" ht="18" customHeight="1" x14ac:dyDescent="0.35">
      <c r="A13" s="53" t="s">
        <v>164</v>
      </c>
      <c r="B13" s="55">
        <v>104284</v>
      </c>
      <c r="C13" s="122">
        <v>1.48</v>
      </c>
      <c r="D13" s="55">
        <v>102</v>
      </c>
      <c r="E13" s="55">
        <v>113681</v>
      </c>
      <c r="F13" s="122">
        <v>1.48</v>
      </c>
      <c r="G13" s="55">
        <v>102</v>
      </c>
      <c r="H13" s="55">
        <v>83766</v>
      </c>
      <c r="I13" s="122">
        <v>1.51</v>
      </c>
      <c r="J13" s="55">
        <v>110</v>
      </c>
      <c r="K13" s="55">
        <v>93426</v>
      </c>
      <c r="L13" s="122">
        <v>1.51</v>
      </c>
      <c r="M13" s="55">
        <v>108</v>
      </c>
      <c r="N13" s="55">
        <v>95462</v>
      </c>
      <c r="O13" s="122">
        <v>1.5</v>
      </c>
      <c r="P13" s="55">
        <v>108</v>
      </c>
      <c r="Q13" s="55">
        <v>97423</v>
      </c>
      <c r="R13" s="122">
        <v>1.5</v>
      </c>
      <c r="S13" s="55">
        <v>107</v>
      </c>
    </row>
    <row r="14" spans="1:19" ht="18" customHeight="1" x14ac:dyDescent="0.35">
      <c r="A14" s="53" t="s">
        <v>165</v>
      </c>
      <c r="B14" s="55">
        <v>184541</v>
      </c>
      <c r="C14" s="122">
        <v>1.44</v>
      </c>
      <c r="D14" s="55">
        <v>74</v>
      </c>
      <c r="E14" s="55">
        <v>198097</v>
      </c>
      <c r="F14" s="122">
        <v>1.45</v>
      </c>
      <c r="G14" s="55">
        <v>75</v>
      </c>
      <c r="H14" s="55">
        <v>87437</v>
      </c>
      <c r="I14" s="122">
        <v>1.46</v>
      </c>
      <c r="J14" s="55">
        <v>80</v>
      </c>
      <c r="K14" s="55">
        <v>118824</v>
      </c>
      <c r="L14" s="122">
        <v>1.46</v>
      </c>
      <c r="M14" s="55">
        <v>79</v>
      </c>
      <c r="N14" s="55">
        <v>125987</v>
      </c>
      <c r="O14" s="122">
        <v>1.46</v>
      </c>
      <c r="P14" s="55">
        <v>79</v>
      </c>
      <c r="Q14" s="55">
        <v>132948</v>
      </c>
      <c r="R14" s="122">
        <v>1.46</v>
      </c>
      <c r="S14" s="55">
        <v>79</v>
      </c>
    </row>
    <row r="15" spans="1:19" ht="18" customHeight="1" x14ac:dyDescent="0.35">
      <c r="A15" s="103" t="s">
        <v>28</v>
      </c>
      <c r="B15" s="55">
        <v>1052474</v>
      </c>
      <c r="C15" s="122">
        <v>1.47</v>
      </c>
      <c r="D15" s="55">
        <v>81</v>
      </c>
      <c r="E15" s="55">
        <v>1033065</v>
      </c>
      <c r="F15" s="122">
        <v>1.47</v>
      </c>
      <c r="G15" s="55">
        <v>81</v>
      </c>
      <c r="H15" s="55">
        <v>1507019</v>
      </c>
      <c r="I15" s="122">
        <v>1.46</v>
      </c>
      <c r="J15" s="55">
        <v>85</v>
      </c>
      <c r="K15" s="55">
        <v>1426782</v>
      </c>
      <c r="L15" s="122">
        <v>1.45</v>
      </c>
      <c r="M15" s="55">
        <v>79</v>
      </c>
      <c r="N15" s="55">
        <v>1405118</v>
      </c>
      <c r="O15" s="122">
        <v>1.45</v>
      </c>
      <c r="P15" s="55">
        <v>78</v>
      </c>
      <c r="Q15" s="55">
        <v>1384267</v>
      </c>
      <c r="R15" s="122">
        <v>1.44</v>
      </c>
      <c r="S15" s="55">
        <v>78</v>
      </c>
    </row>
    <row r="16" spans="1:19" ht="18" customHeight="1" thickBot="1" x14ac:dyDescent="0.4">
      <c r="A16" s="17" t="s">
        <v>41</v>
      </c>
      <c r="B16" s="56">
        <v>5404339</v>
      </c>
      <c r="C16" s="117">
        <v>1.58</v>
      </c>
      <c r="D16" s="56">
        <v>261</v>
      </c>
      <c r="E16" s="56">
        <v>5417821</v>
      </c>
      <c r="F16" s="117">
        <v>1.58</v>
      </c>
      <c r="G16" s="56">
        <v>259</v>
      </c>
      <c r="H16" s="56">
        <v>5578999</v>
      </c>
      <c r="I16" s="117">
        <v>1.58</v>
      </c>
      <c r="J16" s="56">
        <v>249</v>
      </c>
      <c r="K16" s="56">
        <v>5576590</v>
      </c>
      <c r="L16" s="117">
        <v>1.58</v>
      </c>
      <c r="M16" s="56">
        <v>250</v>
      </c>
      <c r="N16" s="56">
        <v>5568752</v>
      </c>
      <c r="O16" s="117">
        <v>1.58</v>
      </c>
      <c r="P16" s="56">
        <v>250</v>
      </c>
      <c r="Q16" s="56">
        <v>5558243</v>
      </c>
      <c r="R16" s="117">
        <v>1.57</v>
      </c>
      <c r="S16" s="56">
        <v>250</v>
      </c>
    </row>
    <row r="17" spans="1:23" ht="23.15" customHeight="1" thickTop="1" x14ac:dyDescent="0.35">
      <c r="A17" s="164"/>
      <c r="B17" s="165"/>
      <c r="C17" s="166"/>
      <c r="D17" s="167"/>
      <c r="E17" s="168"/>
      <c r="F17" s="102"/>
      <c r="G17" s="102"/>
      <c r="H17" s="168"/>
      <c r="I17" s="168"/>
      <c r="J17" s="168"/>
      <c r="K17" s="168"/>
      <c r="L17" s="168"/>
      <c r="M17" s="168"/>
      <c r="N17" s="169"/>
      <c r="O17" s="169"/>
      <c r="P17" s="169"/>
      <c r="Q17" s="163"/>
      <c r="R17" s="80"/>
      <c r="S17" s="80"/>
      <c r="T17" s="80"/>
      <c r="U17" s="80"/>
      <c r="V17" s="80"/>
      <c r="W17" s="80"/>
    </row>
    <row r="18" spans="1:23" ht="27" customHeight="1" x14ac:dyDescent="0.35">
      <c r="A18" s="162"/>
      <c r="B18" s="358" t="s">
        <v>32</v>
      </c>
      <c r="C18" s="358"/>
      <c r="D18" s="358"/>
      <c r="E18" s="358"/>
      <c r="F18" s="358"/>
      <c r="G18" s="358"/>
      <c r="H18" s="358"/>
      <c r="I18" s="358"/>
      <c r="J18" s="358"/>
      <c r="K18" s="358"/>
      <c r="L18" s="358"/>
      <c r="M18" s="358"/>
      <c r="N18" s="358"/>
      <c r="O18" s="358"/>
      <c r="P18" s="358"/>
      <c r="Q18" s="358"/>
      <c r="R18" s="358"/>
      <c r="S18" s="358"/>
      <c r="T18" s="80"/>
      <c r="U18" s="80"/>
      <c r="V18" s="80"/>
      <c r="W18" s="80"/>
    </row>
    <row r="19" spans="1:23" ht="28.5" customHeight="1" x14ac:dyDescent="0.35">
      <c r="A19" s="361" t="s">
        <v>55</v>
      </c>
      <c r="B19" s="349" t="s">
        <v>143</v>
      </c>
      <c r="C19" s="349"/>
      <c r="D19" s="350"/>
      <c r="E19" s="349" t="s">
        <v>145</v>
      </c>
      <c r="F19" s="349"/>
      <c r="G19" s="350"/>
      <c r="H19" s="349" t="s">
        <v>150</v>
      </c>
      <c r="I19" s="349"/>
      <c r="J19" s="350"/>
      <c r="K19" s="351" t="s">
        <v>152</v>
      </c>
      <c r="L19" s="351"/>
      <c r="M19" s="352"/>
      <c r="N19" s="351" t="s">
        <v>154</v>
      </c>
      <c r="O19" s="351"/>
      <c r="P19" s="352"/>
      <c r="Q19" s="351" t="s">
        <v>166</v>
      </c>
      <c r="R19" s="351"/>
      <c r="S19" s="352"/>
      <c r="T19" s="80"/>
      <c r="U19" s="80"/>
      <c r="V19" s="80"/>
      <c r="W19" s="80"/>
    </row>
    <row r="20" spans="1:23" s="118" customFormat="1" ht="91" customHeight="1" thickBot="1" x14ac:dyDescent="0.4">
      <c r="A20" s="316"/>
      <c r="B20" s="54" t="s">
        <v>90</v>
      </c>
      <c r="C20" s="54" t="s">
        <v>82</v>
      </c>
      <c r="D20" s="29" t="s">
        <v>83</v>
      </c>
      <c r="E20" s="54" t="s">
        <v>90</v>
      </c>
      <c r="F20" s="54" t="s">
        <v>82</v>
      </c>
      <c r="G20" s="29" t="s">
        <v>83</v>
      </c>
      <c r="H20" s="54" t="s">
        <v>90</v>
      </c>
      <c r="I20" s="54" t="s">
        <v>82</v>
      </c>
      <c r="J20" s="29" t="s">
        <v>83</v>
      </c>
      <c r="K20" s="54" t="s">
        <v>90</v>
      </c>
      <c r="L20" s="54" t="s">
        <v>82</v>
      </c>
      <c r="M20" s="29" t="s">
        <v>83</v>
      </c>
      <c r="N20" s="54" t="s">
        <v>90</v>
      </c>
      <c r="O20" s="54" t="s">
        <v>82</v>
      </c>
      <c r="P20" s="29" t="s">
        <v>83</v>
      </c>
      <c r="Q20" s="54" t="s">
        <v>90</v>
      </c>
      <c r="R20" s="54" t="s">
        <v>82</v>
      </c>
      <c r="S20" s="29" t="s">
        <v>83</v>
      </c>
      <c r="T20" s="80"/>
      <c r="U20" s="80"/>
      <c r="V20" s="80"/>
      <c r="W20" s="80"/>
    </row>
    <row r="21" spans="1:23" ht="18" customHeight="1" thickTop="1" x14ac:dyDescent="0.35">
      <c r="A21" s="53" t="s">
        <v>156</v>
      </c>
      <c r="B21" s="55">
        <v>2393264</v>
      </c>
      <c r="C21" s="120">
        <v>1.69</v>
      </c>
      <c r="D21" s="55">
        <v>362</v>
      </c>
      <c r="E21" s="55">
        <v>2416484</v>
      </c>
      <c r="F21" s="120">
        <v>1.69</v>
      </c>
      <c r="G21" s="55">
        <v>361</v>
      </c>
      <c r="H21" s="55">
        <v>2429629</v>
      </c>
      <c r="I21" s="120">
        <v>1.68</v>
      </c>
      <c r="J21" s="55">
        <v>360</v>
      </c>
      <c r="K21" s="55">
        <v>2455244</v>
      </c>
      <c r="L21" s="120">
        <v>1.68</v>
      </c>
      <c r="M21" s="55">
        <v>359</v>
      </c>
      <c r="N21" s="55">
        <v>2471340</v>
      </c>
      <c r="O21" s="120">
        <v>1.68</v>
      </c>
      <c r="P21" s="55">
        <v>358</v>
      </c>
      <c r="Q21" s="55">
        <v>2499825</v>
      </c>
      <c r="R21" s="120">
        <v>1.68</v>
      </c>
      <c r="S21" s="55">
        <v>358</v>
      </c>
      <c r="T21" s="80"/>
      <c r="U21" s="80"/>
      <c r="V21" s="80"/>
      <c r="W21" s="80"/>
    </row>
    <row r="22" spans="1:23" ht="18" customHeight="1" x14ac:dyDescent="0.35">
      <c r="A22" s="101" t="s">
        <v>157</v>
      </c>
      <c r="B22" s="116">
        <v>520355</v>
      </c>
      <c r="C22" s="121">
        <v>1.71</v>
      </c>
      <c r="D22" s="116">
        <v>366</v>
      </c>
      <c r="E22" s="116">
        <v>530669</v>
      </c>
      <c r="F22" s="121">
        <v>1.71</v>
      </c>
      <c r="G22" s="116">
        <v>365</v>
      </c>
      <c r="H22" s="116">
        <v>535371</v>
      </c>
      <c r="I22" s="121">
        <v>1.7</v>
      </c>
      <c r="J22" s="116">
        <v>365</v>
      </c>
      <c r="K22" s="116">
        <v>547953</v>
      </c>
      <c r="L22" s="121">
        <v>1.7</v>
      </c>
      <c r="M22" s="116">
        <v>363</v>
      </c>
      <c r="N22" s="116">
        <v>556930</v>
      </c>
      <c r="O22" s="121">
        <v>1.69</v>
      </c>
      <c r="P22" s="116">
        <v>362</v>
      </c>
      <c r="Q22" s="116">
        <v>583816</v>
      </c>
      <c r="R22" s="121">
        <v>1.7</v>
      </c>
      <c r="S22" s="116">
        <v>363</v>
      </c>
      <c r="T22" s="80"/>
      <c r="U22" s="80"/>
      <c r="V22" s="80"/>
      <c r="W22" s="80"/>
    </row>
    <row r="23" spans="1:23" ht="18" customHeight="1" x14ac:dyDescent="0.35">
      <c r="A23" s="101" t="s">
        <v>158</v>
      </c>
      <c r="B23" s="116">
        <v>1018015</v>
      </c>
      <c r="C23" s="121">
        <v>1.75</v>
      </c>
      <c r="D23" s="116">
        <v>378</v>
      </c>
      <c r="E23" s="116">
        <v>1024451</v>
      </c>
      <c r="F23" s="121">
        <v>1.75</v>
      </c>
      <c r="G23" s="116">
        <v>377</v>
      </c>
      <c r="H23" s="116">
        <v>1029362</v>
      </c>
      <c r="I23" s="121">
        <v>1.75</v>
      </c>
      <c r="J23" s="116">
        <v>376</v>
      </c>
      <c r="K23" s="116">
        <v>1037051</v>
      </c>
      <c r="L23" s="121">
        <v>1.74</v>
      </c>
      <c r="M23" s="116">
        <v>376</v>
      </c>
      <c r="N23" s="116">
        <v>1041271</v>
      </c>
      <c r="O23" s="121">
        <v>1.74</v>
      </c>
      <c r="P23" s="116">
        <v>375</v>
      </c>
      <c r="Q23" s="116">
        <v>1043802</v>
      </c>
      <c r="R23" s="121">
        <v>1.74</v>
      </c>
      <c r="S23" s="116">
        <v>374</v>
      </c>
      <c r="T23" s="80"/>
      <c r="U23" s="80"/>
      <c r="V23" s="80"/>
      <c r="W23" s="80"/>
    </row>
    <row r="24" spans="1:23" ht="18" customHeight="1" x14ac:dyDescent="0.35">
      <c r="A24" s="101" t="s">
        <v>159</v>
      </c>
      <c r="B24" s="116">
        <v>854894</v>
      </c>
      <c r="C24" s="121">
        <v>1.6</v>
      </c>
      <c r="D24" s="116">
        <v>339</v>
      </c>
      <c r="E24" s="116">
        <v>861364</v>
      </c>
      <c r="F24" s="121">
        <v>1.6</v>
      </c>
      <c r="G24" s="116">
        <v>338</v>
      </c>
      <c r="H24" s="116">
        <v>864896</v>
      </c>
      <c r="I24" s="121">
        <v>1.6</v>
      </c>
      <c r="J24" s="116">
        <v>338</v>
      </c>
      <c r="K24" s="116">
        <v>870240</v>
      </c>
      <c r="L24" s="121">
        <v>1.59</v>
      </c>
      <c r="M24" s="116">
        <v>337</v>
      </c>
      <c r="N24" s="116">
        <v>873139</v>
      </c>
      <c r="O24" s="121">
        <v>1.59</v>
      </c>
      <c r="P24" s="116">
        <v>336</v>
      </c>
      <c r="Q24" s="116">
        <v>872207</v>
      </c>
      <c r="R24" s="121">
        <v>1.59</v>
      </c>
      <c r="S24" s="116">
        <v>335</v>
      </c>
      <c r="T24" s="80"/>
      <c r="U24" s="80"/>
      <c r="V24" s="80"/>
      <c r="W24" s="80"/>
    </row>
    <row r="25" spans="1:23" ht="18" customHeight="1" x14ac:dyDescent="0.35">
      <c r="A25" s="53" t="s">
        <v>160</v>
      </c>
      <c r="B25" s="55">
        <v>644691</v>
      </c>
      <c r="C25" s="122">
        <v>1.55</v>
      </c>
      <c r="D25" s="55">
        <v>305</v>
      </c>
      <c r="E25" s="55">
        <v>650182</v>
      </c>
      <c r="F25" s="122">
        <v>1.55</v>
      </c>
      <c r="G25" s="55">
        <v>305</v>
      </c>
      <c r="H25" s="55">
        <v>653506</v>
      </c>
      <c r="I25" s="122">
        <v>1.54</v>
      </c>
      <c r="J25" s="55">
        <v>304</v>
      </c>
      <c r="K25" s="55">
        <v>658641</v>
      </c>
      <c r="L25" s="122">
        <v>1.54</v>
      </c>
      <c r="M25" s="55">
        <v>303</v>
      </c>
      <c r="N25" s="55">
        <v>661301</v>
      </c>
      <c r="O25" s="122">
        <v>1.54</v>
      </c>
      <c r="P25" s="55">
        <v>302</v>
      </c>
      <c r="Q25" s="55">
        <v>660895</v>
      </c>
      <c r="R25" s="122">
        <v>1.54</v>
      </c>
      <c r="S25" s="55">
        <v>301</v>
      </c>
      <c r="T25" s="80"/>
      <c r="U25" s="80"/>
      <c r="V25" s="80"/>
      <c r="W25" s="80"/>
    </row>
    <row r="26" spans="1:23" ht="18" customHeight="1" x14ac:dyDescent="0.35">
      <c r="A26" s="53" t="s">
        <v>161</v>
      </c>
      <c r="B26" s="55">
        <v>444380</v>
      </c>
      <c r="C26" s="122">
        <v>1.52</v>
      </c>
      <c r="D26" s="55">
        <v>252</v>
      </c>
      <c r="E26" s="55">
        <v>449022</v>
      </c>
      <c r="F26" s="122">
        <v>1.52</v>
      </c>
      <c r="G26" s="55">
        <v>251</v>
      </c>
      <c r="H26" s="55">
        <v>451955</v>
      </c>
      <c r="I26" s="122">
        <v>1.52</v>
      </c>
      <c r="J26" s="55">
        <v>250</v>
      </c>
      <c r="K26" s="55">
        <v>456795</v>
      </c>
      <c r="L26" s="122">
        <v>1.51</v>
      </c>
      <c r="M26" s="55">
        <v>249</v>
      </c>
      <c r="N26" s="55">
        <v>459242</v>
      </c>
      <c r="O26" s="122">
        <v>1.51</v>
      </c>
      <c r="P26" s="55">
        <v>248</v>
      </c>
      <c r="Q26" s="55">
        <v>459109</v>
      </c>
      <c r="R26" s="122">
        <v>1.51</v>
      </c>
      <c r="S26" s="55">
        <v>248</v>
      </c>
      <c r="T26" s="80"/>
      <c r="U26" s="80"/>
      <c r="V26" s="80"/>
      <c r="W26" s="80"/>
    </row>
    <row r="27" spans="1:23" ht="18" customHeight="1" x14ac:dyDescent="0.35">
      <c r="A27" s="139" t="s">
        <v>162</v>
      </c>
      <c r="B27" s="55">
        <v>284574</v>
      </c>
      <c r="C27" s="122">
        <v>1.51</v>
      </c>
      <c r="D27" s="55">
        <v>200</v>
      </c>
      <c r="E27" s="55">
        <v>288359</v>
      </c>
      <c r="F27" s="122">
        <v>1.5</v>
      </c>
      <c r="G27" s="55">
        <v>199</v>
      </c>
      <c r="H27" s="55">
        <v>290802</v>
      </c>
      <c r="I27" s="122">
        <v>1.5</v>
      </c>
      <c r="J27" s="55">
        <v>199</v>
      </c>
      <c r="K27" s="55">
        <v>295256</v>
      </c>
      <c r="L27" s="122">
        <v>1.5</v>
      </c>
      <c r="M27" s="55">
        <v>198</v>
      </c>
      <c r="N27" s="55">
        <v>297617</v>
      </c>
      <c r="O27" s="122">
        <v>1.5</v>
      </c>
      <c r="P27" s="55">
        <v>197</v>
      </c>
      <c r="Q27" s="55">
        <v>297598</v>
      </c>
      <c r="R27" s="122">
        <v>1.49</v>
      </c>
      <c r="S27" s="55">
        <v>196</v>
      </c>
      <c r="T27" s="80"/>
      <c r="U27" s="80"/>
      <c r="V27" s="80"/>
      <c r="W27" s="80"/>
    </row>
    <row r="28" spans="1:23" ht="18" customHeight="1" x14ac:dyDescent="0.35">
      <c r="A28" s="53" t="s">
        <v>163</v>
      </c>
      <c r="B28" s="55">
        <v>174266</v>
      </c>
      <c r="C28" s="122">
        <v>1.51</v>
      </c>
      <c r="D28" s="55">
        <v>153</v>
      </c>
      <c r="E28" s="55">
        <v>178941</v>
      </c>
      <c r="F28" s="122">
        <v>1.5</v>
      </c>
      <c r="G28" s="55">
        <v>152</v>
      </c>
      <c r="H28" s="55">
        <v>180860</v>
      </c>
      <c r="I28" s="122">
        <v>1.5</v>
      </c>
      <c r="J28" s="55">
        <v>151</v>
      </c>
      <c r="K28" s="55">
        <v>184670</v>
      </c>
      <c r="L28" s="122">
        <v>1.49</v>
      </c>
      <c r="M28" s="55">
        <v>150</v>
      </c>
      <c r="N28" s="55">
        <v>186907</v>
      </c>
      <c r="O28" s="122">
        <v>1.49</v>
      </c>
      <c r="P28" s="55">
        <v>149</v>
      </c>
      <c r="Q28" s="55">
        <v>187112</v>
      </c>
      <c r="R28" s="122">
        <v>1.49</v>
      </c>
      <c r="S28" s="55">
        <v>149</v>
      </c>
      <c r="T28" s="80"/>
      <c r="U28" s="80"/>
      <c r="V28" s="80"/>
      <c r="W28" s="80"/>
    </row>
    <row r="29" spans="1:23" ht="18" customHeight="1" x14ac:dyDescent="0.35">
      <c r="A29" s="53" t="s">
        <v>164</v>
      </c>
      <c r="B29" s="55">
        <v>97952</v>
      </c>
      <c r="C29" s="122">
        <v>1.5</v>
      </c>
      <c r="D29" s="55">
        <v>107</v>
      </c>
      <c r="E29" s="55">
        <v>101584</v>
      </c>
      <c r="F29" s="122">
        <v>1.49</v>
      </c>
      <c r="G29" s="55">
        <v>106</v>
      </c>
      <c r="H29" s="55">
        <v>103206</v>
      </c>
      <c r="I29" s="122">
        <v>1.49</v>
      </c>
      <c r="J29" s="55">
        <v>105</v>
      </c>
      <c r="K29" s="55">
        <v>106654</v>
      </c>
      <c r="L29" s="122">
        <v>1.48</v>
      </c>
      <c r="M29" s="55">
        <v>104</v>
      </c>
      <c r="N29" s="55">
        <v>108784</v>
      </c>
      <c r="O29" s="122">
        <v>1.48</v>
      </c>
      <c r="P29" s="55">
        <v>104</v>
      </c>
      <c r="Q29" s="55">
        <v>109345</v>
      </c>
      <c r="R29" s="122">
        <v>1.48</v>
      </c>
      <c r="S29" s="55">
        <v>103</v>
      </c>
      <c r="T29" s="80"/>
      <c r="U29" s="80"/>
      <c r="V29" s="80"/>
      <c r="W29" s="80"/>
    </row>
    <row r="30" spans="1:23" ht="18" customHeight="1" x14ac:dyDescent="0.35">
      <c r="A30" s="53" t="s">
        <v>165</v>
      </c>
      <c r="B30" s="55">
        <v>135191</v>
      </c>
      <c r="C30" s="122">
        <v>1.45</v>
      </c>
      <c r="D30" s="55">
        <v>78</v>
      </c>
      <c r="E30" s="55">
        <v>146692</v>
      </c>
      <c r="F30" s="122">
        <v>1.45</v>
      </c>
      <c r="G30" s="55">
        <v>78</v>
      </c>
      <c r="H30" s="55">
        <v>152211</v>
      </c>
      <c r="I30" s="122">
        <v>1.45</v>
      </c>
      <c r="J30" s="55">
        <v>77</v>
      </c>
      <c r="K30" s="55">
        <v>165696</v>
      </c>
      <c r="L30" s="122">
        <v>1.44</v>
      </c>
      <c r="M30" s="55">
        <v>75</v>
      </c>
      <c r="N30" s="55">
        <v>175688</v>
      </c>
      <c r="O30" s="122">
        <v>1.43</v>
      </c>
      <c r="P30" s="55">
        <v>74</v>
      </c>
      <c r="Q30" s="55">
        <v>179115</v>
      </c>
      <c r="R30" s="122">
        <v>1.43</v>
      </c>
      <c r="S30" s="55">
        <v>74</v>
      </c>
      <c r="T30" s="80"/>
      <c r="U30" s="80"/>
      <c r="V30" s="80"/>
      <c r="W30" s="80"/>
    </row>
    <row r="31" spans="1:23" ht="18" customHeight="1" x14ac:dyDescent="0.35">
      <c r="A31" s="103" t="s">
        <v>28</v>
      </c>
      <c r="B31" s="55">
        <v>1373293</v>
      </c>
      <c r="C31" s="122">
        <v>1.44</v>
      </c>
      <c r="D31" s="55">
        <v>78</v>
      </c>
      <c r="E31" s="55">
        <v>1326220</v>
      </c>
      <c r="F31" s="122">
        <v>1.44</v>
      </c>
      <c r="G31" s="55">
        <v>78</v>
      </c>
      <c r="H31" s="55">
        <v>1299682</v>
      </c>
      <c r="I31" s="122">
        <v>1.44</v>
      </c>
      <c r="J31" s="55">
        <v>78</v>
      </c>
      <c r="K31" s="55">
        <v>1256074</v>
      </c>
      <c r="L31" s="122">
        <v>1.45</v>
      </c>
      <c r="M31" s="55">
        <v>79</v>
      </c>
      <c r="N31" s="55">
        <v>1224738</v>
      </c>
      <c r="O31" s="122">
        <v>1.45</v>
      </c>
      <c r="P31" s="55">
        <v>79</v>
      </c>
      <c r="Q31" s="55">
        <v>1205625</v>
      </c>
      <c r="R31" s="122">
        <v>1.45</v>
      </c>
      <c r="S31" s="55">
        <v>79</v>
      </c>
      <c r="T31" s="80"/>
      <c r="U31" s="80"/>
      <c r="V31" s="80"/>
      <c r="W31" s="80"/>
    </row>
    <row r="32" spans="1:23" ht="18" customHeight="1" thickBot="1" x14ac:dyDescent="0.4">
      <c r="A32" s="100" t="s">
        <v>41</v>
      </c>
      <c r="B32" s="56">
        <v>5547611</v>
      </c>
      <c r="C32" s="117">
        <v>1.57</v>
      </c>
      <c r="D32" s="56">
        <v>250</v>
      </c>
      <c r="E32" s="56">
        <v>5557484</v>
      </c>
      <c r="F32" s="117">
        <v>1.57</v>
      </c>
      <c r="G32" s="56">
        <v>251</v>
      </c>
      <c r="H32" s="56">
        <v>5561851</v>
      </c>
      <c r="I32" s="117">
        <v>1.57</v>
      </c>
      <c r="J32" s="56">
        <v>251</v>
      </c>
      <c r="K32" s="56">
        <v>5579030</v>
      </c>
      <c r="L32" s="117">
        <v>1.57</v>
      </c>
      <c r="M32" s="56">
        <v>252</v>
      </c>
      <c r="N32" s="56">
        <v>5585617</v>
      </c>
      <c r="O32" s="117">
        <v>1.57</v>
      </c>
      <c r="P32" s="56">
        <v>252</v>
      </c>
      <c r="Q32" s="56">
        <v>5598624</v>
      </c>
      <c r="R32" s="117">
        <v>1.57</v>
      </c>
      <c r="S32" s="56">
        <v>252</v>
      </c>
      <c r="T32" s="80"/>
      <c r="U32" s="80"/>
      <c r="V32" s="80"/>
      <c r="W32" s="80"/>
    </row>
    <row r="33" spans="1:19" ht="16" customHeight="1" thickTop="1" x14ac:dyDescent="0.35"/>
    <row r="34" spans="1:19" ht="43" customHeight="1" x14ac:dyDescent="0.35">
      <c r="A34" s="362" t="s">
        <v>89</v>
      </c>
      <c r="B34" s="362"/>
      <c r="C34" s="362"/>
      <c r="D34" s="362"/>
      <c r="E34" s="362"/>
      <c r="F34" s="362"/>
      <c r="G34" s="362"/>
      <c r="H34" s="362"/>
      <c r="I34" s="362"/>
      <c r="J34" s="362"/>
      <c r="K34" s="362"/>
      <c r="L34" s="362"/>
      <c r="M34" s="362"/>
      <c r="N34" s="362"/>
      <c r="O34" s="362"/>
      <c r="P34" s="362"/>
      <c r="Q34" s="362"/>
      <c r="R34" s="362"/>
      <c r="S34" s="362"/>
    </row>
    <row r="35" spans="1:19" ht="55.5" customHeight="1" x14ac:dyDescent="0.35">
      <c r="A35" s="360" t="str">
        <f>+INDICE!B10</f>
        <v xml:space="preserve"> Lettura dati 22 marzo 2024</v>
      </c>
      <c r="B35" s="360"/>
      <c r="C35" s="2"/>
      <c r="D35" s="2"/>
      <c r="E35" s="2"/>
      <c r="F35" s="2"/>
      <c r="G35" s="2"/>
      <c r="H35" s="2"/>
      <c r="I35" s="2"/>
      <c r="J35" s="2"/>
    </row>
    <row r="36" spans="1:19" ht="7" customHeight="1" x14ac:dyDescent="0.35"/>
    <row r="37" spans="1:19" ht="7" customHeight="1" x14ac:dyDescent="0.35"/>
    <row r="38" spans="1:19" ht="7" customHeight="1" x14ac:dyDescent="0.35"/>
    <row r="39" spans="1:19" ht="7" customHeight="1" x14ac:dyDescent="0.35"/>
    <row r="40" spans="1:19" ht="7" customHeight="1" x14ac:dyDescent="0.35"/>
    <row r="41" spans="1:19" ht="7" customHeight="1" x14ac:dyDescent="0.35"/>
    <row r="42" spans="1:19" ht="7" customHeight="1" x14ac:dyDescent="0.35"/>
    <row r="43" spans="1:19" ht="7" customHeight="1" x14ac:dyDescent="0.35"/>
    <row r="44" spans="1:19" ht="7" customHeight="1" x14ac:dyDescent="0.35"/>
    <row r="45" spans="1:19" ht="7" customHeight="1" x14ac:dyDescent="0.35"/>
    <row r="46" spans="1:19" ht="7" customHeight="1" x14ac:dyDescent="0.35"/>
    <row r="47" spans="1:19" ht="7" customHeight="1" x14ac:dyDescent="0.35"/>
    <row r="48" spans="1:19" ht="7" customHeight="1" x14ac:dyDescent="0.35"/>
    <row r="49" ht="7" customHeight="1" x14ac:dyDescent="0.35"/>
    <row r="50" ht="7" customHeight="1" x14ac:dyDescent="0.35"/>
    <row r="51" ht="7" customHeight="1" x14ac:dyDescent="0.35"/>
    <row r="52" ht="7" customHeight="1" x14ac:dyDescent="0.35"/>
    <row r="53" ht="7" customHeight="1" x14ac:dyDescent="0.35"/>
    <row r="54" ht="7" customHeight="1" x14ac:dyDescent="0.35"/>
    <row r="55" ht="7" customHeight="1" x14ac:dyDescent="0.35"/>
    <row r="56" ht="7" customHeight="1" x14ac:dyDescent="0.35"/>
    <row r="57" ht="7" customHeight="1" x14ac:dyDescent="0.35"/>
    <row r="58" ht="7" customHeight="1" x14ac:dyDescent="0.35"/>
    <row r="59" ht="7" customHeight="1" x14ac:dyDescent="0.35"/>
    <row r="60" ht="7" customHeight="1" x14ac:dyDescent="0.35"/>
    <row r="61" ht="7" customHeight="1" x14ac:dyDescent="0.35"/>
    <row r="62" ht="7" customHeight="1" x14ac:dyDescent="0.35"/>
    <row r="63" ht="7" customHeight="1" x14ac:dyDescent="0.35"/>
    <row r="64" ht="7" customHeight="1" x14ac:dyDescent="0.35"/>
    <row r="65" ht="7" customHeight="1" x14ac:dyDescent="0.35"/>
    <row r="66" ht="7" customHeight="1" x14ac:dyDescent="0.35"/>
    <row r="67" ht="7" customHeight="1" x14ac:dyDescent="0.35"/>
    <row r="68" ht="7" customHeight="1" x14ac:dyDescent="0.35"/>
    <row r="69" ht="7" customHeight="1" x14ac:dyDescent="0.35"/>
    <row r="70" ht="7" customHeight="1" x14ac:dyDescent="0.35"/>
    <row r="71" ht="7" customHeight="1" x14ac:dyDescent="0.35"/>
    <row r="72" ht="7" customHeight="1" x14ac:dyDescent="0.35"/>
    <row r="73" ht="7" customHeight="1" x14ac:dyDescent="0.35"/>
    <row r="74" ht="7" customHeight="1" x14ac:dyDescent="0.35"/>
    <row r="75" ht="7" customHeight="1" x14ac:dyDescent="0.35"/>
    <row r="76" ht="7" customHeight="1" x14ac:dyDescent="0.35"/>
    <row r="77" ht="7" customHeight="1" x14ac:dyDescent="0.35"/>
  </sheetData>
  <mergeCells count="18">
    <mergeCell ref="N19:P19"/>
    <mergeCell ref="A35:B35"/>
    <mergeCell ref="A19:A20"/>
    <mergeCell ref="B19:D19"/>
    <mergeCell ref="E19:G19"/>
    <mergeCell ref="H19:J19"/>
    <mergeCell ref="K19:M19"/>
    <mergeCell ref="A34:S34"/>
    <mergeCell ref="Q19:S19"/>
    <mergeCell ref="B18:S18"/>
    <mergeCell ref="Q3:S3"/>
    <mergeCell ref="B2:S2"/>
    <mergeCell ref="N3:P3"/>
    <mergeCell ref="A3:A4"/>
    <mergeCell ref="B3:D3"/>
    <mergeCell ref="K3:M3"/>
    <mergeCell ref="H3:J3"/>
    <mergeCell ref="E3:G3"/>
  </mergeCells>
  <pageMargins left="0.25" right="0.25" top="0.75" bottom="0.75" header="0.3" footer="0.3"/>
  <pageSetup paperSize="9" scale="49" orientation="landscape" r:id="rId1"/>
  <headerFooter>
    <oddHeader>&amp;COSSERVATORIO ASSEGNO UNICO UNIVERSALE</oddHeader>
    <oddFooter>&amp;CINPS - COORDINAMENTO GENERALE STATISTICO ATTUARIALE</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91FE8-B06D-4A1C-9EF3-69125DA82D2D}">
  <sheetPr>
    <pageSetUpPr fitToPage="1"/>
  </sheetPr>
  <dimension ref="A1:H62"/>
  <sheetViews>
    <sheetView showGridLines="0" view="pageBreakPreview" zoomScale="60" zoomScaleNormal="70" workbookViewId="0">
      <selection activeCell="B2" sqref="B2:G2"/>
    </sheetView>
  </sheetViews>
  <sheetFormatPr defaultColWidth="13.26953125" defaultRowHeight="10" x14ac:dyDescent="0.35"/>
  <cols>
    <col min="1" max="1" width="36.08984375" style="1" customWidth="1"/>
    <col min="2" max="2" width="24.90625" style="1" customWidth="1"/>
    <col min="3" max="3" width="16" style="1" customWidth="1"/>
    <col min="4" max="4" width="18.26953125" style="1" customWidth="1"/>
    <col min="5" max="16384" width="13.26953125" style="1"/>
  </cols>
  <sheetData>
    <row r="1" spans="1:7" ht="59.5" customHeight="1" thickBot="1" x14ac:dyDescent="0.4">
      <c r="A1" s="75" t="str">
        <f>+INDICE!B26</f>
        <v>Tavola 1.10.2 – Richiedenti pagati, numero medio di figli pagati e importi medi mensili di AUU erogati per classe di ISEE del richiedente - Anno 2024</v>
      </c>
      <c r="B1" s="75"/>
      <c r="C1" s="75"/>
      <c r="D1" s="75"/>
      <c r="E1" s="75"/>
      <c r="F1" s="75"/>
      <c r="G1" s="75"/>
    </row>
    <row r="2" spans="1:7" ht="40.5" customHeight="1" thickTop="1" x14ac:dyDescent="0.35">
      <c r="A2" s="31"/>
      <c r="B2" s="359" t="s">
        <v>32</v>
      </c>
      <c r="C2" s="359"/>
      <c r="D2" s="359"/>
      <c r="E2" s="359"/>
      <c r="F2" s="359"/>
      <c r="G2" s="359"/>
    </row>
    <row r="3" spans="1:7" ht="28.5" customHeight="1" x14ac:dyDescent="0.35">
      <c r="A3" s="343" t="s">
        <v>55</v>
      </c>
      <c r="B3" s="345" t="s">
        <v>190</v>
      </c>
      <c r="C3" s="345"/>
      <c r="D3" s="346"/>
      <c r="E3" s="345" t="s">
        <v>221</v>
      </c>
      <c r="F3" s="345"/>
      <c r="G3" s="346"/>
    </row>
    <row r="4" spans="1:7" s="118" customFormat="1" ht="80.150000000000006" customHeight="1" thickBot="1" x14ac:dyDescent="0.4">
      <c r="A4" s="344"/>
      <c r="B4" s="54" t="s">
        <v>90</v>
      </c>
      <c r="C4" s="54" t="s">
        <v>82</v>
      </c>
      <c r="D4" s="29" t="s">
        <v>83</v>
      </c>
      <c r="E4" s="54" t="s">
        <v>90</v>
      </c>
      <c r="F4" s="54" t="s">
        <v>82</v>
      </c>
      <c r="G4" s="29" t="s">
        <v>83</v>
      </c>
    </row>
    <row r="5" spans="1:7" ht="25.5" customHeight="1" thickTop="1" x14ac:dyDescent="0.35">
      <c r="A5" s="53" t="s">
        <v>197</v>
      </c>
      <c r="B5" s="55">
        <v>2949712</v>
      </c>
      <c r="C5" s="120">
        <v>1.69</v>
      </c>
      <c r="D5" s="55">
        <v>379</v>
      </c>
      <c r="E5" s="55">
        <v>2948386</v>
      </c>
      <c r="F5" s="120">
        <v>1.69</v>
      </c>
      <c r="G5" s="55">
        <v>378</v>
      </c>
    </row>
    <row r="6" spans="1:7" ht="25.5" customHeight="1" x14ac:dyDescent="0.35">
      <c r="A6" s="101" t="s">
        <v>198</v>
      </c>
      <c r="B6" s="116">
        <v>904422</v>
      </c>
      <c r="C6" s="121">
        <v>1.72</v>
      </c>
      <c r="D6" s="116">
        <v>383</v>
      </c>
      <c r="E6" s="116">
        <v>906617</v>
      </c>
      <c r="F6" s="121">
        <v>1.72</v>
      </c>
      <c r="G6" s="116">
        <v>383</v>
      </c>
    </row>
    <row r="7" spans="1:7" ht="25.5" customHeight="1" x14ac:dyDescent="0.35">
      <c r="A7" s="101" t="s">
        <v>200</v>
      </c>
      <c r="B7" s="116">
        <v>1139091</v>
      </c>
      <c r="C7" s="121">
        <v>1.75</v>
      </c>
      <c r="D7" s="116">
        <v>394</v>
      </c>
      <c r="E7" s="116">
        <v>1137232</v>
      </c>
      <c r="F7" s="121">
        <v>1.74</v>
      </c>
      <c r="G7" s="116">
        <v>393</v>
      </c>
    </row>
    <row r="8" spans="1:7" ht="25.5" customHeight="1" x14ac:dyDescent="0.35">
      <c r="A8" s="101" t="s">
        <v>201</v>
      </c>
      <c r="B8" s="116">
        <v>906199</v>
      </c>
      <c r="C8" s="121">
        <v>1.6</v>
      </c>
      <c r="D8" s="116">
        <v>354</v>
      </c>
      <c r="E8" s="116">
        <v>904537</v>
      </c>
      <c r="F8" s="121">
        <v>1.59</v>
      </c>
      <c r="G8" s="116">
        <v>353</v>
      </c>
    </row>
    <row r="9" spans="1:7" ht="25.5" customHeight="1" x14ac:dyDescent="0.35">
      <c r="A9" s="53" t="s">
        <v>199</v>
      </c>
      <c r="B9" s="55">
        <v>664503</v>
      </c>
      <c r="C9" s="122">
        <v>1.54</v>
      </c>
      <c r="D9" s="55">
        <v>317</v>
      </c>
      <c r="E9" s="55">
        <v>664016</v>
      </c>
      <c r="F9" s="122">
        <v>1.54</v>
      </c>
      <c r="G9" s="55">
        <v>317</v>
      </c>
    </row>
    <row r="10" spans="1:7" ht="25.5" customHeight="1" x14ac:dyDescent="0.35">
      <c r="A10" s="53" t="s">
        <v>206</v>
      </c>
      <c r="B10" s="55">
        <v>442673</v>
      </c>
      <c r="C10" s="122">
        <v>1.51</v>
      </c>
      <c r="D10" s="55">
        <v>260</v>
      </c>
      <c r="E10" s="55">
        <v>442634</v>
      </c>
      <c r="F10" s="122">
        <v>1.51</v>
      </c>
      <c r="G10" s="55">
        <v>260</v>
      </c>
    </row>
    <row r="11" spans="1:7" ht="25.5" customHeight="1" x14ac:dyDescent="0.35">
      <c r="A11" s="139" t="s">
        <v>202</v>
      </c>
      <c r="B11" s="55">
        <v>277359</v>
      </c>
      <c r="C11" s="122">
        <v>1.5</v>
      </c>
      <c r="D11" s="55">
        <v>207</v>
      </c>
      <c r="E11" s="55">
        <v>277721</v>
      </c>
      <c r="F11" s="122">
        <v>1.49</v>
      </c>
      <c r="G11" s="55">
        <v>206</v>
      </c>
    </row>
    <row r="12" spans="1:7" ht="25.5" customHeight="1" x14ac:dyDescent="0.35">
      <c r="A12" s="53" t="s">
        <v>203</v>
      </c>
      <c r="B12" s="55">
        <v>167416</v>
      </c>
      <c r="C12" s="122">
        <v>1.49</v>
      </c>
      <c r="D12" s="55">
        <v>157</v>
      </c>
      <c r="E12" s="55">
        <v>167971</v>
      </c>
      <c r="F12" s="122">
        <v>1.49</v>
      </c>
      <c r="G12" s="55">
        <v>157</v>
      </c>
    </row>
    <row r="13" spans="1:7" ht="25.5" customHeight="1" x14ac:dyDescent="0.35">
      <c r="A13" s="53" t="s">
        <v>204</v>
      </c>
      <c r="B13" s="55">
        <v>92250</v>
      </c>
      <c r="C13" s="122">
        <v>1.47</v>
      </c>
      <c r="D13" s="55">
        <v>108</v>
      </c>
      <c r="E13" s="55">
        <v>92877</v>
      </c>
      <c r="F13" s="122">
        <v>1.47</v>
      </c>
      <c r="G13" s="55">
        <v>108</v>
      </c>
    </row>
    <row r="14" spans="1:7" ht="25.5" customHeight="1" x14ac:dyDescent="0.35">
      <c r="A14" s="53" t="s">
        <v>205</v>
      </c>
      <c r="B14" s="55">
        <v>150383</v>
      </c>
      <c r="C14" s="122">
        <v>1.43</v>
      </c>
      <c r="D14" s="55">
        <v>78</v>
      </c>
      <c r="E14" s="55">
        <v>153158</v>
      </c>
      <c r="F14" s="122">
        <v>1.43</v>
      </c>
      <c r="G14" s="55">
        <v>78</v>
      </c>
    </row>
    <row r="15" spans="1:7" ht="25.5" customHeight="1" x14ac:dyDescent="0.35">
      <c r="A15" s="103" t="s">
        <v>28</v>
      </c>
      <c r="B15" s="55">
        <v>1210188</v>
      </c>
      <c r="C15" s="122">
        <v>1.45</v>
      </c>
      <c r="D15" s="55">
        <v>84</v>
      </c>
      <c r="E15" s="55">
        <v>1182123</v>
      </c>
      <c r="F15" s="122">
        <v>1.45</v>
      </c>
      <c r="G15" s="55">
        <v>84</v>
      </c>
    </row>
    <row r="16" spans="1:7" ht="25.5" customHeight="1" thickBot="1" x14ac:dyDescent="0.4">
      <c r="A16" s="17" t="s">
        <v>29</v>
      </c>
      <c r="B16" s="56">
        <v>5954484</v>
      </c>
      <c r="C16" s="117">
        <v>1.59</v>
      </c>
      <c r="D16" s="56">
        <v>277</v>
      </c>
      <c r="E16" s="56">
        <v>5928886</v>
      </c>
      <c r="F16" s="117">
        <v>1.59</v>
      </c>
      <c r="G16" s="56">
        <v>277</v>
      </c>
    </row>
    <row r="17" spans="1:8" ht="6" customHeight="1" thickTop="1" x14ac:dyDescent="0.35">
      <c r="A17" s="164"/>
      <c r="B17" s="165"/>
      <c r="C17" s="166"/>
      <c r="D17" s="167"/>
      <c r="E17" s="80"/>
      <c r="F17" s="80"/>
      <c r="G17" s="80"/>
      <c r="H17" s="80"/>
    </row>
    <row r="18" spans="1:8" ht="6" customHeight="1" x14ac:dyDescent="0.35"/>
    <row r="19" spans="1:8" ht="109.5" customHeight="1" x14ac:dyDescent="0.35">
      <c r="A19" s="363" t="s">
        <v>89</v>
      </c>
      <c r="B19" s="363"/>
      <c r="C19" s="363"/>
      <c r="D19" s="363"/>
      <c r="E19" s="363"/>
      <c r="F19" s="363"/>
      <c r="G19" s="363"/>
    </row>
    <row r="20" spans="1:8" ht="55.5" customHeight="1" x14ac:dyDescent="0.35">
      <c r="A20" s="360" t="str">
        <f>+INDICE!B10</f>
        <v xml:space="preserve"> Lettura dati 22 marzo 2024</v>
      </c>
      <c r="B20" s="360"/>
      <c r="C20" s="2"/>
      <c r="D20" s="2"/>
    </row>
    <row r="21" spans="1:8" ht="7" customHeight="1" x14ac:dyDescent="0.35"/>
    <row r="22" spans="1:8" ht="7" customHeight="1" x14ac:dyDescent="0.35"/>
    <row r="23" spans="1:8" ht="7" customHeight="1" x14ac:dyDescent="0.35"/>
    <row r="24" spans="1:8" ht="7" customHeight="1" x14ac:dyDescent="0.35"/>
    <row r="25" spans="1:8" ht="7" customHeight="1" x14ac:dyDescent="0.35"/>
    <row r="26" spans="1:8" ht="7" customHeight="1" x14ac:dyDescent="0.35"/>
    <row r="27" spans="1:8" ht="7" customHeight="1" x14ac:dyDescent="0.35"/>
    <row r="28" spans="1:8" ht="7" customHeight="1" x14ac:dyDescent="0.35"/>
    <row r="29" spans="1:8" ht="7" customHeight="1" x14ac:dyDescent="0.35"/>
    <row r="30" spans="1:8" ht="7" customHeight="1" x14ac:dyDescent="0.35"/>
    <row r="31" spans="1:8" ht="7" customHeight="1" x14ac:dyDescent="0.35"/>
    <row r="32" spans="1:8" ht="7" customHeight="1" x14ac:dyDescent="0.35"/>
    <row r="33" ht="7" customHeight="1" x14ac:dyDescent="0.35"/>
    <row r="34" ht="7" customHeight="1" x14ac:dyDescent="0.35"/>
    <row r="35" ht="7" customHeight="1" x14ac:dyDescent="0.35"/>
    <row r="36" ht="7" customHeight="1" x14ac:dyDescent="0.35"/>
    <row r="37" ht="7" customHeight="1" x14ac:dyDescent="0.35"/>
    <row r="38" ht="7" customHeight="1" x14ac:dyDescent="0.35"/>
    <row r="39" ht="7" customHeight="1" x14ac:dyDescent="0.35"/>
    <row r="40" ht="7" customHeight="1" x14ac:dyDescent="0.35"/>
    <row r="41" ht="7" customHeight="1" x14ac:dyDescent="0.35"/>
    <row r="42" ht="7" customHeight="1" x14ac:dyDescent="0.35"/>
    <row r="43" ht="7" customHeight="1" x14ac:dyDescent="0.35"/>
    <row r="44" ht="7" customHeight="1" x14ac:dyDescent="0.35"/>
    <row r="45" ht="7" customHeight="1" x14ac:dyDescent="0.35"/>
    <row r="46" ht="7" customHeight="1" x14ac:dyDescent="0.35"/>
    <row r="47" ht="7" customHeight="1" x14ac:dyDescent="0.35"/>
    <row r="48" ht="7" customHeight="1" x14ac:dyDescent="0.35"/>
    <row r="49" ht="7" customHeight="1" x14ac:dyDescent="0.35"/>
    <row r="50" ht="7" customHeight="1" x14ac:dyDescent="0.35"/>
    <row r="51" ht="7" customHeight="1" x14ac:dyDescent="0.35"/>
    <row r="52" ht="7" customHeight="1" x14ac:dyDescent="0.35"/>
    <row r="53" ht="7" customHeight="1" x14ac:dyDescent="0.35"/>
    <row r="54" ht="7" customHeight="1" x14ac:dyDescent="0.35"/>
    <row r="55" ht="7" customHeight="1" x14ac:dyDescent="0.35"/>
    <row r="56" ht="7" customHeight="1" x14ac:dyDescent="0.35"/>
    <row r="57" ht="7" customHeight="1" x14ac:dyDescent="0.35"/>
    <row r="58" ht="7" customHeight="1" x14ac:dyDescent="0.35"/>
    <row r="59" ht="7" customHeight="1" x14ac:dyDescent="0.35"/>
    <row r="60" ht="7" customHeight="1" x14ac:dyDescent="0.35"/>
    <row r="61" ht="7" customHeight="1" x14ac:dyDescent="0.35"/>
    <row r="62" ht="7" customHeight="1" x14ac:dyDescent="0.35"/>
  </sheetData>
  <mergeCells count="6">
    <mergeCell ref="E3:G3"/>
    <mergeCell ref="B2:G2"/>
    <mergeCell ref="A19:G19"/>
    <mergeCell ref="A20:B20"/>
    <mergeCell ref="A3:A4"/>
    <mergeCell ref="B3:D3"/>
  </mergeCells>
  <pageMargins left="0.25" right="0.25" top="0.75" bottom="0.75" header="0.3" footer="0.3"/>
  <pageSetup paperSize="9" scale="60" orientation="landscape" r:id="rId1"/>
  <headerFooter>
    <oddHeader>&amp;COSSERVATORIO ASSEGNO UNICO UNIVERSALE</oddHeader>
    <oddFooter>&amp;CINPS - COORDINAMENTO GENERALE STATISTICO ATTUARIALE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D5D18-5E7F-4BDE-84DA-D17896C9F803}">
  <sheetPr>
    <pageSetUpPr fitToPage="1"/>
  </sheetPr>
  <dimension ref="B1:U45"/>
  <sheetViews>
    <sheetView showGridLines="0" topLeftCell="A25" zoomScaleNormal="100" workbookViewId="0">
      <selection activeCell="B2" sqref="B2"/>
    </sheetView>
  </sheetViews>
  <sheetFormatPr defaultColWidth="8.7265625" defaultRowHeight="14.5" x14ac:dyDescent="0.35"/>
  <cols>
    <col min="1" max="1" width="4.1796875" style="38" customWidth="1"/>
    <col min="2" max="2" width="13.1796875" style="38" customWidth="1"/>
    <col min="3" max="10" width="8.7265625" style="38"/>
    <col min="11" max="11" width="3.54296875" style="38" customWidth="1"/>
    <col min="12" max="12" width="5" style="38" customWidth="1"/>
    <col min="13" max="13" width="7.26953125" style="38" customWidth="1"/>
    <col min="14" max="16384" width="8.7265625" style="38"/>
  </cols>
  <sheetData>
    <row r="1" spans="2:21" x14ac:dyDescent="0.35">
      <c r="B1" s="38" t="s">
        <v>66</v>
      </c>
    </row>
    <row r="4" spans="2:21" ht="25" x14ac:dyDescent="0.35">
      <c r="B4" s="304" t="s">
        <v>52</v>
      </c>
      <c r="C4" s="304"/>
      <c r="D4" s="304"/>
      <c r="E4" s="304"/>
      <c r="F4" s="304"/>
      <c r="G4" s="304"/>
      <c r="H4" s="304"/>
      <c r="I4" s="304"/>
      <c r="J4" s="304"/>
      <c r="K4" s="304"/>
    </row>
    <row r="7" spans="2:21" ht="15" x14ac:dyDescent="0.35">
      <c r="B7" s="305" t="s">
        <v>57</v>
      </c>
      <c r="C7" s="305"/>
      <c r="D7" s="305"/>
      <c r="E7" s="305"/>
      <c r="F7" s="305"/>
      <c r="G7" s="305"/>
      <c r="H7" s="305"/>
      <c r="I7" s="305"/>
      <c r="J7" s="305"/>
      <c r="K7" s="305"/>
    </row>
    <row r="9" spans="2:21" ht="15.5" x14ac:dyDescent="0.35">
      <c r="B9" s="81" t="s">
        <v>67</v>
      </c>
      <c r="C9" s="40"/>
      <c r="G9" s="94"/>
      <c r="M9" s="92"/>
      <c r="N9" s="92"/>
      <c r="O9" s="92"/>
      <c r="P9" s="92"/>
      <c r="Q9" s="92"/>
      <c r="R9" s="92"/>
      <c r="S9" s="92"/>
      <c r="T9" s="92"/>
      <c r="U9" s="93"/>
    </row>
    <row r="10" spans="2:21" ht="15.5" x14ac:dyDescent="0.35">
      <c r="B10" s="211" t="s">
        <v>218</v>
      </c>
      <c r="C10" s="212"/>
      <c r="D10" s="128"/>
      <c r="G10" s="94"/>
      <c r="I10" s="96"/>
      <c r="M10" s="92"/>
      <c r="N10" s="92"/>
      <c r="O10" s="92"/>
      <c r="P10" s="92"/>
      <c r="Q10" s="92"/>
      <c r="R10" s="92"/>
      <c r="S10" s="92"/>
      <c r="T10" s="92"/>
      <c r="U10" s="92"/>
    </row>
    <row r="11" spans="2:21" ht="27" customHeight="1" x14ac:dyDescent="0.35">
      <c r="B11" s="303" t="s">
        <v>170</v>
      </c>
      <c r="C11" s="303"/>
      <c r="D11" s="303"/>
      <c r="E11" s="303"/>
      <c r="F11" s="303"/>
      <c r="G11" s="303"/>
      <c r="H11" s="303"/>
      <c r="I11" s="303"/>
      <c r="J11" s="303"/>
      <c r="K11" s="303"/>
      <c r="L11" s="123"/>
      <c r="M11" s="123"/>
    </row>
    <row r="12" spans="2:21" ht="35.15" customHeight="1" x14ac:dyDescent="0.35">
      <c r="B12" s="303" t="s">
        <v>171</v>
      </c>
      <c r="C12" s="303"/>
      <c r="D12" s="303"/>
      <c r="E12" s="303"/>
      <c r="F12" s="303"/>
      <c r="G12" s="303"/>
      <c r="H12" s="303"/>
      <c r="I12" s="303"/>
      <c r="J12" s="303"/>
      <c r="K12" s="303"/>
      <c r="L12" s="123"/>
      <c r="M12" s="123"/>
    </row>
    <row r="13" spans="2:21" ht="30" customHeight="1" x14ac:dyDescent="0.35">
      <c r="B13" s="303" t="s">
        <v>194</v>
      </c>
      <c r="C13" s="303"/>
      <c r="D13" s="303"/>
      <c r="E13" s="303"/>
      <c r="F13" s="303"/>
      <c r="G13" s="303"/>
      <c r="H13" s="303"/>
      <c r="I13" s="303"/>
      <c r="J13" s="303"/>
      <c r="K13" s="303"/>
      <c r="L13" s="123"/>
      <c r="M13" s="123"/>
    </row>
    <row r="14" spans="2:21" ht="19.5" customHeight="1" x14ac:dyDescent="0.35">
      <c r="B14" s="123" t="s">
        <v>172</v>
      </c>
      <c r="C14" s="123"/>
      <c r="D14" s="123"/>
      <c r="E14" s="123"/>
      <c r="F14" s="123"/>
      <c r="G14" s="123"/>
      <c r="H14" s="123"/>
      <c r="I14" s="123"/>
      <c r="J14" s="123"/>
      <c r="K14" s="123"/>
      <c r="L14" s="123"/>
      <c r="M14" s="123"/>
    </row>
    <row r="15" spans="2:21" ht="19.5" customHeight="1" x14ac:dyDescent="0.35">
      <c r="B15" s="123" t="s">
        <v>173</v>
      </c>
      <c r="C15" s="123"/>
      <c r="D15" s="123"/>
      <c r="E15" s="123"/>
      <c r="F15" s="123"/>
      <c r="G15" s="123"/>
      <c r="H15" s="123"/>
      <c r="I15" s="123"/>
      <c r="J15" s="123"/>
      <c r="K15" s="123"/>
      <c r="L15" s="123"/>
      <c r="M15" s="123"/>
    </row>
    <row r="16" spans="2:21" ht="34.5" customHeight="1" x14ac:dyDescent="0.35">
      <c r="B16" s="303" t="s">
        <v>118</v>
      </c>
      <c r="C16" s="303"/>
      <c r="D16" s="303"/>
      <c r="E16" s="303"/>
      <c r="F16" s="303"/>
      <c r="G16" s="303"/>
      <c r="H16" s="303"/>
      <c r="I16" s="303"/>
      <c r="J16" s="303"/>
      <c r="K16" s="303"/>
      <c r="L16" s="303"/>
      <c r="M16" s="303"/>
    </row>
    <row r="17" spans="2:13" ht="34.5" customHeight="1" x14ac:dyDescent="0.35">
      <c r="B17" s="303" t="s">
        <v>174</v>
      </c>
      <c r="C17" s="303"/>
      <c r="D17" s="303"/>
      <c r="E17" s="303"/>
      <c r="F17" s="303"/>
      <c r="G17" s="303"/>
      <c r="H17" s="303"/>
      <c r="I17" s="303"/>
      <c r="J17" s="303"/>
      <c r="K17" s="303"/>
      <c r="L17" s="123"/>
      <c r="M17" s="123"/>
    </row>
    <row r="18" spans="2:13" ht="34.5" customHeight="1" x14ac:dyDescent="0.35">
      <c r="B18" s="303" t="s">
        <v>175</v>
      </c>
      <c r="C18" s="303"/>
      <c r="D18" s="303"/>
      <c r="E18" s="303"/>
      <c r="F18" s="303"/>
      <c r="G18" s="303"/>
      <c r="H18" s="303"/>
      <c r="I18" s="303"/>
      <c r="J18" s="303"/>
      <c r="K18" s="303"/>
      <c r="L18" s="123"/>
      <c r="M18" s="123"/>
    </row>
    <row r="19" spans="2:13" ht="22" customHeight="1" x14ac:dyDescent="0.35">
      <c r="B19" s="123" t="s">
        <v>176</v>
      </c>
      <c r="C19" s="123"/>
      <c r="D19" s="123"/>
      <c r="E19" s="123"/>
      <c r="F19" s="123"/>
      <c r="G19" s="123"/>
      <c r="H19" s="123"/>
      <c r="I19" s="123"/>
      <c r="J19" s="123"/>
      <c r="K19" s="123"/>
      <c r="L19" s="123"/>
      <c r="M19" s="123"/>
    </row>
    <row r="20" spans="2:13" ht="22" customHeight="1" x14ac:dyDescent="0.35">
      <c r="B20" s="123" t="s">
        <v>177</v>
      </c>
      <c r="C20" s="123"/>
      <c r="D20" s="123"/>
      <c r="E20" s="123"/>
      <c r="F20" s="123"/>
      <c r="G20" s="123"/>
      <c r="H20" s="123"/>
      <c r="I20" s="123"/>
      <c r="J20" s="123"/>
      <c r="K20" s="123"/>
      <c r="L20" s="123"/>
      <c r="M20" s="123"/>
    </row>
    <row r="21" spans="2:13" ht="22" customHeight="1" x14ac:dyDescent="0.35">
      <c r="B21" s="123" t="s">
        <v>178</v>
      </c>
      <c r="C21" s="123"/>
      <c r="D21" s="123"/>
      <c r="E21" s="123"/>
      <c r="F21" s="123"/>
      <c r="G21" s="123"/>
      <c r="H21" s="123"/>
      <c r="I21" s="123"/>
      <c r="J21" s="123"/>
      <c r="K21" s="123"/>
      <c r="L21" s="123"/>
      <c r="M21" s="123"/>
    </row>
    <row r="22" spans="2:13" ht="27" customHeight="1" x14ac:dyDescent="0.35">
      <c r="B22" s="123" t="s">
        <v>191</v>
      </c>
      <c r="C22" s="123"/>
      <c r="D22" s="123"/>
      <c r="E22" s="123"/>
      <c r="F22" s="123"/>
      <c r="G22" s="123"/>
      <c r="H22" s="123"/>
      <c r="I22" s="123"/>
      <c r="J22" s="123"/>
      <c r="K22" s="123"/>
      <c r="L22" s="123"/>
      <c r="M22" s="123"/>
    </row>
    <row r="23" spans="2:13" ht="28.5" customHeight="1" x14ac:dyDescent="0.35">
      <c r="B23" s="303" t="s">
        <v>179</v>
      </c>
      <c r="C23" s="303"/>
      <c r="D23" s="303"/>
      <c r="E23" s="303"/>
      <c r="F23" s="303"/>
      <c r="G23" s="303"/>
      <c r="H23" s="303"/>
      <c r="I23" s="303"/>
      <c r="J23" s="303"/>
      <c r="K23" s="303"/>
      <c r="L23" s="303"/>
      <c r="M23" s="303"/>
    </row>
    <row r="24" spans="2:13" ht="28.5" customHeight="1" x14ac:dyDescent="0.35">
      <c r="B24" s="303" t="s">
        <v>180</v>
      </c>
      <c r="C24" s="303"/>
      <c r="D24" s="303"/>
      <c r="E24" s="303"/>
      <c r="F24" s="303"/>
      <c r="G24" s="303"/>
      <c r="H24" s="303"/>
      <c r="I24" s="303"/>
      <c r="J24" s="303"/>
      <c r="K24" s="303"/>
      <c r="L24" s="303"/>
      <c r="M24" s="303"/>
    </row>
    <row r="25" spans="2:13" s="123" customFormat="1" ht="42.65" customHeight="1" x14ac:dyDescent="0.35">
      <c r="B25" s="303" t="s">
        <v>181</v>
      </c>
      <c r="C25" s="303"/>
      <c r="D25" s="303"/>
      <c r="E25" s="303"/>
      <c r="F25" s="303"/>
      <c r="G25" s="303"/>
      <c r="H25" s="303"/>
      <c r="I25" s="303"/>
      <c r="J25" s="303"/>
      <c r="K25" s="303"/>
    </row>
    <row r="26" spans="2:13" s="123" customFormat="1" ht="42.65" customHeight="1" x14ac:dyDescent="0.35">
      <c r="B26" s="303" t="s">
        <v>182</v>
      </c>
      <c r="C26" s="303"/>
      <c r="D26" s="303"/>
      <c r="E26" s="303"/>
      <c r="F26" s="303"/>
      <c r="G26" s="303"/>
      <c r="H26" s="303"/>
      <c r="I26" s="303"/>
      <c r="J26" s="303"/>
      <c r="K26" s="303"/>
    </row>
    <row r="27" spans="2:13" ht="27" customHeight="1" x14ac:dyDescent="0.35">
      <c r="B27" s="303" t="s">
        <v>136</v>
      </c>
      <c r="C27" s="303"/>
      <c r="D27" s="303"/>
      <c r="E27" s="303"/>
      <c r="F27" s="303"/>
      <c r="G27" s="303"/>
      <c r="H27" s="303"/>
      <c r="I27" s="303"/>
      <c r="J27" s="303"/>
      <c r="K27" s="303"/>
      <c r="L27" s="123"/>
      <c r="M27" s="123"/>
    </row>
    <row r="28" spans="2:13" ht="5.5" customHeight="1" x14ac:dyDescent="0.35">
      <c r="B28" s="123"/>
      <c r="C28" s="123"/>
      <c r="D28" s="123"/>
      <c r="E28" s="123"/>
      <c r="F28" s="123"/>
      <c r="G28" s="123"/>
      <c r="H28" s="123"/>
      <c r="I28" s="123"/>
      <c r="J28" s="123"/>
      <c r="K28" s="123"/>
      <c r="L28" s="123"/>
      <c r="M28" s="123"/>
    </row>
    <row r="29" spans="2:13" ht="25.5" customHeight="1" x14ac:dyDescent="0.35">
      <c r="B29" s="81" t="s">
        <v>88</v>
      </c>
      <c r="C29" s="123"/>
      <c r="D29" s="123"/>
      <c r="E29" s="123"/>
      <c r="F29" s="123"/>
      <c r="G29" s="123"/>
      <c r="H29" s="123"/>
      <c r="I29" s="123"/>
      <c r="J29" s="123"/>
      <c r="K29" s="123"/>
      <c r="L29" s="123"/>
      <c r="M29" s="123"/>
    </row>
    <row r="30" spans="2:13" ht="15.65" customHeight="1" x14ac:dyDescent="0.35">
      <c r="B30" s="171" t="s">
        <v>223</v>
      </c>
      <c r="C30" s="388"/>
      <c r="D30" s="388"/>
      <c r="E30" s="388"/>
      <c r="F30" s="123"/>
      <c r="G30" s="123"/>
      <c r="H30" s="123"/>
      <c r="I30" s="95"/>
      <c r="J30" s="123"/>
      <c r="K30" s="123"/>
      <c r="L30" s="123"/>
      <c r="M30" s="123"/>
    </row>
    <row r="31" spans="2:13" ht="28.5" customHeight="1" x14ac:dyDescent="0.35">
      <c r="B31" s="123" t="s">
        <v>195</v>
      </c>
      <c r="C31" s="123"/>
      <c r="D31" s="123"/>
      <c r="E31" s="123"/>
      <c r="F31" s="123"/>
      <c r="G31" s="123"/>
      <c r="H31" s="123"/>
      <c r="I31" s="123"/>
      <c r="J31" s="123"/>
      <c r="K31" s="123"/>
      <c r="L31" s="123"/>
      <c r="M31" s="123"/>
    </row>
    <row r="32" spans="2:13" ht="42" customHeight="1" x14ac:dyDescent="0.35">
      <c r="B32" s="303" t="s">
        <v>214</v>
      </c>
      <c r="C32" s="303"/>
      <c r="D32" s="303"/>
      <c r="E32" s="303"/>
      <c r="F32" s="303"/>
      <c r="G32" s="303"/>
      <c r="H32" s="303"/>
      <c r="I32" s="303"/>
      <c r="J32" s="303"/>
      <c r="K32" s="303"/>
      <c r="L32" s="123"/>
      <c r="M32" s="123"/>
    </row>
    <row r="33" spans="2:13" ht="37" customHeight="1" x14ac:dyDescent="0.35">
      <c r="B33" s="303" t="s">
        <v>196</v>
      </c>
      <c r="C33" s="303"/>
      <c r="D33" s="303"/>
      <c r="E33" s="303"/>
      <c r="F33" s="303"/>
      <c r="G33" s="303"/>
      <c r="H33" s="303"/>
      <c r="I33" s="303"/>
      <c r="J33" s="303"/>
      <c r="K33" s="303"/>
      <c r="L33" s="123"/>
      <c r="M33" s="123"/>
    </row>
    <row r="34" spans="2:13" s="129" customFormat="1" ht="31" customHeight="1" x14ac:dyDescent="0.35">
      <c r="B34" s="81" t="s">
        <v>120</v>
      </c>
      <c r="C34" s="123"/>
      <c r="D34" s="123"/>
      <c r="E34" s="123"/>
      <c r="F34" s="123"/>
      <c r="G34" s="123"/>
      <c r="H34" s="123"/>
      <c r="I34" s="123"/>
      <c r="J34" s="123"/>
      <c r="K34" s="123"/>
      <c r="L34" s="123"/>
      <c r="M34" s="123"/>
    </row>
    <row r="35" spans="2:13" ht="29.5" customHeight="1" x14ac:dyDescent="0.35">
      <c r="B35" s="123" t="s">
        <v>123</v>
      </c>
      <c r="C35" s="123"/>
      <c r="D35" s="123"/>
      <c r="E35" s="123"/>
      <c r="F35" s="123"/>
      <c r="G35" s="123"/>
      <c r="H35" s="123"/>
      <c r="I35" s="123"/>
      <c r="J35" s="123"/>
      <c r="K35" s="123"/>
      <c r="L35" s="123"/>
      <c r="M35" s="123"/>
    </row>
    <row r="36" spans="2:13" ht="26.5" customHeight="1" x14ac:dyDescent="0.35">
      <c r="B36" s="303" t="s">
        <v>135</v>
      </c>
      <c r="C36" s="303"/>
      <c r="D36" s="303"/>
      <c r="E36" s="303"/>
      <c r="F36" s="303"/>
      <c r="G36" s="303"/>
      <c r="H36" s="303"/>
      <c r="I36" s="303"/>
      <c r="J36" s="303"/>
      <c r="K36" s="303"/>
      <c r="L36" s="123"/>
      <c r="M36" s="123"/>
    </row>
    <row r="37" spans="2:13" ht="26.15" customHeight="1" x14ac:dyDescent="0.35">
      <c r="B37" s="237" t="s">
        <v>56</v>
      </c>
      <c r="C37" s="123"/>
      <c r="D37" s="123"/>
      <c r="E37" s="123"/>
      <c r="F37" s="123"/>
      <c r="G37" s="123"/>
      <c r="H37" s="123"/>
      <c r="I37" s="123"/>
      <c r="J37" s="123"/>
      <c r="K37" s="123"/>
      <c r="L37" s="123"/>
      <c r="M37" s="123"/>
    </row>
    <row r="41" spans="2:13" x14ac:dyDescent="0.35">
      <c r="B41" s="74"/>
    </row>
    <row r="45" spans="2:13" ht="15.5" x14ac:dyDescent="0.35">
      <c r="B45" s="302"/>
      <c r="C45" s="302"/>
      <c r="D45" s="302"/>
      <c r="E45" s="302"/>
      <c r="F45" s="302"/>
      <c r="G45" s="302"/>
      <c r="H45" s="302"/>
      <c r="I45" s="302"/>
      <c r="J45" s="302"/>
      <c r="K45" s="302"/>
    </row>
  </sheetData>
  <mergeCells count="17">
    <mergeCell ref="B4:K4"/>
    <mergeCell ref="B7:K7"/>
    <mergeCell ref="B17:K17"/>
    <mergeCell ref="B45:K45"/>
    <mergeCell ref="B12:K12"/>
    <mergeCell ref="B13:K13"/>
    <mergeCell ref="B11:K11"/>
    <mergeCell ref="B25:K25"/>
    <mergeCell ref="B27:K27"/>
    <mergeCell ref="B32:K32"/>
    <mergeCell ref="B18:K18"/>
    <mergeCell ref="B26:K26"/>
    <mergeCell ref="B36:K36"/>
    <mergeCell ref="B16:M16"/>
    <mergeCell ref="B23:M23"/>
    <mergeCell ref="B24:M24"/>
    <mergeCell ref="B33:K33"/>
  </mergeCells>
  <phoneticPr fontId="10" type="noConversion"/>
  <pageMargins left="0.70866141732283472" right="0.70866141732283472" top="0.94488188976377963" bottom="0.74803149606299213" header="0.31496062992125984" footer="0.31496062992125984"/>
  <pageSetup paperSize="9" scale="77" orientation="portrait" r:id="rId1"/>
  <headerFooter>
    <oddHeader>&amp;COSSERVATORIO ASSEGNO UNICO UNIVERSALE</oddHeader>
    <oddFooter>&amp;CINPS - COORDINAMENTO GENERALE STATISTICO ATTUARIALE</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68B2E-B668-4842-A256-D98AA1AE161F}">
  <sheetPr>
    <pageSetUpPr fitToPage="1"/>
  </sheetPr>
  <dimension ref="A1:L53"/>
  <sheetViews>
    <sheetView showGridLines="0" view="pageBreakPreview" topLeftCell="A4" zoomScale="48" zoomScaleNormal="93" zoomScaleSheetLayoutView="48" workbookViewId="0">
      <selection activeCell="B2" sqref="B2:F2"/>
    </sheetView>
  </sheetViews>
  <sheetFormatPr defaultColWidth="13.26953125" defaultRowHeight="15" x14ac:dyDescent="0.35"/>
  <cols>
    <col min="1" max="1" width="38.453125" style="52" customWidth="1"/>
    <col min="2" max="2" width="16.90625" style="52" customWidth="1"/>
    <col min="3" max="3" width="18.26953125" style="52" bestFit="1" customWidth="1"/>
    <col min="4" max="4" width="18.1796875" style="207" customWidth="1"/>
    <col min="5" max="6" width="13.453125" style="52" customWidth="1"/>
    <col min="7" max="8" width="18" style="52" bestFit="1" customWidth="1"/>
    <col min="9" max="9" width="18.81640625" style="52" customWidth="1"/>
    <col min="10" max="11" width="13.453125" style="52" bestFit="1" customWidth="1"/>
    <col min="12" max="12" width="5.26953125" style="52" customWidth="1"/>
    <col min="13" max="16384" width="13.26953125" style="52"/>
  </cols>
  <sheetData>
    <row r="1" spans="1:11" ht="57" customHeight="1" thickBot="1" x14ac:dyDescent="0.4">
      <c r="A1" s="65" t="s">
        <v>119</v>
      </c>
      <c r="B1" s="18"/>
      <c r="C1" s="18"/>
      <c r="D1" s="204"/>
      <c r="E1" s="205"/>
      <c r="F1" s="205"/>
      <c r="G1" s="163"/>
    </row>
    <row r="2" spans="1:11" ht="63.65" customHeight="1" thickTop="1" x14ac:dyDescent="0.35">
      <c r="A2" s="364" t="s">
        <v>61</v>
      </c>
      <c r="B2" s="366" t="s">
        <v>193</v>
      </c>
      <c r="C2" s="366"/>
      <c r="D2" s="366"/>
      <c r="E2" s="366"/>
      <c r="F2" s="367"/>
      <c r="G2" s="366" t="s">
        <v>220</v>
      </c>
      <c r="H2" s="366"/>
      <c r="I2" s="366"/>
      <c r="J2" s="366"/>
      <c r="K2" s="366"/>
    </row>
    <row r="3" spans="1:11" ht="78" customHeight="1" thickBot="1" x14ac:dyDescent="0.4">
      <c r="A3" s="365"/>
      <c r="B3" s="105" t="s">
        <v>78</v>
      </c>
      <c r="C3" s="105" t="s">
        <v>72</v>
      </c>
      <c r="D3" s="105" t="s">
        <v>75</v>
      </c>
      <c r="E3" s="105" t="s">
        <v>76</v>
      </c>
      <c r="F3" s="206" t="s">
        <v>65</v>
      </c>
      <c r="G3" s="105" t="s">
        <v>78</v>
      </c>
      <c r="H3" s="105" t="s">
        <v>72</v>
      </c>
      <c r="I3" s="105" t="s">
        <v>75</v>
      </c>
      <c r="J3" s="105" t="s">
        <v>76</v>
      </c>
      <c r="K3" s="105" t="s">
        <v>65</v>
      </c>
    </row>
    <row r="4" spans="1:11" s="223" customFormat="1" ht="21.65" customHeight="1" thickTop="1" x14ac:dyDescent="0.3">
      <c r="A4" s="258" t="s">
        <v>3</v>
      </c>
      <c r="B4" s="221">
        <v>410066</v>
      </c>
      <c r="C4" s="221">
        <v>650150</v>
      </c>
      <c r="D4" s="221">
        <v>243</v>
      </c>
      <c r="E4" s="221">
        <v>154</v>
      </c>
      <c r="F4" s="259">
        <v>11.233464585095748</v>
      </c>
      <c r="G4" s="221">
        <v>399336</v>
      </c>
      <c r="H4" s="221">
        <v>630703</v>
      </c>
      <c r="I4" s="221">
        <v>261</v>
      </c>
      <c r="J4" s="221">
        <v>166</v>
      </c>
      <c r="K4" s="222">
        <v>1.9834074041188958</v>
      </c>
    </row>
    <row r="5" spans="1:11" ht="21.65" customHeight="1" x14ac:dyDescent="0.35">
      <c r="A5" s="69" t="s">
        <v>4</v>
      </c>
      <c r="B5" s="53">
        <v>12147</v>
      </c>
      <c r="C5" s="53">
        <v>19738</v>
      </c>
      <c r="D5" s="53">
        <v>241</v>
      </c>
      <c r="E5" s="53">
        <v>149</v>
      </c>
      <c r="F5" s="201">
        <v>11.328706049245111</v>
      </c>
      <c r="G5" s="53">
        <v>11711</v>
      </c>
      <c r="H5" s="53">
        <v>18932</v>
      </c>
      <c r="I5" s="53">
        <v>259</v>
      </c>
      <c r="J5" s="53">
        <v>160</v>
      </c>
      <c r="K5" s="83">
        <v>1.9856327910416227</v>
      </c>
    </row>
    <row r="6" spans="1:11" ht="21.75" customHeight="1" x14ac:dyDescent="0.35">
      <c r="A6" s="69" t="s">
        <v>5</v>
      </c>
      <c r="B6" s="53">
        <v>1029763</v>
      </c>
      <c r="C6" s="53">
        <v>1666191</v>
      </c>
      <c r="D6" s="53">
        <v>248</v>
      </c>
      <c r="E6" s="53">
        <v>154</v>
      </c>
      <c r="F6" s="201">
        <v>11.276194025774956</v>
      </c>
      <c r="G6" s="53">
        <v>991616</v>
      </c>
      <c r="H6" s="53">
        <v>1595951</v>
      </c>
      <c r="I6" s="53">
        <v>266</v>
      </c>
      <c r="J6" s="53">
        <v>165</v>
      </c>
      <c r="K6" s="83">
        <v>1.9829499777875386</v>
      </c>
    </row>
    <row r="7" spans="1:11" ht="21.75" customHeight="1" x14ac:dyDescent="0.35">
      <c r="A7" s="69" t="s">
        <v>53</v>
      </c>
      <c r="B7" s="53">
        <v>57875</v>
      </c>
      <c r="C7" s="53">
        <v>98583</v>
      </c>
      <c r="D7" s="53">
        <v>267</v>
      </c>
      <c r="E7" s="53">
        <v>158</v>
      </c>
      <c r="F7" s="201">
        <v>11.284856415406308</v>
      </c>
      <c r="G7" s="53">
        <v>55396</v>
      </c>
      <c r="H7" s="53">
        <v>93589</v>
      </c>
      <c r="I7" s="53">
        <v>287</v>
      </c>
      <c r="J7" s="53">
        <v>170</v>
      </c>
      <c r="K7" s="83">
        <v>1.9857675581532017</v>
      </c>
    </row>
    <row r="8" spans="1:11" ht="21.75" customHeight="1" x14ac:dyDescent="0.35">
      <c r="A8" s="69" t="s">
        <v>54</v>
      </c>
      <c r="B8" s="53">
        <v>58393</v>
      </c>
      <c r="C8" s="53">
        <v>104314</v>
      </c>
      <c r="D8" s="53">
        <v>265</v>
      </c>
      <c r="E8" s="53">
        <v>149</v>
      </c>
      <c r="F8" s="201">
        <v>11.377897501773491</v>
      </c>
      <c r="G8" s="53">
        <v>56234</v>
      </c>
      <c r="H8" s="53">
        <v>99427</v>
      </c>
      <c r="I8" s="53">
        <v>284</v>
      </c>
      <c r="J8" s="53">
        <v>161</v>
      </c>
      <c r="K8" s="83">
        <v>1.986170758445895</v>
      </c>
    </row>
    <row r="9" spans="1:11" ht="21.75" customHeight="1" x14ac:dyDescent="0.35">
      <c r="A9" s="69" t="s">
        <v>6</v>
      </c>
      <c r="B9" s="53">
        <v>495232</v>
      </c>
      <c r="C9" s="53">
        <v>798350</v>
      </c>
      <c r="D9" s="53">
        <v>249</v>
      </c>
      <c r="E9" s="53">
        <v>155</v>
      </c>
      <c r="F9" s="201">
        <v>11.326329304189892</v>
      </c>
      <c r="G9" s="53">
        <v>476453</v>
      </c>
      <c r="H9" s="53">
        <v>763421</v>
      </c>
      <c r="I9" s="53">
        <v>266</v>
      </c>
      <c r="J9" s="53">
        <v>166</v>
      </c>
      <c r="K9" s="83">
        <v>1.9854221982366218</v>
      </c>
    </row>
    <row r="10" spans="1:11" ht="21.75" customHeight="1" x14ac:dyDescent="0.35">
      <c r="A10" s="69" t="s">
        <v>49</v>
      </c>
      <c r="B10" s="53">
        <v>115470</v>
      </c>
      <c r="C10" s="53">
        <v>182698</v>
      </c>
      <c r="D10" s="53">
        <v>252</v>
      </c>
      <c r="E10" s="53">
        <v>160</v>
      </c>
      <c r="F10" s="201">
        <v>11.322931832860787</v>
      </c>
      <c r="G10" s="53">
        <v>110282</v>
      </c>
      <c r="H10" s="53">
        <v>173997</v>
      </c>
      <c r="I10" s="53">
        <v>271</v>
      </c>
      <c r="J10" s="53">
        <v>172</v>
      </c>
      <c r="K10" s="83">
        <v>1.9848043357069374</v>
      </c>
    </row>
    <row r="11" spans="1:11" ht="21.75" customHeight="1" x14ac:dyDescent="0.35">
      <c r="A11" s="69" t="s">
        <v>7</v>
      </c>
      <c r="B11" s="53">
        <v>136009</v>
      </c>
      <c r="C11" s="53">
        <v>208244</v>
      </c>
      <c r="D11" s="53">
        <v>232</v>
      </c>
      <c r="E11" s="53">
        <v>152</v>
      </c>
      <c r="F11" s="201">
        <v>11.166559420679587</v>
      </c>
      <c r="G11" s="53">
        <v>131928</v>
      </c>
      <c r="H11" s="53">
        <v>201210</v>
      </c>
      <c r="I11" s="53">
        <v>250</v>
      </c>
      <c r="J11" s="53">
        <v>164</v>
      </c>
      <c r="K11" s="83">
        <v>1.9819889667511554</v>
      </c>
    </row>
    <row r="12" spans="1:11" ht="21.75" customHeight="1" x14ac:dyDescent="0.35">
      <c r="A12" s="69" t="s">
        <v>8</v>
      </c>
      <c r="B12" s="53">
        <v>459257</v>
      </c>
      <c r="C12" s="53">
        <v>728225</v>
      </c>
      <c r="D12" s="53">
        <v>246</v>
      </c>
      <c r="E12" s="53">
        <v>156</v>
      </c>
      <c r="F12" s="201">
        <v>11.297364138830719</v>
      </c>
      <c r="G12" s="53">
        <v>442241</v>
      </c>
      <c r="H12" s="53">
        <v>697891</v>
      </c>
      <c r="I12" s="53">
        <v>264</v>
      </c>
      <c r="J12" s="53">
        <v>167</v>
      </c>
      <c r="K12" s="83">
        <v>1.9833254763279653</v>
      </c>
    </row>
    <row r="13" spans="1:11" ht="21.75" customHeight="1" x14ac:dyDescent="0.35">
      <c r="A13" s="69" t="s">
        <v>9</v>
      </c>
      <c r="B13" s="53">
        <v>363229</v>
      </c>
      <c r="C13" s="53">
        <v>555822</v>
      </c>
      <c r="D13" s="53">
        <v>234</v>
      </c>
      <c r="E13" s="53">
        <v>154</v>
      </c>
      <c r="F13" s="201">
        <v>11.26002928995254</v>
      </c>
      <c r="G13" s="53">
        <v>349686</v>
      </c>
      <c r="H13" s="53">
        <v>532389</v>
      </c>
      <c r="I13" s="53">
        <v>251</v>
      </c>
      <c r="J13" s="53">
        <v>165</v>
      </c>
      <c r="K13" s="83">
        <v>1.9822667260217623</v>
      </c>
    </row>
    <row r="14" spans="1:11" ht="21.75" customHeight="1" x14ac:dyDescent="0.35">
      <c r="A14" s="69" t="s">
        <v>10</v>
      </c>
      <c r="B14" s="53">
        <v>87700</v>
      </c>
      <c r="C14" s="53">
        <v>135925</v>
      </c>
      <c r="D14" s="53">
        <v>252</v>
      </c>
      <c r="E14" s="53">
        <v>163</v>
      </c>
      <c r="F14" s="201">
        <v>11.277380908589295</v>
      </c>
      <c r="G14" s="53">
        <v>85059</v>
      </c>
      <c r="H14" s="53">
        <v>131262</v>
      </c>
      <c r="I14" s="53">
        <v>270</v>
      </c>
      <c r="J14" s="53">
        <v>175</v>
      </c>
      <c r="K14" s="83">
        <v>1.9840395544788285</v>
      </c>
    </row>
    <row r="15" spans="1:11" ht="21.75" customHeight="1" x14ac:dyDescent="0.35">
      <c r="A15" s="69" t="s">
        <v>11</v>
      </c>
      <c r="B15" s="53">
        <v>153767</v>
      </c>
      <c r="C15" s="53">
        <v>242011</v>
      </c>
      <c r="D15" s="53">
        <v>250</v>
      </c>
      <c r="E15" s="53">
        <v>159</v>
      </c>
      <c r="F15" s="201">
        <v>11.292581742152215</v>
      </c>
      <c r="G15" s="53">
        <v>148121</v>
      </c>
      <c r="H15" s="53">
        <v>231921</v>
      </c>
      <c r="I15" s="53">
        <v>268</v>
      </c>
      <c r="J15" s="53">
        <v>171</v>
      </c>
      <c r="K15" s="83">
        <v>1.9839729908029027</v>
      </c>
    </row>
    <row r="16" spans="1:11" ht="21.75" customHeight="1" x14ac:dyDescent="0.35">
      <c r="A16" s="69" t="s">
        <v>12</v>
      </c>
      <c r="B16" s="53">
        <v>593493</v>
      </c>
      <c r="C16" s="53">
        <v>920172</v>
      </c>
      <c r="D16" s="53">
        <v>243</v>
      </c>
      <c r="E16" s="53">
        <v>157</v>
      </c>
      <c r="F16" s="201">
        <v>11.177487469733919</v>
      </c>
      <c r="G16" s="53">
        <v>583372</v>
      </c>
      <c r="H16" s="53">
        <v>899780</v>
      </c>
      <c r="I16" s="53">
        <v>262</v>
      </c>
      <c r="J16" s="53">
        <v>170</v>
      </c>
      <c r="K16" s="83">
        <v>1.9843784036097714</v>
      </c>
    </row>
    <row r="17" spans="1:12" ht="21.75" customHeight="1" x14ac:dyDescent="0.35">
      <c r="A17" s="69" t="s">
        <v>13</v>
      </c>
      <c r="B17" s="53">
        <v>129345</v>
      </c>
      <c r="C17" s="53">
        <v>205533</v>
      </c>
      <c r="D17" s="53">
        <v>260</v>
      </c>
      <c r="E17" s="53">
        <v>164</v>
      </c>
      <c r="F17" s="201">
        <v>11.215605279930717</v>
      </c>
      <c r="G17" s="53">
        <v>126306</v>
      </c>
      <c r="H17" s="53">
        <v>200007</v>
      </c>
      <c r="I17" s="53">
        <v>280</v>
      </c>
      <c r="J17" s="53">
        <v>177</v>
      </c>
      <c r="K17" s="83">
        <v>1.9847405340813071</v>
      </c>
    </row>
    <row r="18" spans="1:12" ht="21.75" customHeight="1" x14ac:dyDescent="0.35">
      <c r="A18" s="69" t="s">
        <v>14</v>
      </c>
      <c r="B18" s="53">
        <v>27545</v>
      </c>
      <c r="C18" s="53">
        <v>43746</v>
      </c>
      <c r="D18" s="53">
        <v>260</v>
      </c>
      <c r="E18" s="53">
        <v>164</v>
      </c>
      <c r="F18" s="201">
        <v>11.17286151876743</v>
      </c>
      <c r="G18" s="53">
        <v>27132</v>
      </c>
      <c r="H18" s="53">
        <v>42880</v>
      </c>
      <c r="I18" s="53">
        <v>280</v>
      </c>
      <c r="J18" s="53">
        <v>177</v>
      </c>
      <c r="K18" s="83">
        <v>1.9838152985074626</v>
      </c>
    </row>
    <row r="19" spans="1:12" ht="21.75" customHeight="1" x14ac:dyDescent="0.35">
      <c r="A19" s="69" t="s">
        <v>15</v>
      </c>
      <c r="B19" s="53">
        <v>611398</v>
      </c>
      <c r="C19" s="53">
        <v>998325</v>
      </c>
      <c r="D19" s="53">
        <v>281</v>
      </c>
      <c r="E19" s="53">
        <v>173</v>
      </c>
      <c r="F19" s="201">
        <v>10.643451781734406</v>
      </c>
      <c r="G19" s="53">
        <v>641584</v>
      </c>
      <c r="H19" s="53">
        <v>1041698</v>
      </c>
      <c r="I19" s="53">
        <v>305</v>
      </c>
      <c r="J19" s="53">
        <v>187</v>
      </c>
      <c r="K19" s="83">
        <v>1.9826648414415695</v>
      </c>
    </row>
    <row r="20" spans="1:12" ht="21.75" customHeight="1" x14ac:dyDescent="0.35">
      <c r="A20" s="69" t="s">
        <v>16</v>
      </c>
      <c r="B20" s="53">
        <v>419452</v>
      </c>
      <c r="C20" s="53">
        <v>664853</v>
      </c>
      <c r="D20" s="53">
        <v>271</v>
      </c>
      <c r="E20" s="53">
        <v>171</v>
      </c>
      <c r="F20" s="201">
        <v>11.023065249009932</v>
      </c>
      <c r="G20" s="53">
        <v>420653</v>
      </c>
      <c r="H20" s="53">
        <v>662584</v>
      </c>
      <c r="I20" s="53">
        <v>291</v>
      </c>
      <c r="J20" s="53">
        <v>185</v>
      </c>
      <c r="K20" s="83">
        <v>1.9846464750129795</v>
      </c>
    </row>
    <row r="21" spans="1:12" ht="21.75" customHeight="1" x14ac:dyDescent="0.35">
      <c r="A21" s="69" t="s">
        <v>17</v>
      </c>
      <c r="B21" s="53">
        <v>53885</v>
      </c>
      <c r="C21" s="53">
        <v>86997</v>
      </c>
      <c r="D21" s="53">
        <v>274</v>
      </c>
      <c r="E21" s="53">
        <v>170</v>
      </c>
      <c r="F21" s="201">
        <v>11.209340551973057</v>
      </c>
      <c r="G21" s="53">
        <v>52643</v>
      </c>
      <c r="H21" s="53">
        <v>84323</v>
      </c>
      <c r="I21" s="53">
        <v>292</v>
      </c>
      <c r="J21" s="53">
        <v>183</v>
      </c>
      <c r="K21" s="83">
        <v>1.984251034711763</v>
      </c>
    </row>
    <row r="22" spans="1:12" ht="21.75" customHeight="1" x14ac:dyDescent="0.35">
      <c r="A22" s="69" t="s">
        <v>18</v>
      </c>
      <c r="B22" s="53">
        <v>191345</v>
      </c>
      <c r="C22" s="53">
        <v>314800</v>
      </c>
      <c r="D22" s="53">
        <v>301</v>
      </c>
      <c r="E22" s="53">
        <v>183</v>
      </c>
      <c r="F22" s="201">
        <v>10.80280495552732</v>
      </c>
      <c r="G22" s="53">
        <v>197459</v>
      </c>
      <c r="H22" s="53">
        <v>323309</v>
      </c>
      <c r="I22" s="53">
        <v>323</v>
      </c>
      <c r="J22" s="53">
        <v>197</v>
      </c>
      <c r="K22" s="83">
        <v>1.9823326910169528</v>
      </c>
    </row>
    <row r="23" spans="1:12" ht="21.75" customHeight="1" x14ac:dyDescent="0.35">
      <c r="A23" s="69" t="s">
        <v>19</v>
      </c>
      <c r="B23" s="53">
        <v>512618</v>
      </c>
      <c r="C23" s="53">
        <v>828746</v>
      </c>
      <c r="D23" s="53">
        <v>284</v>
      </c>
      <c r="E23" s="53">
        <v>177</v>
      </c>
      <c r="F23" s="201">
        <v>10.654516582885467</v>
      </c>
      <c r="G23" s="53">
        <v>538217</v>
      </c>
      <c r="H23" s="53">
        <v>867703</v>
      </c>
      <c r="I23" s="53">
        <v>310</v>
      </c>
      <c r="J23" s="53">
        <v>192</v>
      </c>
      <c r="K23" s="83">
        <v>1.9818336458442578</v>
      </c>
    </row>
    <row r="24" spans="1:12" ht="21.75" customHeight="1" x14ac:dyDescent="0.35">
      <c r="A24" s="69" t="s">
        <v>20</v>
      </c>
      <c r="B24" s="53">
        <v>149058</v>
      </c>
      <c r="C24" s="53">
        <v>223224</v>
      </c>
      <c r="D24" s="53">
        <v>262</v>
      </c>
      <c r="E24" s="53">
        <v>175</v>
      </c>
      <c r="F24" s="201">
        <v>11.14777980862273</v>
      </c>
      <c r="G24" s="53">
        <v>148029</v>
      </c>
      <c r="H24" s="53">
        <v>220634</v>
      </c>
      <c r="I24" s="53">
        <v>281</v>
      </c>
      <c r="J24" s="53">
        <v>188</v>
      </c>
      <c r="K24" s="83">
        <v>1.9843859060706872</v>
      </c>
    </row>
    <row r="25" spans="1:12" ht="26.5" customHeight="1" thickBot="1" x14ac:dyDescent="0.4">
      <c r="A25" s="100" t="s">
        <v>29</v>
      </c>
      <c r="B25" s="100">
        <v>6067047</v>
      </c>
      <c r="C25" s="100">
        <v>9676647</v>
      </c>
      <c r="D25" s="100">
        <v>257</v>
      </c>
      <c r="E25" s="100">
        <v>162</v>
      </c>
      <c r="F25" s="202">
        <v>11.112347903152818</v>
      </c>
      <c r="G25" s="100">
        <v>5993458</v>
      </c>
      <c r="H25" s="100">
        <v>9513611</v>
      </c>
      <c r="I25" s="100">
        <v>277</v>
      </c>
      <c r="J25" s="100">
        <v>175</v>
      </c>
      <c r="K25" s="203">
        <v>1.9834738880956979</v>
      </c>
      <c r="L25" s="217"/>
    </row>
    <row r="26" spans="1:12" ht="26.5" customHeight="1" thickTop="1" x14ac:dyDescent="0.3">
      <c r="A26" s="208" t="str">
        <f>+INDICE!B10</f>
        <v xml:space="preserve"> Lettura dati 22 marzo 2024</v>
      </c>
      <c r="B26" s="78"/>
      <c r="C26" s="7"/>
      <c r="D26" s="209"/>
    </row>
    <row r="27" spans="1:12" x14ac:dyDescent="0.3">
      <c r="A27" s="208"/>
      <c r="B27" s="78"/>
    </row>
    <row r="28" spans="1:12" x14ac:dyDescent="0.3">
      <c r="A28" s="208"/>
      <c r="B28" s="78"/>
    </row>
    <row r="31" spans="1:12" x14ac:dyDescent="0.35">
      <c r="C31" s="226"/>
    </row>
    <row r="33" spans="2:4" x14ac:dyDescent="0.35">
      <c r="B33" s="210"/>
      <c r="C33" s="210"/>
    </row>
    <row r="34" spans="2:4" x14ac:dyDescent="0.35">
      <c r="B34" s="210"/>
      <c r="C34" s="210"/>
    </row>
    <row r="35" spans="2:4" x14ac:dyDescent="0.35">
      <c r="B35" s="210"/>
      <c r="C35" s="210"/>
    </row>
    <row r="36" spans="2:4" x14ac:dyDescent="0.35">
      <c r="B36" s="210"/>
      <c r="C36" s="210"/>
      <c r="D36" s="209"/>
    </row>
    <row r="37" spans="2:4" x14ac:dyDescent="0.35">
      <c r="B37" s="210"/>
      <c r="C37" s="210"/>
    </row>
    <row r="38" spans="2:4" x14ac:dyDescent="0.35">
      <c r="B38" s="210"/>
      <c r="C38" s="210"/>
    </row>
    <row r="39" spans="2:4" x14ac:dyDescent="0.35">
      <c r="B39" s="210"/>
      <c r="C39" s="210"/>
    </row>
    <row r="40" spans="2:4" x14ac:dyDescent="0.35">
      <c r="B40" s="210"/>
      <c r="C40" s="210"/>
    </row>
    <row r="41" spans="2:4" x14ac:dyDescent="0.35">
      <c r="B41" s="210"/>
      <c r="C41" s="210"/>
    </row>
    <row r="42" spans="2:4" s="207" customFormat="1" x14ac:dyDescent="0.35">
      <c r="B42" s="210"/>
      <c r="C42" s="210"/>
    </row>
    <row r="43" spans="2:4" s="207" customFormat="1" x14ac:dyDescent="0.35">
      <c r="B43" s="210"/>
      <c r="C43" s="210"/>
    </row>
    <row r="44" spans="2:4" s="207" customFormat="1" x14ac:dyDescent="0.35">
      <c r="B44" s="210"/>
      <c r="C44" s="210"/>
    </row>
    <row r="45" spans="2:4" s="207" customFormat="1" x14ac:dyDescent="0.35">
      <c r="B45" s="210"/>
      <c r="C45" s="210"/>
    </row>
    <row r="46" spans="2:4" s="207" customFormat="1" x14ac:dyDescent="0.35">
      <c r="B46" s="210"/>
      <c r="C46" s="210"/>
    </row>
    <row r="47" spans="2:4" s="207" customFormat="1" x14ac:dyDescent="0.35">
      <c r="B47" s="210"/>
      <c r="C47" s="210"/>
    </row>
    <row r="48" spans="2:4" s="207" customFormat="1" x14ac:dyDescent="0.35">
      <c r="B48" s="210"/>
      <c r="C48" s="210"/>
    </row>
    <row r="49" spans="2:3" s="207" customFormat="1" x14ac:dyDescent="0.35">
      <c r="B49" s="210"/>
      <c r="C49" s="210"/>
    </row>
    <row r="50" spans="2:3" s="207" customFormat="1" x14ac:dyDescent="0.35">
      <c r="B50" s="210"/>
      <c r="C50" s="210"/>
    </row>
    <row r="51" spans="2:3" s="207" customFormat="1" x14ac:dyDescent="0.35">
      <c r="B51" s="210"/>
      <c r="C51" s="210"/>
    </row>
    <row r="52" spans="2:3" s="207" customFormat="1" x14ac:dyDescent="0.35">
      <c r="B52" s="210"/>
      <c r="C52" s="210"/>
    </row>
    <row r="53" spans="2:3" s="207" customFormat="1" x14ac:dyDescent="0.35">
      <c r="B53" s="210"/>
      <c r="C53" s="210"/>
    </row>
  </sheetData>
  <mergeCells count="3">
    <mergeCell ref="A2:A3"/>
    <mergeCell ref="B2:F2"/>
    <mergeCell ref="G2:K2"/>
  </mergeCells>
  <pageMargins left="0.70866141732283472" right="0.70866141732283472" top="0.94488188976377963" bottom="0.74803149606299213" header="0.31496062992125984" footer="0.31496062992125984"/>
  <pageSetup paperSize="9" scale="42" orientation="portrait" r:id="rId1"/>
  <headerFooter>
    <oddHeader>&amp;COSSERVATORIO ASSEGNO UNICO UNIVERSALE</oddHeader>
    <oddFooter>&amp;CINPS - COORDINAMENTO GENERALE STATISTICO ATTUARIALE</oddFooter>
  </headerFooter>
  <rowBreaks count="1" manualBreakCount="1">
    <brk id="17" max="1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ECCDD-9478-422D-AA1B-3B07D3B33D75}">
  <sheetPr>
    <pageSetUpPr fitToPage="1"/>
  </sheetPr>
  <dimension ref="B1:J19"/>
  <sheetViews>
    <sheetView topLeftCell="B12" workbookViewId="0">
      <selection activeCell="B2" sqref="B2"/>
    </sheetView>
  </sheetViews>
  <sheetFormatPr defaultRowHeight="14.5" x14ac:dyDescent="0.35"/>
  <cols>
    <col min="1" max="1" width="4" customWidth="1"/>
    <col min="4" max="4" width="10.1796875" customWidth="1"/>
    <col min="9" max="9" width="9.81640625" customWidth="1"/>
  </cols>
  <sheetData>
    <row r="1" spans="2:10" x14ac:dyDescent="0.35">
      <c r="B1" t="s">
        <v>66</v>
      </c>
    </row>
    <row r="12" spans="2:10" ht="18.5" x14ac:dyDescent="0.35">
      <c r="B12" s="106" t="s">
        <v>88</v>
      </c>
    </row>
    <row r="15" spans="2:10" ht="14.5" customHeight="1" x14ac:dyDescent="0.35">
      <c r="B15" s="368" t="s">
        <v>77</v>
      </c>
      <c r="C15" s="368"/>
      <c r="D15" s="368"/>
      <c r="E15" s="368"/>
      <c r="F15" s="368"/>
      <c r="G15" s="368"/>
      <c r="H15" s="368"/>
      <c r="I15" s="368"/>
      <c r="J15" s="368"/>
    </row>
    <row r="16" spans="2:10" x14ac:dyDescent="0.35">
      <c r="B16" s="368"/>
      <c r="C16" s="368"/>
      <c r="D16" s="368"/>
      <c r="E16" s="368"/>
      <c r="F16" s="368"/>
      <c r="G16" s="368"/>
      <c r="H16" s="368"/>
      <c r="I16" s="368"/>
      <c r="J16" s="368"/>
    </row>
    <row r="17" spans="2:10" ht="25.5" customHeight="1" x14ac:dyDescent="0.35">
      <c r="B17" s="368"/>
      <c r="C17" s="368"/>
      <c r="D17" s="368"/>
      <c r="E17" s="368"/>
      <c r="F17" s="368"/>
      <c r="G17" s="368"/>
      <c r="H17" s="368"/>
      <c r="I17" s="368"/>
      <c r="J17" s="368"/>
    </row>
    <row r="18" spans="2:10" ht="28" customHeight="1" x14ac:dyDescent="0.35">
      <c r="B18" s="368"/>
      <c r="C18" s="368"/>
      <c r="D18" s="368"/>
      <c r="E18" s="368"/>
      <c r="F18" s="368"/>
      <c r="G18" s="368"/>
      <c r="H18" s="368"/>
      <c r="I18" s="368"/>
      <c r="J18" s="368"/>
    </row>
    <row r="19" spans="2:10" x14ac:dyDescent="0.35">
      <c r="B19" s="368"/>
      <c r="C19" s="368"/>
      <c r="D19" s="368"/>
      <c r="E19" s="368"/>
      <c r="F19" s="368"/>
      <c r="G19" s="368"/>
      <c r="H19" s="368"/>
      <c r="I19" s="368"/>
      <c r="J19" s="368"/>
    </row>
  </sheetData>
  <mergeCells count="1">
    <mergeCell ref="B15:J19"/>
  </mergeCells>
  <pageMargins left="0.70866141732283472" right="0.70866141732283472" top="0.94488188976377963" bottom="0.74803149606299213" header="0.31496062992125984" footer="0.31496062992125984"/>
  <pageSetup paperSize="9" orientation="portrait" r:id="rId1"/>
  <headerFooter>
    <oddHeader>&amp;COSSERVATORIO ASSEGNO UNICO UNIVERSALE</oddHeader>
    <oddFooter>&amp;CINPS - COORDINAMENTO GENERALE STATISTICO ATTUARIALE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E300E-057C-4800-B4C9-5FFF72EF62A7}">
  <sheetPr>
    <pageSetUpPr fitToPage="1"/>
  </sheetPr>
  <dimension ref="A1:P37"/>
  <sheetViews>
    <sheetView showGridLines="0" topLeftCell="A8" zoomScale="53" zoomScaleNormal="53" zoomScaleSheetLayoutView="80" workbookViewId="0">
      <selection activeCell="A20" sqref="A20:F20"/>
    </sheetView>
  </sheetViews>
  <sheetFormatPr defaultColWidth="13.453125" defaultRowHeight="10" x14ac:dyDescent="0.35"/>
  <cols>
    <col min="1" max="1" width="38.36328125" style="1" customWidth="1"/>
    <col min="2" max="2" width="23.81640625" style="1" customWidth="1"/>
    <col min="3" max="3" width="20.81640625" style="1" customWidth="1"/>
    <col min="4" max="4" width="21.453125" style="1" customWidth="1"/>
    <col min="5" max="5" width="21.54296875" style="1" customWidth="1"/>
    <col min="6" max="6" width="20.1796875" style="1" customWidth="1"/>
    <col min="7" max="7" width="18.54296875" style="1" customWidth="1"/>
    <col min="8" max="8" width="15.54296875" style="1" customWidth="1"/>
    <col min="9" max="9" width="11.453125" style="1" customWidth="1"/>
    <col min="10" max="10" width="17.81640625" style="1" customWidth="1"/>
    <col min="11" max="16384" width="13.453125" style="1"/>
  </cols>
  <sheetData>
    <row r="1" spans="1:16" ht="57.65" customHeight="1" thickBot="1" x14ac:dyDescent="0.4">
      <c r="A1" s="369" t="str">
        <f>+INDICE!B31</f>
        <v xml:space="preserve">Tavola 2.1 - AUU ai percettori di Reddito di Cittadinanza: nuclei e figli che hanno ricevuto l'integrazione nel 2023 per mese </v>
      </c>
      <c r="B1" s="369"/>
      <c r="C1" s="369"/>
      <c r="D1" s="369"/>
      <c r="E1" s="369"/>
      <c r="F1" s="369"/>
    </row>
    <row r="2" spans="1:16" ht="82.4" customHeight="1" thickTop="1" thickBot="1" x14ac:dyDescent="0.4">
      <c r="A2" s="50" t="s">
        <v>84</v>
      </c>
      <c r="B2" s="51" t="s">
        <v>69</v>
      </c>
      <c r="C2" s="51" t="s">
        <v>70</v>
      </c>
      <c r="D2" s="51" t="s">
        <v>102</v>
      </c>
      <c r="E2" s="51" t="s">
        <v>103</v>
      </c>
      <c r="F2" s="51" t="s">
        <v>104</v>
      </c>
      <c r="G2" s="52"/>
    </row>
    <row r="3" spans="1:16" ht="38.5" customHeight="1" thickTop="1" thickBot="1" x14ac:dyDescent="0.35">
      <c r="A3" s="172"/>
      <c r="B3" s="371" t="s">
        <v>105</v>
      </c>
      <c r="C3" s="371"/>
      <c r="D3" s="371"/>
      <c r="E3" s="371"/>
      <c r="F3" s="371"/>
      <c r="G3" s="52"/>
    </row>
    <row r="4" spans="1:16" ht="28" customHeight="1" thickTop="1" x14ac:dyDescent="0.35">
      <c r="A4" s="79" t="s">
        <v>116</v>
      </c>
      <c r="B4" s="278">
        <v>372862</v>
      </c>
      <c r="C4" s="278">
        <v>622721</v>
      </c>
      <c r="D4" s="254">
        <v>71.400000000000006</v>
      </c>
      <c r="E4" s="278">
        <v>192</v>
      </c>
      <c r="F4" s="278">
        <v>115</v>
      </c>
      <c r="G4" s="52"/>
      <c r="H4" s="23"/>
      <c r="I4" s="23"/>
      <c r="J4" s="8"/>
      <c r="N4" s="23"/>
      <c r="O4" s="23"/>
      <c r="P4" s="23"/>
    </row>
    <row r="5" spans="1:16" ht="28" customHeight="1" x14ac:dyDescent="0.35">
      <c r="A5" s="79" t="s">
        <v>117</v>
      </c>
      <c r="B5" s="53">
        <v>333276</v>
      </c>
      <c r="C5" s="53">
        <v>559721</v>
      </c>
      <c r="D5" s="83">
        <v>65</v>
      </c>
      <c r="E5" s="53">
        <v>195</v>
      </c>
      <c r="F5" s="53">
        <v>116</v>
      </c>
      <c r="G5" s="52"/>
      <c r="H5" s="23"/>
      <c r="I5" s="23"/>
      <c r="J5" s="8"/>
      <c r="N5" s="23"/>
      <c r="O5" s="23"/>
      <c r="P5" s="23"/>
    </row>
    <row r="6" spans="1:16" ht="28" customHeight="1" x14ac:dyDescent="0.35">
      <c r="A6" s="79" t="s">
        <v>106</v>
      </c>
      <c r="B6" s="53">
        <v>335869</v>
      </c>
      <c r="C6" s="53">
        <v>562706</v>
      </c>
      <c r="D6" s="83">
        <v>65.400000000000006</v>
      </c>
      <c r="E6" s="53">
        <v>195</v>
      </c>
      <c r="F6" s="53">
        <v>116</v>
      </c>
      <c r="G6" s="52"/>
      <c r="H6" s="23"/>
      <c r="I6" s="23"/>
      <c r="J6" s="8"/>
      <c r="N6" s="23"/>
      <c r="O6" s="23"/>
      <c r="P6" s="23"/>
    </row>
    <row r="7" spans="1:16" ht="28" customHeight="1" x14ac:dyDescent="0.35">
      <c r="A7" s="79" t="s">
        <v>107</v>
      </c>
      <c r="B7" s="53">
        <v>318428</v>
      </c>
      <c r="C7" s="53">
        <v>530820</v>
      </c>
      <c r="D7" s="83">
        <v>61</v>
      </c>
      <c r="E7" s="53">
        <v>192</v>
      </c>
      <c r="F7" s="53">
        <v>115</v>
      </c>
      <c r="G7" s="52"/>
      <c r="H7" s="23"/>
      <c r="I7" s="23"/>
      <c r="J7" s="8"/>
      <c r="N7" s="23"/>
      <c r="O7" s="23"/>
      <c r="P7" s="23"/>
    </row>
    <row r="8" spans="1:16" ht="28" customHeight="1" x14ac:dyDescent="0.35">
      <c r="A8" s="79" t="s">
        <v>108</v>
      </c>
      <c r="B8" s="53">
        <v>316477</v>
      </c>
      <c r="C8" s="53">
        <v>526928</v>
      </c>
      <c r="D8" s="83">
        <v>60.4</v>
      </c>
      <c r="E8" s="53">
        <v>191</v>
      </c>
      <c r="F8" s="53">
        <v>115</v>
      </c>
      <c r="G8" s="52"/>
      <c r="H8" s="23"/>
      <c r="I8" s="23"/>
      <c r="J8" s="8"/>
      <c r="N8" s="23"/>
      <c r="O8" s="23"/>
      <c r="P8" s="23"/>
    </row>
    <row r="9" spans="1:16" ht="28" customHeight="1" x14ac:dyDescent="0.35">
      <c r="A9" s="79" t="s">
        <v>109</v>
      </c>
      <c r="B9" s="53">
        <v>317228</v>
      </c>
      <c r="C9" s="53">
        <v>528650</v>
      </c>
      <c r="D9" s="83">
        <v>60.8</v>
      </c>
      <c r="E9" s="53">
        <v>192</v>
      </c>
      <c r="F9" s="53">
        <v>115</v>
      </c>
      <c r="G9" s="52"/>
      <c r="H9" s="23"/>
      <c r="I9" s="23"/>
      <c r="J9" s="8"/>
      <c r="N9" s="23"/>
      <c r="O9" s="23"/>
      <c r="P9" s="23"/>
    </row>
    <row r="10" spans="1:16" ht="28" customHeight="1" x14ac:dyDescent="0.35">
      <c r="A10" s="79" t="s">
        <v>110</v>
      </c>
      <c r="B10" s="53">
        <v>319179</v>
      </c>
      <c r="C10" s="53">
        <v>531672</v>
      </c>
      <c r="D10" s="83">
        <v>61.1</v>
      </c>
      <c r="E10" s="53">
        <v>192</v>
      </c>
      <c r="F10" s="53">
        <v>115</v>
      </c>
      <c r="G10" s="52"/>
      <c r="H10" s="23"/>
      <c r="I10" s="23"/>
      <c r="J10" s="8"/>
      <c r="N10" s="23"/>
      <c r="O10" s="23"/>
      <c r="P10" s="23"/>
    </row>
    <row r="11" spans="1:16" ht="28" customHeight="1" x14ac:dyDescent="0.35">
      <c r="A11" s="79" t="s">
        <v>111</v>
      </c>
      <c r="B11" s="53">
        <v>311613</v>
      </c>
      <c r="C11" s="53">
        <v>517338</v>
      </c>
      <c r="D11" s="83">
        <v>59.7</v>
      </c>
      <c r="E11" s="53">
        <v>192</v>
      </c>
      <c r="F11" s="53">
        <v>115</v>
      </c>
      <c r="G11" s="52"/>
      <c r="H11" s="23"/>
      <c r="I11" s="23"/>
      <c r="J11" s="8"/>
      <c r="N11" s="23"/>
      <c r="O11" s="23"/>
      <c r="P11" s="23"/>
    </row>
    <row r="12" spans="1:16" ht="28" customHeight="1" x14ac:dyDescent="0.35">
      <c r="A12" s="79" t="s">
        <v>112</v>
      </c>
      <c r="B12" s="53">
        <v>299624</v>
      </c>
      <c r="C12" s="53">
        <v>502366</v>
      </c>
      <c r="D12" s="83">
        <v>58.3</v>
      </c>
      <c r="E12" s="53">
        <v>194</v>
      </c>
      <c r="F12" s="53">
        <v>116</v>
      </c>
      <c r="G12" s="52"/>
      <c r="H12" s="23"/>
      <c r="I12" s="23"/>
      <c r="J12" s="8"/>
      <c r="N12" s="23"/>
      <c r="O12" s="23"/>
      <c r="P12" s="23"/>
    </row>
    <row r="13" spans="1:16" ht="28" customHeight="1" x14ac:dyDescent="0.35">
      <c r="A13" s="79" t="s">
        <v>113</v>
      </c>
      <c r="B13" s="53">
        <v>296737</v>
      </c>
      <c r="C13" s="53">
        <v>498512</v>
      </c>
      <c r="D13" s="83">
        <v>58</v>
      </c>
      <c r="E13" s="53">
        <v>196</v>
      </c>
      <c r="F13" s="53">
        <v>116</v>
      </c>
      <c r="G13" s="52"/>
      <c r="H13" s="23"/>
      <c r="I13" s="23"/>
      <c r="J13" s="8"/>
      <c r="N13" s="23"/>
      <c r="O13" s="23"/>
      <c r="P13" s="23"/>
    </row>
    <row r="14" spans="1:16" ht="28" customHeight="1" x14ac:dyDescent="0.35">
      <c r="A14" s="79" t="s">
        <v>114</v>
      </c>
      <c r="B14" s="53">
        <v>295428</v>
      </c>
      <c r="C14" s="53">
        <v>495944</v>
      </c>
      <c r="D14" s="83">
        <v>57.4</v>
      </c>
      <c r="E14" s="53">
        <v>194</v>
      </c>
      <c r="F14" s="53">
        <v>116</v>
      </c>
      <c r="G14" s="52"/>
      <c r="H14" s="23"/>
      <c r="I14" s="23"/>
      <c r="J14" s="8"/>
      <c r="N14" s="23"/>
      <c r="O14" s="23"/>
      <c r="P14" s="23"/>
    </row>
    <row r="15" spans="1:16" ht="28" customHeight="1" thickBot="1" x14ac:dyDescent="0.4">
      <c r="A15" s="143" t="s">
        <v>115</v>
      </c>
      <c r="B15" s="144">
        <v>246793</v>
      </c>
      <c r="C15" s="144">
        <v>410204</v>
      </c>
      <c r="D15" s="145">
        <v>47.3</v>
      </c>
      <c r="E15" s="144">
        <v>192</v>
      </c>
      <c r="F15" s="144">
        <v>115</v>
      </c>
      <c r="G15" s="52"/>
      <c r="H15" s="23"/>
      <c r="I15" s="23"/>
      <c r="J15" s="8"/>
      <c r="N15" s="23"/>
      <c r="O15" s="23"/>
      <c r="P15" s="23"/>
    </row>
    <row r="16" spans="1:16" s="118" customFormat="1" ht="25.5" customHeight="1" thickTop="1" x14ac:dyDescent="0.35">
      <c r="A16" s="173" t="s">
        <v>124</v>
      </c>
      <c r="B16" s="228"/>
      <c r="C16" s="228"/>
      <c r="D16" s="229">
        <v>725.8</v>
      </c>
      <c r="E16" s="252"/>
      <c r="F16" s="252"/>
      <c r="H16" s="244"/>
      <c r="I16" s="177"/>
      <c r="J16" s="178"/>
      <c r="N16" s="177"/>
      <c r="O16" s="177"/>
      <c r="P16" s="177"/>
    </row>
    <row r="17" spans="1:16" s="118" customFormat="1" ht="20.5" customHeight="1" x14ac:dyDescent="0.35">
      <c r="A17" s="253" t="s">
        <v>99</v>
      </c>
      <c r="B17" s="228">
        <v>313626</v>
      </c>
      <c r="C17" s="228">
        <v>523965</v>
      </c>
      <c r="D17" s="229"/>
      <c r="E17" s="1"/>
      <c r="F17" s="1"/>
      <c r="H17" s="177"/>
      <c r="I17" s="177"/>
      <c r="J17" s="178"/>
      <c r="N17" s="177"/>
      <c r="O17" s="177"/>
      <c r="P17" s="177"/>
    </row>
    <row r="18" spans="1:16" s="118" customFormat="1" ht="20.5" customHeight="1" thickBot="1" x14ac:dyDescent="0.4">
      <c r="A18" s="283" t="s">
        <v>100</v>
      </c>
      <c r="B18" s="279"/>
      <c r="C18" s="280"/>
      <c r="D18" s="281"/>
      <c r="E18" s="282">
        <v>193</v>
      </c>
      <c r="F18" s="282">
        <v>115</v>
      </c>
      <c r="H18" s="177"/>
      <c r="I18" s="177"/>
      <c r="J18" s="178"/>
      <c r="N18" s="177"/>
      <c r="O18" s="177"/>
      <c r="P18" s="177"/>
    </row>
    <row r="19" spans="1:16" s="118" customFormat="1" ht="17.5" customHeight="1" thickTop="1" x14ac:dyDescent="0.35">
      <c r="A19" s="372"/>
      <c r="B19" s="372"/>
      <c r="C19" s="372"/>
      <c r="D19" s="372"/>
      <c r="E19" s="372"/>
      <c r="F19" s="372"/>
      <c r="H19" s="177"/>
      <c r="I19" s="177"/>
      <c r="J19" s="178"/>
      <c r="N19" s="177"/>
      <c r="O19" s="177"/>
      <c r="P19" s="177"/>
    </row>
    <row r="20" spans="1:16" ht="90" customHeight="1" x14ac:dyDescent="0.35">
      <c r="A20" s="317" t="s">
        <v>129</v>
      </c>
      <c r="B20" s="317"/>
      <c r="C20" s="317"/>
      <c r="D20" s="317"/>
      <c r="E20" s="317"/>
      <c r="F20" s="317"/>
      <c r="I20" s="370"/>
      <c r="J20" s="370"/>
      <c r="K20" s="370"/>
      <c r="L20" s="370"/>
      <c r="M20" s="370"/>
      <c r="N20" s="370"/>
      <c r="O20" s="370"/>
      <c r="P20" s="370"/>
    </row>
    <row r="21" spans="1:16" ht="20.5" customHeight="1" x14ac:dyDescent="0.3">
      <c r="A21" s="171" t="str">
        <f>+INDICE!B30</f>
        <v xml:space="preserve"> Lettura dati 29 marzo 2024</v>
      </c>
      <c r="B21" s="6"/>
      <c r="E21" s="48"/>
    </row>
    <row r="22" spans="1:16" x14ac:dyDescent="0.35">
      <c r="B22" s="4"/>
      <c r="C22" s="24"/>
    </row>
    <row r="23" spans="1:16" x14ac:dyDescent="0.35">
      <c r="B23" s="4"/>
    </row>
    <row r="24" spans="1:16" x14ac:dyDescent="0.35">
      <c r="B24" s="4"/>
    </row>
    <row r="25" spans="1:16" x14ac:dyDescent="0.35">
      <c r="B25" s="4"/>
    </row>
    <row r="26" spans="1:16" ht="36.5" customHeight="1" x14ac:dyDescent="0.35">
      <c r="B26" s="4"/>
      <c r="D26" s="268"/>
    </row>
    <row r="27" spans="1:16" x14ac:dyDescent="0.35">
      <c r="B27" s="4"/>
    </row>
    <row r="28" spans="1:16" x14ac:dyDescent="0.35">
      <c r="B28" s="4"/>
    </row>
    <row r="29" spans="1:16" x14ac:dyDescent="0.35">
      <c r="B29" s="4"/>
    </row>
    <row r="30" spans="1:16" x14ac:dyDescent="0.35">
      <c r="B30" s="4"/>
    </row>
    <row r="31" spans="1:16" x14ac:dyDescent="0.35">
      <c r="B31" s="4"/>
    </row>
    <row r="32" spans="1:16" x14ac:dyDescent="0.35">
      <c r="B32" s="4"/>
    </row>
    <row r="33" spans="2:2" x14ac:dyDescent="0.35">
      <c r="B33" s="4"/>
    </row>
    <row r="34" spans="2:2" x14ac:dyDescent="0.35">
      <c r="B34" s="4"/>
    </row>
    <row r="35" spans="2:2" x14ac:dyDescent="0.35">
      <c r="B35" s="4"/>
    </row>
    <row r="36" spans="2:2" x14ac:dyDescent="0.35">
      <c r="B36" s="4"/>
    </row>
    <row r="37" spans="2:2" x14ac:dyDescent="0.35">
      <c r="B37" s="4"/>
    </row>
  </sheetData>
  <mergeCells count="5">
    <mergeCell ref="A1:F1"/>
    <mergeCell ref="A20:F20"/>
    <mergeCell ref="I20:P20"/>
    <mergeCell ref="B3:F3"/>
    <mergeCell ref="A19:F19"/>
  </mergeCells>
  <phoneticPr fontId="10" type="noConversion"/>
  <pageMargins left="0.70866141732283472" right="0.70866141732283472" top="0.94488188976377963" bottom="0.74803149606299213" header="0.31496062992125984" footer="0.31496062992125984"/>
  <pageSetup paperSize="9" scale="59" orientation="portrait" r:id="rId1"/>
  <headerFooter>
    <oddHeader>&amp;C&amp;"Verdana,Normale"OSSERVATORIO ASSEGNO UNICO UNIVERSALE</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F48BA-6687-4FE7-9D6A-7F337B51E3FA}">
  <sheetPr>
    <pageSetUpPr fitToPage="1"/>
  </sheetPr>
  <dimension ref="A1:Y59"/>
  <sheetViews>
    <sheetView showGridLines="0" view="pageBreakPreview" topLeftCell="H3" zoomScale="60" zoomScaleNormal="70" workbookViewId="0">
      <selection activeCell="B2" sqref="B2:C2"/>
    </sheetView>
  </sheetViews>
  <sheetFormatPr defaultRowHeight="14.5" x14ac:dyDescent="0.35"/>
  <cols>
    <col min="1" max="1" width="26.453125" style="1" customWidth="1"/>
    <col min="2" max="2" width="12.26953125" style="1" bestFit="1" customWidth="1"/>
    <col min="3" max="3" width="17" style="60" customWidth="1"/>
    <col min="4" max="4" width="12.26953125" style="1" bestFit="1" customWidth="1"/>
    <col min="5" max="5" width="17" style="60" customWidth="1"/>
    <col min="6" max="6" width="12.26953125" style="1" bestFit="1" customWidth="1"/>
    <col min="7" max="7" width="17" style="60" customWidth="1"/>
    <col min="8" max="8" width="12.26953125" style="1" bestFit="1" customWidth="1"/>
    <col min="9" max="9" width="16.90625" style="60" customWidth="1"/>
    <col min="10" max="10" width="12.26953125" style="1" customWidth="1"/>
    <col min="11" max="11" width="17" style="1" customWidth="1"/>
    <col min="12" max="12" width="12.26953125" style="1" bestFit="1" customWidth="1"/>
    <col min="13" max="13" width="17" style="1" customWidth="1"/>
    <col min="14" max="14" width="12.26953125" bestFit="1" customWidth="1"/>
    <col min="15" max="15" width="17" customWidth="1"/>
    <col min="16" max="16" width="12.26953125" bestFit="1" customWidth="1"/>
    <col min="17" max="17" width="17" customWidth="1"/>
    <col min="18" max="18" width="12.26953125" bestFit="1" customWidth="1"/>
    <col min="19" max="19" width="17" customWidth="1"/>
    <col min="20" max="20" width="12.26953125" bestFit="1" customWidth="1"/>
    <col min="21" max="21" width="17" customWidth="1"/>
    <col min="22" max="22" width="16.26953125" customWidth="1"/>
    <col min="23" max="23" width="17" customWidth="1"/>
    <col min="24" max="24" width="13" customWidth="1"/>
    <col min="25" max="25" width="16.90625" customWidth="1"/>
  </cols>
  <sheetData>
    <row r="1" spans="1:25" ht="59.9" customHeight="1" thickBot="1" x14ac:dyDescent="0.4">
      <c r="A1" s="377" t="str">
        <f>+INDICE!B32</f>
        <v>Tavola 2.2  - AUU ai percettori di Reddito di Cittadinanza: figli che hanno ricevuto l'integrazione nel mese per regione - Anno 2023</v>
      </c>
      <c r="B1" s="377"/>
      <c r="C1" s="377"/>
      <c r="D1" s="377"/>
      <c r="E1" s="377"/>
      <c r="F1" s="377"/>
      <c r="G1" s="377"/>
      <c r="H1" s="377"/>
      <c r="I1" s="377"/>
      <c r="J1" s="377"/>
      <c r="K1" s="377"/>
      <c r="L1" s="377"/>
      <c r="M1" s="138"/>
      <c r="N1" s="38"/>
      <c r="O1" s="38"/>
    </row>
    <row r="2" spans="1:25" ht="43.4" customHeight="1" thickTop="1" x14ac:dyDescent="0.35">
      <c r="A2" s="374" t="s">
        <v>60</v>
      </c>
      <c r="B2" s="375" t="s">
        <v>95</v>
      </c>
      <c r="C2" s="376"/>
      <c r="D2" s="375" t="s">
        <v>125</v>
      </c>
      <c r="E2" s="376"/>
      <c r="F2" s="375" t="s">
        <v>133</v>
      </c>
      <c r="G2" s="376"/>
      <c r="H2" s="375" t="s">
        <v>137</v>
      </c>
      <c r="I2" s="376"/>
      <c r="J2" s="375" t="s">
        <v>139</v>
      </c>
      <c r="K2" s="376"/>
      <c r="L2" s="375" t="s">
        <v>141</v>
      </c>
      <c r="M2" s="376"/>
      <c r="N2" s="375" t="s">
        <v>143</v>
      </c>
      <c r="O2" s="376"/>
      <c r="P2" s="375" t="s">
        <v>145</v>
      </c>
      <c r="Q2" s="376"/>
      <c r="R2" s="375" t="s">
        <v>150</v>
      </c>
      <c r="S2" s="376"/>
      <c r="T2" s="375" t="s">
        <v>152</v>
      </c>
      <c r="U2" s="376"/>
      <c r="V2" s="375" t="s">
        <v>154</v>
      </c>
      <c r="W2" s="376"/>
      <c r="X2" s="375" t="s">
        <v>166</v>
      </c>
      <c r="Y2" s="376"/>
    </row>
    <row r="3" spans="1:25" ht="93.65" customHeight="1" thickBot="1" x14ac:dyDescent="0.4">
      <c r="A3" s="344"/>
      <c r="B3" s="184" t="s">
        <v>70</v>
      </c>
      <c r="C3" s="185" t="s">
        <v>85</v>
      </c>
      <c r="D3" s="184" t="s">
        <v>70</v>
      </c>
      <c r="E3" s="185" t="s">
        <v>85</v>
      </c>
      <c r="F3" s="184" t="s">
        <v>70</v>
      </c>
      <c r="G3" s="185" t="s">
        <v>85</v>
      </c>
      <c r="H3" s="184" t="s">
        <v>70</v>
      </c>
      <c r="I3" s="185" t="s">
        <v>85</v>
      </c>
      <c r="J3" s="184" t="s">
        <v>70</v>
      </c>
      <c r="K3" s="185" t="s">
        <v>85</v>
      </c>
      <c r="L3" s="184" t="s">
        <v>70</v>
      </c>
      <c r="M3" s="185" t="s">
        <v>85</v>
      </c>
      <c r="N3" s="184" t="s">
        <v>70</v>
      </c>
      <c r="O3" s="185" t="s">
        <v>85</v>
      </c>
      <c r="P3" s="184" t="s">
        <v>70</v>
      </c>
      <c r="Q3" s="185" t="s">
        <v>85</v>
      </c>
      <c r="R3" s="184" t="s">
        <v>70</v>
      </c>
      <c r="S3" s="185" t="s">
        <v>85</v>
      </c>
      <c r="T3" s="184" t="s">
        <v>70</v>
      </c>
      <c r="U3" s="185" t="s">
        <v>85</v>
      </c>
      <c r="V3" s="184" t="s">
        <v>70</v>
      </c>
      <c r="W3" s="185" t="s">
        <v>85</v>
      </c>
      <c r="X3" s="184" t="s">
        <v>70</v>
      </c>
      <c r="Y3" s="185" t="s">
        <v>85</v>
      </c>
    </row>
    <row r="4" spans="1:25" s="68" customFormat="1" ht="25" customHeight="1" thickTop="1" x14ac:dyDescent="0.35">
      <c r="A4" s="183" t="s">
        <v>3</v>
      </c>
      <c r="B4" s="183">
        <v>23802</v>
      </c>
      <c r="C4" s="183">
        <v>120</v>
      </c>
      <c r="D4" s="183">
        <v>20417</v>
      </c>
      <c r="E4" s="183">
        <v>121</v>
      </c>
      <c r="F4" s="183">
        <v>20848</v>
      </c>
      <c r="G4" s="183">
        <v>123</v>
      </c>
      <c r="H4" s="183">
        <v>19764</v>
      </c>
      <c r="I4" s="183">
        <v>121</v>
      </c>
      <c r="J4" s="183">
        <v>19622</v>
      </c>
      <c r="K4" s="183">
        <v>121</v>
      </c>
      <c r="L4" s="183">
        <v>19806</v>
      </c>
      <c r="M4" s="183">
        <v>120</v>
      </c>
      <c r="N4" s="183">
        <v>19891</v>
      </c>
      <c r="O4" s="183">
        <v>121</v>
      </c>
      <c r="P4" s="183">
        <v>19481</v>
      </c>
      <c r="Q4" s="183">
        <v>120</v>
      </c>
      <c r="R4" s="183">
        <v>18703</v>
      </c>
      <c r="S4" s="183">
        <v>121</v>
      </c>
      <c r="T4" s="183">
        <v>18300</v>
      </c>
      <c r="U4" s="183">
        <v>121</v>
      </c>
      <c r="V4" s="183">
        <v>18128</v>
      </c>
      <c r="W4" s="183">
        <v>119</v>
      </c>
      <c r="X4" s="183">
        <v>15643</v>
      </c>
      <c r="Y4" s="183">
        <v>118</v>
      </c>
    </row>
    <row r="5" spans="1:25" x14ac:dyDescent="0.35">
      <c r="A5" s="2" t="s">
        <v>4</v>
      </c>
      <c r="B5" s="2">
        <v>303</v>
      </c>
      <c r="C5" s="2">
        <v>124</v>
      </c>
      <c r="D5" s="2">
        <v>251</v>
      </c>
      <c r="E5" s="2">
        <v>125</v>
      </c>
      <c r="F5" s="2">
        <v>244</v>
      </c>
      <c r="G5" s="2">
        <v>132</v>
      </c>
      <c r="H5" s="2">
        <v>225</v>
      </c>
      <c r="I5" s="2">
        <v>126</v>
      </c>
      <c r="J5" s="2">
        <v>225</v>
      </c>
      <c r="K5" s="2">
        <v>120</v>
      </c>
      <c r="L5" s="2">
        <v>213</v>
      </c>
      <c r="M5" s="2">
        <v>122</v>
      </c>
      <c r="N5" s="2">
        <v>209</v>
      </c>
      <c r="O5" s="2">
        <v>120</v>
      </c>
      <c r="P5" s="2">
        <v>204</v>
      </c>
      <c r="Q5" s="2">
        <v>122</v>
      </c>
      <c r="R5" s="2">
        <v>193</v>
      </c>
      <c r="S5" s="2">
        <v>124</v>
      </c>
      <c r="T5" s="2">
        <v>198</v>
      </c>
      <c r="U5" s="2">
        <v>125</v>
      </c>
      <c r="V5" s="2">
        <v>204</v>
      </c>
      <c r="W5" s="2">
        <v>125</v>
      </c>
      <c r="X5" s="2">
        <v>178</v>
      </c>
      <c r="Y5" s="2">
        <v>119</v>
      </c>
    </row>
    <row r="6" spans="1:25" x14ac:dyDescent="0.35">
      <c r="A6" s="2" t="s">
        <v>5</v>
      </c>
      <c r="B6" s="2">
        <v>35027</v>
      </c>
      <c r="C6" s="2">
        <v>128</v>
      </c>
      <c r="D6" s="2">
        <v>29438</v>
      </c>
      <c r="E6" s="2">
        <v>127</v>
      </c>
      <c r="F6" s="2">
        <v>29506</v>
      </c>
      <c r="G6" s="2">
        <v>129</v>
      </c>
      <c r="H6" s="2">
        <v>27128</v>
      </c>
      <c r="I6" s="2">
        <v>127</v>
      </c>
      <c r="J6" s="2">
        <v>26721</v>
      </c>
      <c r="K6" s="2">
        <v>127</v>
      </c>
      <c r="L6" s="2">
        <v>26739</v>
      </c>
      <c r="M6" s="2">
        <v>127</v>
      </c>
      <c r="N6" s="2">
        <v>26785</v>
      </c>
      <c r="O6" s="2">
        <v>127</v>
      </c>
      <c r="P6" s="2">
        <v>25917</v>
      </c>
      <c r="Q6" s="2">
        <v>126</v>
      </c>
      <c r="R6" s="2">
        <v>24738</v>
      </c>
      <c r="S6" s="2">
        <v>126</v>
      </c>
      <c r="T6" s="2">
        <v>24061</v>
      </c>
      <c r="U6" s="2">
        <v>126</v>
      </c>
      <c r="V6" s="2">
        <v>23676</v>
      </c>
      <c r="W6" s="2">
        <v>125</v>
      </c>
      <c r="X6" s="2">
        <v>20984</v>
      </c>
      <c r="Y6" s="2">
        <v>125</v>
      </c>
    </row>
    <row r="7" spans="1:25" x14ac:dyDescent="0.35">
      <c r="A7" s="2" t="s">
        <v>53</v>
      </c>
      <c r="B7" s="2">
        <v>1979</v>
      </c>
      <c r="C7" s="2">
        <v>156</v>
      </c>
      <c r="D7" s="2">
        <v>1466</v>
      </c>
      <c r="E7" s="2">
        <v>155</v>
      </c>
      <c r="F7" s="2">
        <v>1488</v>
      </c>
      <c r="G7" s="2">
        <v>155</v>
      </c>
      <c r="H7" s="2">
        <v>1444</v>
      </c>
      <c r="I7" s="2">
        <v>151</v>
      </c>
      <c r="J7" s="2">
        <v>1418</v>
      </c>
      <c r="K7" s="2">
        <v>152</v>
      </c>
      <c r="L7" s="2">
        <v>1439</v>
      </c>
      <c r="M7" s="2">
        <v>155</v>
      </c>
      <c r="N7" s="2">
        <v>1490</v>
      </c>
      <c r="O7" s="2">
        <v>157</v>
      </c>
      <c r="P7" s="2">
        <v>1488</v>
      </c>
      <c r="Q7" s="2">
        <v>156</v>
      </c>
      <c r="R7" s="2">
        <v>1445</v>
      </c>
      <c r="S7" s="2">
        <v>158</v>
      </c>
      <c r="T7" s="2">
        <v>1435</v>
      </c>
      <c r="U7" s="2">
        <v>156</v>
      </c>
      <c r="V7" s="2">
        <v>1417</v>
      </c>
      <c r="W7" s="2">
        <v>157</v>
      </c>
      <c r="X7" s="2">
        <v>1323</v>
      </c>
      <c r="Y7" s="2">
        <v>156</v>
      </c>
    </row>
    <row r="8" spans="1:25" x14ac:dyDescent="0.35">
      <c r="A8" s="2" t="s">
        <v>54</v>
      </c>
      <c r="B8" s="2">
        <v>191</v>
      </c>
      <c r="C8" s="2">
        <v>146</v>
      </c>
      <c r="D8" s="2">
        <v>144</v>
      </c>
      <c r="E8" s="2">
        <v>141</v>
      </c>
      <c r="F8" s="2">
        <v>158</v>
      </c>
      <c r="G8" s="2">
        <v>138</v>
      </c>
      <c r="H8" s="2">
        <v>134</v>
      </c>
      <c r="I8" s="2">
        <v>135</v>
      </c>
      <c r="J8" s="2">
        <v>139</v>
      </c>
      <c r="K8" s="2">
        <v>147</v>
      </c>
      <c r="L8" s="2">
        <v>139</v>
      </c>
      <c r="M8" s="2">
        <v>151</v>
      </c>
      <c r="N8" s="2">
        <v>128</v>
      </c>
      <c r="O8" s="2">
        <v>148</v>
      </c>
      <c r="P8" s="2">
        <v>122</v>
      </c>
      <c r="Q8" s="2">
        <v>142</v>
      </c>
      <c r="R8" s="2">
        <v>112</v>
      </c>
      <c r="S8" s="2">
        <v>149</v>
      </c>
      <c r="T8" s="2">
        <v>111</v>
      </c>
      <c r="U8" s="2">
        <v>148</v>
      </c>
      <c r="V8" s="2">
        <v>110</v>
      </c>
      <c r="W8" s="2">
        <v>152</v>
      </c>
      <c r="X8" s="2">
        <v>108</v>
      </c>
      <c r="Y8" s="2">
        <v>149</v>
      </c>
    </row>
    <row r="9" spans="1:25" x14ac:dyDescent="0.35">
      <c r="A9" s="2" t="s">
        <v>6</v>
      </c>
      <c r="B9" s="2">
        <v>9887</v>
      </c>
      <c r="C9" s="2">
        <v>128</v>
      </c>
      <c r="D9" s="2">
        <v>8016</v>
      </c>
      <c r="E9" s="2">
        <v>128</v>
      </c>
      <c r="F9" s="2">
        <v>8091</v>
      </c>
      <c r="G9" s="2">
        <v>128</v>
      </c>
      <c r="H9" s="2">
        <v>7437</v>
      </c>
      <c r="I9" s="2">
        <v>126</v>
      </c>
      <c r="J9" s="2">
        <v>7354</v>
      </c>
      <c r="K9" s="2">
        <v>127</v>
      </c>
      <c r="L9" s="2">
        <v>7331</v>
      </c>
      <c r="M9" s="2">
        <v>127</v>
      </c>
      <c r="N9" s="2">
        <v>7320</v>
      </c>
      <c r="O9" s="2">
        <v>127</v>
      </c>
      <c r="P9" s="2">
        <v>7157</v>
      </c>
      <c r="Q9" s="2">
        <v>127</v>
      </c>
      <c r="R9" s="2">
        <v>6860</v>
      </c>
      <c r="S9" s="2">
        <v>128</v>
      </c>
      <c r="T9" s="2">
        <v>6635</v>
      </c>
      <c r="U9" s="2">
        <v>128</v>
      </c>
      <c r="V9" s="2">
        <v>6490</v>
      </c>
      <c r="W9" s="2">
        <v>127</v>
      </c>
      <c r="X9" s="2">
        <v>5796</v>
      </c>
      <c r="Y9" s="2">
        <v>126</v>
      </c>
    </row>
    <row r="10" spans="1:25" x14ac:dyDescent="0.35">
      <c r="A10" s="2" t="s">
        <v>49</v>
      </c>
      <c r="B10" s="2">
        <v>2630</v>
      </c>
      <c r="C10" s="2">
        <v>124</v>
      </c>
      <c r="D10" s="2">
        <v>2128</v>
      </c>
      <c r="E10" s="2">
        <v>126</v>
      </c>
      <c r="F10" s="2">
        <v>2154</v>
      </c>
      <c r="G10" s="2">
        <v>126</v>
      </c>
      <c r="H10" s="2">
        <v>1983</v>
      </c>
      <c r="I10" s="2">
        <v>124</v>
      </c>
      <c r="J10" s="2">
        <v>1929</v>
      </c>
      <c r="K10" s="2">
        <v>122</v>
      </c>
      <c r="L10" s="2">
        <v>1928</v>
      </c>
      <c r="M10" s="2">
        <v>122</v>
      </c>
      <c r="N10" s="2">
        <v>1921</v>
      </c>
      <c r="O10" s="2">
        <v>122</v>
      </c>
      <c r="P10" s="2">
        <v>1868</v>
      </c>
      <c r="Q10" s="2">
        <v>122</v>
      </c>
      <c r="R10" s="2">
        <v>1742</v>
      </c>
      <c r="S10" s="2">
        <v>122</v>
      </c>
      <c r="T10" s="2">
        <v>1691</v>
      </c>
      <c r="U10" s="2">
        <v>122</v>
      </c>
      <c r="V10" s="2">
        <v>1658</v>
      </c>
      <c r="W10" s="2">
        <v>122</v>
      </c>
      <c r="X10" s="2">
        <v>1486</v>
      </c>
      <c r="Y10" s="2">
        <v>122</v>
      </c>
    </row>
    <row r="11" spans="1:25" x14ac:dyDescent="0.35">
      <c r="A11" s="2" t="s">
        <v>7</v>
      </c>
      <c r="B11" s="2">
        <v>7330</v>
      </c>
      <c r="C11" s="2">
        <v>119</v>
      </c>
      <c r="D11" s="2">
        <v>6177</v>
      </c>
      <c r="E11" s="2">
        <v>117</v>
      </c>
      <c r="F11" s="2">
        <v>6252</v>
      </c>
      <c r="G11" s="2">
        <v>120</v>
      </c>
      <c r="H11" s="2">
        <v>5763</v>
      </c>
      <c r="I11" s="2">
        <v>117</v>
      </c>
      <c r="J11" s="2">
        <v>5697</v>
      </c>
      <c r="K11" s="2">
        <v>117</v>
      </c>
      <c r="L11" s="2">
        <v>5709</v>
      </c>
      <c r="M11" s="2">
        <v>117</v>
      </c>
      <c r="N11" s="2">
        <v>5693</v>
      </c>
      <c r="O11" s="2">
        <v>116</v>
      </c>
      <c r="P11" s="2">
        <v>5613</v>
      </c>
      <c r="Q11" s="2">
        <v>117</v>
      </c>
      <c r="R11" s="2">
        <v>5352</v>
      </c>
      <c r="S11" s="2">
        <v>118</v>
      </c>
      <c r="T11" s="2">
        <v>5226</v>
      </c>
      <c r="U11" s="2">
        <v>119</v>
      </c>
      <c r="V11" s="2">
        <v>5167</v>
      </c>
      <c r="W11" s="2">
        <v>118</v>
      </c>
      <c r="X11" s="2">
        <v>4605</v>
      </c>
      <c r="Y11" s="2">
        <v>117</v>
      </c>
    </row>
    <row r="12" spans="1:25" x14ac:dyDescent="0.35">
      <c r="A12" s="2" t="s">
        <v>8</v>
      </c>
      <c r="B12" s="2">
        <v>13146</v>
      </c>
      <c r="C12" s="2">
        <v>131</v>
      </c>
      <c r="D12" s="2">
        <v>10803</v>
      </c>
      <c r="E12" s="2">
        <v>131</v>
      </c>
      <c r="F12" s="2">
        <v>10835</v>
      </c>
      <c r="G12" s="2">
        <v>131</v>
      </c>
      <c r="H12" s="2">
        <v>9958</v>
      </c>
      <c r="I12" s="2">
        <v>130</v>
      </c>
      <c r="J12" s="2">
        <v>9856</v>
      </c>
      <c r="K12" s="2">
        <v>130</v>
      </c>
      <c r="L12" s="2">
        <v>9839</v>
      </c>
      <c r="M12" s="2">
        <v>129</v>
      </c>
      <c r="N12" s="2">
        <v>9897</v>
      </c>
      <c r="O12" s="2">
        <v>129</v>
      </c>
      <c r="P12" s="2">
        <v>9663</v>
      </c>
      <c r="Q12" s="2">
        <v>129</v>
      </c>
      <c r="R12" s="2">
        <v>9118</v>
      </c>
      <c r="S12" s="2">
        <v>128</v>
      </c>
      <c r="T12" s="2">
        <v>8863</v>
      </c>
      <c r="U12" s="2">
        <v>129</v>
      </c>
      <c r="V12" s="2">
        <v>8724</v>
      </c>
      <c r="W12" s="2">
        <v>128</v>
      </c>
      <c r="X12" s="2">
        <v>7951</v>
      </c>
      <c r="Y12" s="2">
        <v>129</v>
      </c>
    </row>
    <row r="13" spans="1:25" x14ac:dyDescent="0.35">
      <c r="A13" s="2" t="s">
        <v>9</v>
      </c>
      <c r="B13" s="2">
        <v>12468</v>
      </c>
      <c r="C13" s="2">
        <v>121</v>
      </c>
      <c r="D13" s="2">
        <v>10425</v>
      </c>
      <c r="E13" s="2">
        <v>121</v>
      </c>
      <c r="F13" s="2">
        <v>10414</v>
      </c>
      <c r="G13" s="2">
        <v>122</v>
      </c>
      <c r="H13" s="2">
        <v>9683</v>
      </c>
      <c r="I13" s="2">
        <v>120</v>
      </c>
      <c r="J13" s="2">
        <v>9573</v>
      </c>
      <c r="K13" s="2">
        <v>120</v>
      </c>
      <c r="L13" s="2">
        <v>9475</v>
      </c>
      <c r="M13" s="2">
        <v>120</v>
      </c>
      <c r="N13" s="2">
        <v>9450</v>
      </c>
      <c r="O13" s="2">
        <v>121</v>
      </c>
      <c r="P13" s="2">
        <v>9257</v>
      </c>
      <c r="Q13" s="2">
        <v>120</v>
      </c>
      <c r="R13" s="2">
        <v>8673</v>
      </c>
      <c r="S13" s="2">
        <v>121</v>
      </c>
      <c r="T13" s="2">
        <v>8526</v>
      </c>
      <c r="U13" s="2">
        <v>122</v>
      </c>
      <c r="V13" s="2">
        <v>8435</v>
      </c>
      <c r="W13" s="2">
        <v>121</v>
      </c>
      <c r="X13" s="2">
        <v>7290</v>
      </c>
      <c r="Y13" s="2">
        <v>120</v>
      </c>
    </row>
    <row r="14" spans="1:25" x14ac:dyDescent="0.35">
      <c r="A14" s="2" t="s">
        <v>10</v>
      </c>
      <c r="B14" s="2">
        <v>4351</v>
      </c>
      <c r="C14" s="2">
        <v>121</v>
      </c>
      <c r="D14" s="2">
        <v>3615</v>
      </c>
      <c r="E14" s="2">
        <v>122</v>
      </c>
      <c r="F14" s="2">
        <v>3652</v>
      </c>
      <c r="G14" s="2">
        <v>123</v>
      </c>
      <c r="H14" s="2">
        <v>3390</v>
      </c>
      <c r="I14" s="2">
        <v>122</v>
      </c>
      <c r="J14" s="2">
        <v>3347</v>
      </c>
      <c r="K14" s="2">
        <v>121</v>
      </c>
      <c r="L14" s="2">
        <v>3370</v>
      </c>
      <c r="M14" s="2">
        <v>122</v>
      </c>
      <c r="N14" s="2">
        <v>3389</v>
      </c>
      <c r="O14" s="2">
        <v>122</v>
      </c>
      <c r="P14" s="2">
        <v>3303</v>
      </c>
      <c r="Q14" s="2">
        <v>122</v>
      </c>
      <c r="R14" s="2">
        <v>3151</v>
      </c>
      <c r="S14" s="2">
        <v>123</v>
      </c>
      <c r="T14" s="2">
        <v>3105</v>
      </c>
      <c r="U14" s="2">
        <v>124</v>
      </c>
      <c r="V14" s="2">
        <v>3043</v>
      </c>
      <c r="W14" s="2">
        <v>122</v>
      </c>
      <c r="X14" s="2">
        <v>2612</v>
      </c>
      <c r="Y14" s="2">
        <v>124</v>
      </c>
    </row>
    <row r="15" spans="1:25" x14ac:dyDescent="0.35">
      <c r="A15" s="2" t="s">
        <v>11</v>
      </c>
      <c r="B15" s="2">
        <v>5447</v>
      </c>
      <c r="C15" s="2">
        <v>130</v>
      </c>
      <c r="D15" s="2">
        <v>4567</v>
      </c>
      <c r="E15" s="2">
        <v>132</v>
      </c>
      <c r="F15" s="2">
        <v>4617</v>
      </c>
      <c r="G15" s="2">
        <v>133</v>
      </c>
      <c r="H15" s="2">
        <v>4271</v>
      </c>
      <c r="I15" s="2">
        <v>129</v>
      </c>
      <c r="J15" s="2">
        <v>4167</v>
      </c>
      <c r="K15" s="2">
        <v>129</v>
      </c>
      <c r="L15" s="2">
        <v>4170</v>
      </c>
      <c r="M15" s="2">
        <v>129</v>
      </c>
      <c r="N15" s="2">
        <v>4135</v>
      </c>
      <c r="O15" s="2">
        <v>129</v>
      </c>
      <c r="P15" s="2">
        <v>4042</v>
      </c>
      <c r="Q15" s="2">
        <v>130</v>
      </c>
      <c r="R15" s="2">
        <v>3851</v>
      </c>
      <c r="S15" s="2">
        <v>132</v>
      </c>
      <c r="T15" s="2">
        <v>3739</v>
      </c>
      <c r="U15" s="2">
        <v>132</v>
      </c>
      <c r="V15" s="2">
        <v>3681</v>
      </c>
      <c r="W15" s="2">
        <v>131</v>
      </c>
      <c r="X15" s="2">
        <v>3137</v>
      </c>
      <c r="Y15" s="2">
        <v>132</v>
      </c>
    </row>
    <row r="16" spans="1:25" x14ac:dyDescent="0.35">
      <c r="A16" s="2" t="s">
        <v>12</v>
      </c>
      <c r="B16" s="2">
        <v>49986</v>
      </c>
      <c r="C16" s="2">
        <v>115</v>
      </c>
      <c r="D16" s="2">
        <v>43649</v>
      </c>
      <c r="E16" s="2">
        <v>116</v>
      </c>
      <c r="F16" s="2">
        <v>44057</v>
      </c>
      <c r="G16" s="2">
        <v>117</v>
      </c>
      <c r="H16" s="2">
        <v>40911</v>
      </c>
      <c r="I16" s="2">
        <v>115</v>
      </c>
      <c r="J16" s="2">
        <v>40355</v>
      </c>
      <c r="K16" s="2">
        <v>114</v>
      </c>
      <c r="L16" s="2">
        <v>40588</v>
      </c>
      <c r="M16" s="2">
        <v>115</v>
      </c>
      <c r="N16" s="2">
        <v>40812</v>
      </c>
      <c r="O16" s="2">
        <v>115</v>
      </c>
      <c r="P16" s="2">
        <v>39406</v>
      </c>
      <c r="Q16" s="2">
        <v>115</v>
      </c>
      <c r="R16" s="2">
        <v>37660</v>
      </c>
      <c r="S16" s="2">
        <v>116</v>
      </c>
      <c r="T16" s="2">
        <v>37013</v>
      </c>
      <c r="U16" s="2">
        <v>116</v>
      </c>
      <c r="V16" s="2">
        <v>36646</v>
      </c>
      <c r="W16" s="2">
        <v>115</v>
      </c>
      <c r="X16" s="2">
        <v>31729</v>
      </c>
      <c r="Y16" s="2">
        <v>115</v>
      </c>
    </row>
    <row r="17" spans="1:25" x14ac:dyDescent="0.35">
      <c r="A17" s="2" t="s">
        <v>13</v>
      </c>
      <c r="B17" s="2">
        <v>9401</v>
      </c>
      <c r="C17" s="2">
        <v>117</v>
      </c>
      <c r="D17" s="2">
        <v>8275</v>
      </c>
      <c r="E17" s="2">
        <v>119</v>
      </c>
      <c r="F17" s="2">
        <v>8409</v>
      </c>
      <c r="G17" s="2">
        <v>119</v>
      </c>
      <c r="H17" s="2">
        <v>7970</v>
      </c>
      <c r="I17" s="2">
        <v>118</v>
      </c>
      <c r="J17" s="2">
        <v>7851</v>
      </c>
      <c r="K17" s="2">
        <v>117</v>
      </c>
      <c r="L17" s="2">
        <v>7860</v>
      </c>
      <c r="M17" s="2">
        <v>118</v>
      </c>
      <c r="N17" s="2">
        <v>7913</v>
      </c>
      <c r="O17" s="2">
        <v>117</v>
      </c>
      <c r="P17" s="2">
        <v>7696</v>
      </c>
      <c r="Q17" s="2">
        <v>117</v>
      </c>
      <c r="R17" s="2">
        <v>7361</v>
      </c>
      <c r="S17" s="2">
        <v>119</v>
      </c>
      <c r="T17" s="2">
        <v>7200</v>
      </c>
      <c r="U17" s="2">
        <v>119</v>
      </c>
      <c r="V17" s="2">
        <v>7109</v>
      </c>
      <c r="W17" s="2">
        <v>119</v>
      </c>
      <c r="X17" s="2">
        <v>5929</v>
      </c>
      <c r="Y17" s="2">
        <v>119</v>
      </c>
    </row>
    <row r="18" spans="1:25" x14ac:dyDescent="0.35">
      <c r="A18" s="2" t="s">
        <v>14</v>
      </c>
      <c r="B18" s="2">
        <v>2561</v>
      </c>
      <c r="C18" s="2">
        <v>109</v>
      </c>
      <c r="D18" s="2">
        <v>2334</v>
      </c>
      <c r="E18" s="2">
        <v>110</v>
      </c>
      <c r="F18" s="2">
        <v>2341</v>
      </c>
      <c r="G18" s="2">
        <v>112</v>
      </c>
      <c r="H18" s="2">
        <v>2180</v>
      </c>
      <c r="I18" s="2">
        <v>108</v>
      </c>
      <c r="J18" s="2">
        <v>2203</v>
      </c>
      <c r="K18" s="2">
        <v>110</v>
      </c>
      <c r="L18" s="2">
        <v>2221</v>
      </c>
      <c r="M18" s="2">
        <v>109</v>
      </c>
      <c r="N18" s="2">
        <v>2198</v>
      </c>
      <c r="O18" s="2">
        <v>111</v>
      </c>
      <c r="P18" s="2">
        <v>2164</v>
      </c>
      <c r="Q18" s="2">
        <v>111</v>
      </c>
      <c r="R18" s="2">
        <v>2117</v>
      </c>
      <c r="S18" s="2">
        <v>111</v>
      </c>
      <c r="T18" s="2">
        <v>2058</v>
      </c>
      <c r="U18" s="2">
        <v>112</v>
      </c>
      <c r="V18" s="2">
        <v>2042</v>
      </c>
      <c r="W18" s="2">
        <v>111</v>
      </c>
      <c r="X18" s="2">
        <v>1598</v>
      </c>
      <c r="Y18" s="2">
        <v>112</v>
      </c>
    </row>
    <row r="19" spans="1:25" x14ac:dyDescent="0.35">
      <c r="A19" s="2" t="s">
        <v>15</v>
      </c>
      <c r="B19" s="2">
        <v>170601</v>
      </c>
      <c r="C19" s="2">
        <v>110</v>
      </c>
      <c r="D19" s="2">
        <v>156655</v>
      </c>
      <c r="E19" s="2">
        <v>113</v>
      </c>
      <c r="F19" s="2">
        <v>156990</v>
      </c>
      <c r="G19" s="2">
        <v>112</v>
      </c>
      <c r="H19" s="2">
        <v>148672</v>
      </c>
      <c r="I19" s="2">
        <v>111</v>
      </c>
      <c r="J19" s="2">
        <v>148437</v>
      </c>
      <c r="K19" s="2">
        <v>111</v>
      </c>
      <c r="L19" s="2">
        <v>149034</v>
      </c>
      <c r="M19" s="2">
        <v>111</v>
      </c>
      <c r="N19" s="2">
        <v>149608</v>
      </c>
      <c r="O19" s="2">
        <v>111</v>
      </c>
      <c r="P19" s="2">
        <v>145520</v>
      </c>
      <c r="Q19" s="2">
        <v>112</v>
      </c>
      <c r="R19" s="2">
        <v>142933</v>
      </c>
      <c r="S19" s="2">
        <v>113</v>
      </c>
      <c r="T19" s="2">
        <v>142786</v>
      </c>
      <c r="U19" s="2">
        <v>113</v>
      </c>
      <c r="V19" s="2">
        <v>142607</v>
      </c>
      <c r="W19" s="2">
        <v>112</v>
      </c>
      <c r="X19" s="2">
        <v>117313</v>
      </c>
      <c r="Y19" s="2">
        <v>112</v>
      </c>
    </row>
    <row r="20" spans="1:25" x14ac:dyDescent="0.35">
      <c r="A20" s="2" t="s">
        <v>16</v>
      </c>
      <c r="B20" s="2">
        <v>61951</v>
      </c>
      <c r="C20" s="2">
        <v>112</v>
      </c>
      <c r="D20" s="2">
        <v>55364</v>
      </c>
      <c r="E20" s="2">
        <v>114</v>
      </c>
      <c r="F20" s="2">
        <v>55928</v>
      </c>
      <c r="G20" s="2">
        <v>113</v>
      </c>
      <c r="H20" s="2">
        <v>52004</v>
      </c>
      <c r="I20" s="2">
        <v>112</v>
      </c>
      <c r="J20" s="2">
        <v>51872</v>
      </c>
      <c r="K20" s="2">
        <v>111</v>
      </c>
      <c r="L20" s="2">
        <v>52174</v>
      </c>
      <c r="M20" s="2">
        <v>112</v>
      </c>
      <c r="N20" s="2">
        <v>52579</v>
      </c>
      <c r="O20" s="2">
        <v>112</v>
      </c>
      <c r="P20" s="2">
        <v>51163</v>
      </c>
      <c r="Q20" s="2">
        <v>112</v>
      </c>
      <c r="R20" s="2">
        <v>49076</v>
      </c>
      <c r="S20" s="2">
        <v>112</v>
      </c>
      <c r="T20" s="2">
        <v>48766</v>
      </c>
      <c r="U20" s="2">
        <v>113</v>
      </c>
      <c r="V20" s="2">
        <v>48749</v>
      </c>
      <c r="W20" s="2">
        <v>112</v>
      </c>
      <c r="X20" s="2">
        <v>40111</v>
      </c>
      <c r="Y20" s="2">
        <v>111</v>
      </c>
    </row>
    <row r="21" spans="1:25" x14ac:dyDescent="0.35">
      <c r="A21" s="2" t="s">
        <v>17</v>
      </c>
      <c r="B21" s="2">
        <v>4420</v>
      </c>
      <c r="C21" s="2">
        <v>109</v>
      </c>
      <c r="D21" s="2">
        <v>3984</v>
      </c>
      <c r="E21" s="2">
        <v>112</v>
      </c>
      <c r="F21" s="2">
        <v>4057</v>
      </c>
      <c r="G21" s="2">
        <v>113</v>
      </c>
      <c r="H21" s="2">
        <v>3870</v>
      </c>
      <c r="I21" s="2">
        <v>111</v>
      </c>
      <c r="J21" s="2">
        <v>3774</v>
      </c>
      <c r="K21" s="2">
        <v>110</v>
      </c>
      <c r="L21" s="2">
        <v>3759</v>
      </c>
      <c r="M21" s="2">
        <v>110</v>
      </c>
      <c r="N21" s="2">
        <v>3780</v>
      </c>
      <c r="O21" s="2">
        <v>111</v>
      </c>
      <c r="P21" s="2">
        <v>3674</v>
      </c>
      <c r="Q21" s="2">
        <v>111</v>
      </c>
      <c r="R21" s="2">
        <v>3504</v>
      </c>
      <c r="S21" s="2">
        <v>111</v>
      </c>
      <c r="T21" s="2">
        <v>3416</v>
      </c>
      <c r="U21" s="2">
        <v>110</v>
      </c>
      <c r="V21" s="2">
        <v>3413</v>
      </c>
      <c r="W21" s="2">
        <v>109</v>
      </c>
      <c r="X21" s="2">
        <v>2798</v>
      </c>
      <c r="Y21" s="2">
        <v>109</v>
      </c>
    </row>
    <row r="22" spans="1:25" x14ac:dyDescent="0.35">
      <c r="A22" s="2" t="s">
        <v>18</v>
      </c>
      <c r="B22" s="2">
        <v>44984</v>
      </c>
      <c r="C22" s="2">
        <v>117</v>
      </c>
      <c r="D22" s="2">
        <v>41181</v>
      </c>
      <c r="E22" s="2">
        <v>119</v>
      </c>
      <c r="F22" s="2">
        <v>41439</v>
      </c>
      <c r="G22" s="2">
        <v>119</v>
      </c>
      <c r="H22" s="2">
        <v>39452</v>
      </c>
      <c r="I22" s="2">
        <v>119</v>
      </c>
      <c r="J22" s="2">
        <v>39375</v>
      </c>
      <c r="K22" s="2">
        <v>118</v>
      </c>
      <c r="L22" s="2">
        <v>39462</v>
      </c>
      <c r="M22" s="2">
        <v>119</v>
      </c>
      <c r="N22" s="2">
        <v>39701</v>
      </c>
      <c r="O22" s="2">
        <v>119</v>
      </c>
      <c r="P22" s="2">
        <v>38618</v>
      </c>
      <c r="Q22" s="2">
        <v>119</v>
      </c>
      <c r="R22" s="2">
        <v>37505</v>
      </c>
      <c r="S22" s="2">
        <v>120</v>
      </c>
      <c r="T22" s="2">
        <v>37482</v>
      </c>
      <c r="U22" s="2">
        <v>121</v>
      </c>
      <c r="V22" s="2">
        <v>37452</v>
      </c>
      <c r="W22" s="2">
        <v>120</v>
      </c>
      <c r="X22" s="2">
        <v>28709</v>
      </c>
      <c r="Y22" s="2">
        <v>120</v>
      </c>
    </row>
    <row r="23" spans="1:25" x14ac:dyDescent="0.35">
      <c r="A23" s="2" t="s">
        <v>19</v>
      </c>
      <c r="B23" s="2">
        <v>145754</v>
      </c>
      <c r="C23" s="2">
        <v>112</v>
      </c>
      <c r="D23" s="2">
        <v>136135</v>
      </c>
      <c r="E23" s="2">
        <v>114</v>
      </c>
      <c r="F23" s="2">
        <v>136352</v>
      </c>
      <c r="G23" s="2">
        <v>114</v>
      </c>
      <c r="H23" s="2">
        <v>130581</v>
      </c>
      <c r="I23" s="2">
        <v>113</v>
      </c>
      <c r="J23" s="2">
        <v>129250</v>
      </c>
      <c r="K23" s="2">
        <v>113</v>
      </c>
      <c r="L23" s="2">
        <v>129687</v>
      </c>
      <c r="M23" s="2">
        <v>113</v>
      </c>
      <c r="N23" s="2">
        <v>131033</v>
      </c>
      <c r="O23" s="2">
        <v>113</v>
      </c>
      <c r="P23" s="2">
        <v>127564</v>
      </c>
      <c r="Q23" s="2">
        <v>114</v>
      </c>
      <c r="R23" s="2">
        <v>125628</v>
      </c>
      <c r="S23" s="2">
        <v>114</v>
      </c>
      <c r="T23" s="2">
        <v>125329</v>
      </c>
      <c r="U23" s="2">
        <v>115</v>
      </c>
      <c r="V23" s="2">
        <v>124846</v>
      </c>
      <c r="W23" s="2">
        <v>114</v>
      </c>
      <c r="X23" s="2">
        <v>100973</v>
      </c>
      <c r="Y23" s="2">
        <v>114</v>
      </c>
    </row>
    <row r="24" spans="1:25" x14ac:dyDescent="0.35">
      <c r="A24" s="2" t="s">
        <v>20</v>
      </c>
      <c r="B24" s="2">
        <v>16502</v>
      </c>
      <c r="C24" s="2">
        <v>111</v>
      </c>
      <c r="D24" s="2">
        <v>14697</v>
      </c>
      <c r="E24" s="2">
        <v>113</v>
      </c>
      <c r="F24" s="2">
        <v>14874</v>
      </c>
      <c r="G24" s="2">
        <v>113</v>
      </c>
      <c r="H24" s="2">
        <v>14000</v>
      </c>
      <c r="I24" s="2">
        <v>112</v>
      </c>
      <c r="J24" s="2">
        <v>13763</v>
      </c>
      <c r="K24" s="2">
        <v>112</v>
      </c>
      <c r="L24" s="2">
        <v>13707</v>
      </c>
      <c r="M24" s="2">
        <v>112</v>
      </c>
      <c r="N24" s="2">
        <v>13740</v>
      </c>
      <c r="O24" s="2">
        <v>112</v>
      </c>
      <c r="P24" s="2">
        <v>13418</v>
      </c>
      <c r="Q24" s="2">
        <v>113</v>
      </c>
      <c r="R24" s="2">
        <v>12644</v>
      </c>
      <c r="S24" s="2">
        <v>114</v>
      </c>
      <c r="T24" s="2">
        <v>12572</v>
      </c>
      <c r="U24" s="2">
        <v>114</v>
      </c>
      <c r="V24" s="2">
        <v>12347</v>
      </c>
      <c r="W24" s="2">
        <v>113</v>
      </c>
      <c r="X24" s="2">
        <v>9931</v>
      </c>
      <c r="Y24" s="2">
        <v>113</v>
      </c>
    </row>
    <row r="25" spans="1:25" ht="25.4" customHeight="1" thickBot="1" x14ac:dyDescent="0.4">
      <c r="A25" s="17" t="s">
        <v>29</v>
      </c>
      <c r="B25" s="17">
        <v>622721</v>
      </c>
      <c r="C25" s="17">
        <v>115</v>
      </c>
      <c r="D25" s="17">
        <v>559721</v>
      </c>
      <c r="E25" s="17">
        <v>116</v>
      </c>
      <c r="F25" s="17">
        <v>562706</v>
      </c>
      <c r="G25" s="17">
        <v>116</v>
      </c>
      <c r="H25" s="17">
        <v>530820</v>
      </c>
      <c r="I25" s="17">
        <v>115</v>
      </c>
      <c r="J25" s="17">
        <v>526928</v>
      </c>
      <c r="K25" s="17">
        <v>115</v>
      </c>
      <c r="L25" s="17">
        <v>528650</v>
      </c>
      <c r="M25" s="17">
        <v>115</v>
      </c>
      <c r="N25" s="17">
        <v>531672</v>
      </c>
      <c r="O25" s="17">
        <v>115</v>
      </c>
      <c r="P25" s="17">
        <v>517338</v>
      </c>
      <c r="Q25" s="17">
        <v>115</v>
      </c>
      <c r="R25" s="17">
        <v>502366</v>
      </c>
      <c r="S25" s="17">
        <v>116</v>
      </c>
      <c r="T25" s="17">
        <v>498512</v>
      </c>
      <c r="U25" s="17">
        <v>116</v>
      </c>
      <c r="V25" s="17">
        <v>495944</v>
      </c>
      <c r="W25" s="17">
        <v>116</v>
      </c>
      <c r="X25" s="17">
        <v>410204</v>
      </c>
      <c r="Y25" s="17">
        <v>115</v>
      </c>
    </row>
    <row r="26" spans="1:25" ht="25.4" customHeight="1" thickTop="1" x14ac:dyDescent="0.35">
      <c r="A26" s="13" t="s">
        <v>0</v>
      </c>
      <c r="B26" s="186">
        <v>94295</v>
      </c>
      <c r="C26" s="186">
        <v>126</v>
      </c>
      <c r="D26" s="186">
        <v>78840</v>
      </c>
      <c r="E26" s="186">
        <v>126</v>
      </c>
      <c r="F26" s="186">
        <v>79576</v>
      </c>
      <c r="G26" s="186">
        <v>127</v>
      </c>
      <c r="H26" s="186">
        <v>73836</v>
      </c>
      <c r="I26" s="186">
        <v>125</v>
      </c>
      <c r="J26" s="186">
        <v>72961</v>
      </c>
      <c r="K26" s="186">
        <v>125</v>
      </c>
      <c r="L26" s="186">
        <v>73143</v>
      </c>
      <c r="M26" s="186">
        <v>125</v>
      </c>
      <c r="N26" s="186">
        <v>73334</v>
      </c>
      <c r="O26" s="186">
        <v>125</v>
      </c>
      <c r="P26" s="186">
        <v>71513</v>
      </c>
      <c r="Q26" s="186">
        <v>125</v>
      </c>
      <c r="R26" s="186">
        <v>68263</v>
      </c>
      <c r="S26" s="186">
        <v>125</v>
      </c>
      <c r="T26" s="186">
        <v>66520</v>
      </c>
      <c r="U26" s="186">
        <v>125</v>
      </c>
      <c r="V26" s="186">
        <v>65574</v>
      </c>
      <c r="W26" s="186">
        <v>124</v>
      </c>
      <c r="X26" s="186">
        <v>58074</v>
      </c>
      <c r="Y26" s="186">
        <v>124</v>
      </c>
    </row>
    <row r="27" spans="1:25" ht="25.4" customHeight="1" x14ac:dyDescent="0.35">
      <c r="A27" s="13" t="s">
        <v>1</v>
      </c>
      <c r="B27" s="186">
        <v>72252</v>
      </c>
      <c r="C27" s="186">
        <v>118</v>
      </c>
      <c r="D27" s="186">
        <v>62256</v>
      </c>
      <c r="E27" s="186">
        <v>118</v>
      </c>
      <c r="F27" s="186">
        <v>62740</v>
      </c>
      <c r="G27" s="186">
        <v>119</v>
      </c>
      <c r="H27" s="186">
        <v>58255</v>
      </c>
      <c r="I27" s="186">
        <v>117</v>
      </c>
      <c r="J27" s="186">
        <v>57442</v>
      </c>
      <c r="K27" s="186">
        <v>117</v>
      </c>
      <c r="L27" s="186">
        <v>57603</v>
      </c>
      <c r="M27" s="186">
        <v>117</v>
      </c>
      <c r="N27" s="186">
        <v>57786</v>
      </c>
      <c r="O27" s="186">
        <v>117</v>
      </c>
      <c r="P27" s="186">
        <v>56008</v>
      </c>
      <c r="Q27" s="186">
        <v>117</v>
      </c>
      <c r="R27" s="186">
        <v>53335</v>
      </c>
      <c r="S27" s="186">
        <v>118</v>
      </c>
      <c r="T27" s="186">
        <v>52383</v>
      </c>
      <c r="U27" s="186">
        <v>119</v>
      </c>
      <c r="V27" s="186">
        <v>51805</v>
      </c>
      <c r="W27" s="186">
        <v>118</v>
      </c>
      <c r="X27" s="186">
        <v>44768</v>
      </c>
      <c r="Y27" s="186">
        <v>117</v>
      </c>
    </row>
    <row r="28" spans="1:25" ht="25.4" customHeight="1" thickBot="1" x14ac:dyDescent="0.4">
      <c r="A28" s="15" t="s">
        <v>2</v>
      </c>
      <c r="B28" s="187">
        <v>456174</v>
      </c>
      <c r="C28" s="187">
        <v>112</v>
      </c>
      <c r="D28" s="187">
        <v>418625</v>
      </c>
      <c r="E28" s="187">
        <v>114</v>
      </c>
      <c r="F28" s="187">
        <v>420390</v>
      </c>
      <c r="G28" s="187">
        <v>114</v>
      </c>
      <c r="H28" s="187">
        <v>398729</v>
      </c>
      <c r="I28" s="187">
        <v>113</v>
      </c>
      <c r="J28" s="187">
        <v>396525</v>
      </c>
      <c r="K28" s="187">
        <v>112</v>
      </c>
      <c r="L28" s="187">
        <v>397904</v>
      </c>
      <c r="M28" s="187">
        <v>113</v>
      </c>
      <c r="N28" s="187">
        <v>400552</v>
      </c>
      <c r="O28" s="187">
        <v>113</v>
      </c>
      <c r="P28" s="187">
        <v>389817</v>
      </c>
      <c r="Q28" s="187">
        <v>113</v>
      </c>
      <c r="R28" s="187">
        <v>380768</v>
      </c>
      <c r="S28" s="187">
        <v>114</v>
      </c>
      <c r="T28" s="187">
        <v>379609</v>
      </c>
      <c r="U28" s="187">
        <v>115</v>
      </c>
      <c r="V28" s="187">
        <v>378565</v>
      </c>
      <c r="W28" s="187">
        <v>114</v>
      </c>
      <c r="X28" s="187">
        <v>307362</v>
      </c>
      <c r="Y28" s="187">
        <v>113</v>
      </c>
    </row>
    <row r="29" spans="1:25" ht="5.15" customHeight="1" thickTop="1" x14ac:dyDescent="0.35">
      <c r="A29" s="49"/>
      <c r="J29" s="23"/>
    </row>
    <row r="30" spans="1:25" ht="79" customHeight="1" x14ac:dyDescent="0.35">
      <c r="A30" s="373" t="s">
        <v>92</v>
      </c>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row>
    <row r="31" spans="1:25" x14ac:dyDescent="0.35">
      <c r="A31" s="49" t="str">
        <f>+INDICE!B30</f>
        <v xml:space="preserve"> Lettura dati 29 marzo 2024</v>
      </c>
      <c r="B31" s="87"/>
      <c r="C31" s="87"/>
      <c r="D31" s="87"/>
      <c r="E31" s="87"/>
      <c r="F31" s="87"/>
      <c r="G31" s="87"/>
      <c r="H31" s="87"/>
      <c r="I31" s="61"/>
      <c r="J31" s="3"/>
      <c r="K31" s="3"/>
      <c r="L31" s="3"/>
      <c r="M31" s="3"/>
    </row>
    <row r="32" spans="1:25" ht="15" x14ac:dyDescent="0.35">
      <c r="B32" s="7"/>
      <c r="C32" s="59"/>
    </row>
    <row r="36" spans="2:6" x14ac:dyDescent="0.35">
      <c r="F36" s="23"/>
    </row>
    <row r="39" spans="2:6" x14ac:dyDescent="0.35">
      <c r="B39" s="4"/>
    </row>
    <row r="40" spans="2:6" x14ac:dyDescent="0.35">
      <c r="B40" s="4"/>
    </row>
    <row r="41" spans="2:6" x14ac:dyDescent="0.35">
      <c r="B41" s="4"/>
    </row>
    <row r="42" spans="2:6" x14ac:dyDescent="0.35">
      <c r="B42" s="4"/>
      <c r="C42" s="59"/>
    </row>
    <row r="43" spans="2:6" x14ac:dyDescent="0.35">
      <c r="B43" s="4"/>
    </row>
    <row r="44" spans="2:6" x14ac:dyDescent="0.35">
      <c r="B44" s="4"/>
    </row>
    <row r="45" spans="2:6" x14ac:dyDescent="0.35">
      <c r="B45" s="4"/>
    </row>
    <row r="46" spans="2:6" x14ac:dyDescent="0.35">
      <c r="B46" s="4"/>
    </row>
    <row r="47" spans="2:6" x14ac:dyDescent="0.35">
      <c r="B47" s="4"/>
    </row>
    <row r="48" spans="2:6" x14ac:dyDescent="0.35">
      <c r="B48" s="4"/>
    </row>
    <row r="49" spans="2:2" x14ac:dyDescent="0.35">
      <c r="B49" s="4"/>
    </row>
    <row r="50" spans="2:2" x14ac:dyDescent="0.35">
      <c r="B50" s="4"/>
    </row>
    <row r="51" spans="2:2" x14ac:dyDescent="0.35">
      <c r="B51" s="4"/>
    </row>
    <row r="52" spans="2:2" x14ac:dyDescent="0.35">
      <c r="B52" s="4"/>
    </row>
    <row r="53" spans="2:2" x14ac:dyDescent="0.35">
      <c r="B53" s="4"/>
    </row>
    <row r="54" spans="2:2" x14ac:dyDescent="0.35">
      <c r="B54" s="4"/>
    </row>
    <row r="55" spans="2:2" x14ac:dyDescent="0.35">
      <c r="B55" s="4"/>
    </row>
    <row r="56" spans="2:2" x14ac:dyDescent="0.35">
      <c r="B56" s="4"/>
    </row>
    <row r="57" spans="2:2" x14ac:dyDescent="0.35">
      <c r="B57" s="4"/>
    </row>
    <row r="58" spans="2:2" x14ac:dyDescent="0.35">
      <c r="B58" s="4"/>
    </row>
    <row r="59" spans="2:2" x14ac:dyDescent="0.35">
      <c r="B59" s="4"/>
    </row>
  </sheetData>
  <mergeCells count="15">
    <mergeCell ref="X2:Y2"/>
    <mergeCell ref="V2:W2"/>
    <mergeCell ref="A1:L1"/>
    <mergeCell ref="T2:U2"/>
    <mergeCell ref="R2:S2"/>
    <mergeCell ref="A2:A3"/>
    <mergeCell ref="B2:C2"/>
    <mergeCell ref="D2:E2"/>
    <mergeCell ref="P2:Q2"/>
    <mergeCell ref="L2:M2"/>
    <mergeCell ref="J2:K2"/>
    <mergeCell ref="H2:I2"/>
    <mergeCell ref="F2:G2"/>
    <mergeCell ref="N2:O2"/>
    <mergeCell ref="A30:Y30"/>
  </mergeCells>
  <phoneticPr fontId="10" type="noConversion"/>
  <pageMargins left="0.25" right="0.25" top="0.75" bottom="0.75" header="0.3" footer="0.3"/>
  <pageSetup paperSize="9" scale="3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CDC06-F00D-42C6-A4D2-877180F7F4CC}">
  <sheetPr>
    <pageSetUpPr fitToPage="1"/>
  </sheetPr>
  <dimension ref="A1:F56"/>
  <sheetViews>
    <sheetView showGridLines="0" topLeftCell="A11" zoomScale="75" zoomScaleNormal="75" workbookViewId="0">
      <selection activeCell="B2" sqref="B2:F2"/>
    </sheetView>
  </sheetViews>
  <sheetFormatPr defaultColWidth="13.453125" defaultRowHeight="10" x14ac:dyDescent="0.35"/>
  <cols>
    <col min="1" max="1" width="29" style="1" customWidth="1"/>
    <col min="2" max="2" width="30.08984375" style="1" customWidth="1"/>
    <col min="3" max="3" width="23.1796875" style="1" customWidth="1"/>
    <col min="4" max="4" width="23.1796875" style="60" customWidth="1"/>
    <col min="5" max="5" width="18" style="1" customWidth="1"/>
    <col min="6" max="16384" width="13.453125" style="1"/>
  </cols>
  <sheetData>
    <row r="1" spans="1:6" ht="57" customHeight="1" thickBot="1" x14ac:dyDescent="0.4">
      <c r="A1" s="377" t="s">
        <v>97</v>
      </c>
      <c r="B1" s="377"/>
      <c r="C1" s="377"/>
      <c r="D1" s="377"/>
      <c r="E1" s="377"/>
      <c r="F1" s="377"/>
    </row>
    <row r="2" spans="1:6" ht="44.15" customHeight="1" thickTop="1" x14ac:dyDescent="0.35">
      <c r="A2" s="378" t="s">
        <v>61</v>
      </c>
      <c r="B2" s="380" t="s">
        <v>169</v>
      </c>
      <c r="C2" s="381"/>
      <c r="D2" s="381"/>
      <c r="E2" s="381"/>
      <c r="F2" s="381"/>
    </row>
    <row r="3" spans="1:6" ht="82.5" customHeight="1" thickBot="1" x14ac:dyDescent="0.4">
      <c r="A3" s="379"/>
      <c r="B3" s="238" t="s">
        <v>71</v>
      </c>
      <c r="C3" s="239" t="s">
        <v>72</v>
      </c>
      <c r="D3" s="239" t="s">
        <v>86</v>
      </c>
      <c r="E3" s="239" t="s">
        <v>87</v>
      </c>
      <c r="F3" s="239" t="s">
        <v>68</v>
      </c>
    </row>
    <row r="4" spans="1:6" ht="25.4" customHeight="1" thickTop="1" x14ac:dyDescent="0.35">
      <c r="A4" s="55" t="s">
        <v>3</v>
      </c>
      <c r="B4" s="241">
        <v>17201</v>
      </c>
      <c r="C4" s="55">
        <v>29373</v>
      </c>
      <c r="D4" s="55">
        <v>204</v>
      </c>
      <c r="E4" s="55">
        <v>120</v>
      </c>
      <c r="F4" s="240">
        <v>8</v>
      </c>
    </row>
    <row r="5" spans="1:6" ht="21.75" customHeight="1" x14ac:dyDescent="0.35">
      <c r="A5" s="55" t="s">
        <v>4</v>
      </c>
      <c r="B5" s="241">
        <v>217</v>
      </c>
      <c r="C5" s="55">
        <v>384</v>
      </c>
      <c r="D5" s="55">
        <v>213</v>
      </c>
      <c r="E5" s="55">
        <v>124</v>
      </c>
      <c r="F5" s="240">
        <v>7</v>
      </c>
    </row>
    <row r="6" spans="1:6" ht="21.75" customHeight="1" x14ac:dyDescent="0.35">
      <c r="A6" s="55" t="s">
        <v>5</v>
      </c>
      <c r="B6" s="241">
        <v>24694</v>
      </c>
      <c r="C6" s="55">
        <v>43612</v>
      </c>
      <c r="D6" s="55">
        <v>221</v>
      </c>
      <c r="E6" s="55">
        <v>127</v>
      </c>
      <c r="F6" s="240">
        <v>7.4</v>
      </c>
    </row>
    <row r="7" spans="1:6" ht="21.75" customHeight="1" x14ac:dyDescent="0.35">
      <c r="A7" s="55" t="s">
        <v>53</v>
      </c>
      <c r="B7" s="241">
        <v>1335</v>
      </c>
      <c r="C7" s="55">
        <v>2620</v>
      </c>
      <c r="D7" s="55">
        <v>306</v>
      </c>
      <c r="E7" s="55">
        <v>155</v>
      </c>
      <c r="F7" s="240">
        <v>6.8</v>
      </c>
    </row>
    <row r="8" spans="1:6" ht="21.75" customHeight="1" x14ac:dyDescent="0.35">
      <c r="A8" s="55" t="s">
        <v>54</v>
      </c>
      <c r="B8" s="241">
        <v>121</v>
      </c>
      <c r="C8" s="55">
        <v>253</v>
      </c>
      <c r="D8" s="55">
        <v>309</v>
      </c>
      <c r="E8" s="55">
        <v>145</v>
      </c>
      <c r="F8" s="240">
        <v>6.2</v>
      </c>
    </row>
    <row r="9" spans="1:6" ht="21.75" customHeight="1" x14ac:dyDescent="0.35">
      <c r="A9" s="55" t="s">
        <v>6</v>
      </c>
      <c r="B9" s="241">
        <v>6930</v>
      </c>
      <c r="C9" s="55">
        <v>12257</v>
      </c>
      <c r="D9" s="55">
        <v>222</v>
      </c>
      <c r="E9" s="55">
        <v>127</v>
      </c>
      <c r="F9" s="240">
        <v>7.3</v>
      </c>
    </row>
    <row r="10" spans="1:6" ht="21.75" customHeight="1" x14ac:dyDescent="0.35">
      <c r="A10" s="55" t="s">
        <v>49</v>
      </c>
      <c r="B10" s="241">
        <v>1941</v>
      </c>
      <c r="C10" s="55">
        <v>3208</v>
      </c>
      <c r="D10" s="55">
        <v>203</v>
      </c>
      <c r="E10" s="55">
        <v>123</v>
      </c>
      <c r="F10" s="240">
        <v>7.2</v>
      </c>
    </row>
    <row r="11" spans="1:6" ht="21.75" customHeight="1" x14ac:dyDescent="0.35">
      <c r="A11" s="55" t="s">
        <v>7</v>
      </c>
      <c r="B11" s="241">
        <v>5551</v>
      </c>
      <c r="C11" s="55">
        <v>9144</v>
      </c>
      <c r="D11" s="55">
        <v>191</v>
      </c>
      <c r="E11" s="55">
        <v>118</v>
      </c>
      <c r="F11" s="240">
        <v>7.6</v>
      </c>
    </row>
    <row r="12" spans="1:6" ht="21.75" customHeight="1" x14ac:dyDescent="0.35">
      <c r="A12" s="55" t="s">
        <v>8</v>
      </c>
      <c r="B12" s="241">
        <v>9544</v>
      </c>
      <c r="C12" s="55">
        <v>16442</v>
      </c>
      <c r="D12" s="55">
        <v>220</v>
      </c>
      <c r="E12" s="55">
        <v>130</v>
      </c>
      <c r="F12" s="240">
        <v>7.3</v>
      </c>
    </row>
    <row r="13" spans="1:6" ht="21.75" customHeight="1" x14ac:dyDescent="0.35">
      <c r="A13" s="55" t="s">
        <v>9</v>
      </c>
      <c r="B13" s="241">
        <v>9407</v>
      </c>
      <c r="C13" s="55">
        <v>15513</v>
      </c>
      <c r="D13" s="55">
        <v>196</v>
      </c>
      <c r="E13" s="55">
        <v>121</v>
      </c>
      <c r="F13" s="240">
        <v>7.5</v>
      </c>
    </row>
    <row r="14" spans="1:6" ht="21.75" customHeight="1" x14ac:dyDescent="0.35">
      <c r="A14" s="55" t="s">
        <v>10</v>
      </c>
      <c r="B14" s="241">
        <v>3161</v>
      </c>
      <c r="C14" s="55">
        <v>5235</v>
      </c>
      <c r="D14" s="55">
        <v>201</v>
      </c>
      <c r="E14" s="55">
        <v>122</v>
      </c>
      <c r="F14" s="240">
        <v>7.8</v>
      </c>
    </row>
    <row r="15" spans="1:6" ht="21.75" customHeight="1" x14ac:dyDescent="0.35">
      <c r="A15" s="55" t="s">
        <v>11</v>
      </c>
      <c r="B15" s="241">
        <v>3935</v>
      </c>
      <c r="C15" s="55">
        <v>6708</v>
      </c>
      <c r="D15" s="55">
        <v>220</v>
      </c>
      <c r="E15" s="55">
        <v>131</v>
      </c>
      <c r="F15" s="240">
        <v>7.5</v>
      </c>
    </row>
    <row r="16" spans="1:6" ht="21.75" customHeight="1" x14ac:dyDescent="0.35">
      <c r="A16" s="55" t="s">
        <v>12</v>
      </c>
      <c r="B16" s="241">
        <v>37108</v>
      </c>
      <c r="C16" s="55">
        <v>60536</v>
      </c>
      <c r="D16" s="55">
        <v>187</v>
      </c>
      <c r="E16" s="55">
        <v>115</v>
      </c>
      <c r="F16" s="240">
        <v>8</v>
      </c>
    </row>
    <row r="17" spans="1:6" ht="21.75" customHeight="1" x14ac:dyDescent="0.35">
      <c r="A17" s="55" t="s">
        <v>13</v>
      </c>
      <c r="B17" s="241">
        <v>6740</v>
      </c>
      <c r="C17" s="55">
        <v>11237</v>
      </c>
      <c r="D17" s="55">
        <v>196</v>
      </c>
      <c r="E17" s="55">
        <v>118</v>
      </c>
      <c r="F17" s="240">
        <v>8.3000000000000007</v>
      </c>
    </row>
    <row r="18" spans="1:6" ht="21.75" customHeight="1" x14ac:dyDescent="0.35">
      <c r="A18" s="55" t="s">
        <v>14</v>
      </c>
      <c r="B18" s="241">
        <v>1857</v>
      </c>
      <c r="C18" s="55">
        <v>3027</v>
      </c>
      <c r="D18" s="55">
        <v>178</v>
      </c>
      <c r="E18" s="55">
        <v>111</v>
      </c>
      <c r="F18" s="240">
        <v>8.6999999999999993</v>
      </c>
    </row>
    <row r="19" spans="1:6" ht="21.75" customHeight="1" x14ac:dyDescent="0.35">
      <c r="A19" s="55" t="s">
        <v>15</v>
      </c>
      <c r="B19" s="241">
        <v>116723</v>
      </c>
      <c r="C19" s="55">
        <v>198443</v>
      </c>
      <c r="D19" s="55">
        <v>188</v>
      </c>
      <c r="E19" s="55">
        <v>112</v>
      </c>
      <c r="F19" s="240">
        <v>9</v>
      </c>
    </row>
    <row r="20" spans="1:6" ht="21.75" customHeight="1" x14ac:dyDescent="0.35">
      <c r="A20" s="55" t="s">
        <v>16</v>
      </c>
      <c r="B20" s="241">
        <v>44527</v>
      </c>
      <c r="C20" s="55">
        <v>72781</v>
      </c>
      <c r="D20" s="55">
        <v>181</v>
      </c>
      <c r="E20" s="55">
        <v>112</v>
      </c>
      <c r="F20" s="240">
        <v>8.6</v>
      </c>
    </row>
    <row r="21" spans="1:6" ht="21.75" customHeight="1" x14ac:dyDescent="0.35">
      <c r="A21" s="55" t="s">
        <v>17</v>
      </c>
      <c r="B21" s="241">
        <v>3293</v>
      </c>
      <c r="C21" s="55">
        <v>5272</v>
      </c>
      <c r="D21" s="55">
        <v>175</v>
      </c>
      <c r="E21" s="55">
        <v>111</v>
      </c>
      <c r="F21" s="240">
        <v>8.5</v>
      </c>
    </row>
    <row r="22" spans="1:6" ht="21.75" customHeight="1" x14ac:dyDescent="0.35">
      <c r="A22" s="55" t="s">
        <v>18</v>
      </c>
      <c r="B22" s="241">
        <v>31205</v>
      </c>
      <c r="C22" s="55">
        <v>52333</v>
      </c>
      <c r="D22" s="55">
        <v>199</v>
      </c>
      <c r="E22" s="55">
        <v>119</v>
      </c>
      <c r="F22" s="240">
        <v>9</v>
      </c>
    </row>
    <row r="23" spans="1:6" ht="21.75" customHeight="1" x14ac:dyDescent="0.35">
      <c r="A23" s="55" t="s">
        <v>19</v>
      </c>
      <c r="B23" s="241">
        <v>99496</v>
      </c>
      <c r="C23" s="55">
        <v>169839</v>
      </c>
      <c r="D23" s="55">
        <v>192</v>
      </c>
      <c r="E23" s="55">
        <v>114</v>
      </c>
      <c r="F23" s="240">
        <v>9.1999999999999993</v>
      </c>
    </row>
    <row r="24" spans="1:6" ht="21.75" customHeight="1" x14ac:dyDescent="0.35">
      <c r="A24" s="55" t="s">
        <v>20</v>
      </c>
      <c r="B24" s="241">
        <v>12649</v>
      </c>
      <c r="C24" s="55">
        <v>19587</v>
      </c>
      <c r="D24" s="55">
        <v>173</v>
      </c>
      <c r="E24" s="55">
        <v>113</v>
      </c>
      <c r="F24" s="240">
        <v>8.3000000000000007</v>
      </c>
    </row>
    <row r="25" spans="1:6" ht="21.75" customHeight="1" thickBot="1" x14ac:dyDescent="0.4">
      <c r="A25" s="56" t="s">
        <v>29</v>
      </c>
      <c r="B25" s="243">
        <v>437635</v>
      </c>
      <c r="C25" s="56">
        <v>737804</v>
      </c>
      <c r="D25" s="56">
        <v>193</v>
      </c>
      <c r="E25" s="56">
        <v>115</v>
      </c>
      <c r="F25" s="242">
        <v>8.6</v>
      </c>
    </row>
    <row r="26" spans="1:6" ht="12" customHeight="1" thickTop="1" x14ac:dyDescent="0.35">
      <c r="A26" s="118"/>
      <c r="B26" s="118"/>
      <c r="C26" s="118"/>
      <c r="D26" s="244"/>
      <c r="E26" s="118"/>
      <c r="F26" s="118"/>
    </row>
    <row r="27" spans="1:6" ht="87.5" customHeight="1" x14ac:dyDescent="0.35">
      <c r="A27" s="382" t="s">
        <v>92</v>
      </c>
      <c r="B27" s="382"/>
      <c r="C27" s="382"/>
      <c r="D27" s="382"/>
      <c r="E27" s="382"/>
      <c r="F27" s="382"/>
    </row>
    <row r="28" spans="1:6" s="3" customFormat="1" ht="24" customHeight="1" x14ac:dyDescent="0.3">
      <c r="A28" s="49" t="str">
        <f>+INDICE!B30</f>
        <v xml:space="preserve"> Lettura dati 29 marzo 2024</v>
      </c>
      <c r="B28" s="87"/>
      <c r="C28" s="87"/>
      <c r="D28" s="87"/>
      <c r="E28" s="87"/>
    </row>
    <row r="29" spans="1:6" ht="15" x14ac:dyDescent="0.35">
      <c r="B29" s="7"/>
      <c r="C29" s="7"/>
      <c r="D29" s="59"/>
    </row>
    <row r="36" spans="2:4" x14ac:dyDescent="0.35">
      <c r="B36" s="4"/>
      <c r="C36" s="4"/>
    </row>
    <row r="37" spans="2:4" x14ac:dyDescent="0.35">
      <c r="B37" s="4"/>
      <c r="C37" s="4"/>
    </row>
    <row r="38" spans="2:4" x14ac:dyDescent="0.35">
      <c r="B38" s="4"/>
      <c r="C38" s="4"/>
    </row>
    <row r="39" spans="2:4" ht="13.5" x14ac:dyDescent="0.35">
      <c r="B39" s="4"/>
      <c r="C39" s="4"/>
      <c r="D39" s="59"/>
    </row>
    <row r="40" spans="2:4" x14ac:dyDescent="0.35">
      <c r="B40" s="4"/>
      <c r="C40" s="4"/>
    </row>
    <row r="41" spans="2:4" x14ac:dyDescent="0.35">
      <c r="B41" s="4"/>
      <c r="C41" s="4"/>
    </row>
    <row r="42" spans="2:4" x14ac:dyDescent="0.35">
      <c r="B42" s="4"/>
      <c r="C42" s="4"/>
    </row>
    <row r="43" spans="2:4" x14ac:dyDescent="0.35">
      <c r="B43" s="4"/>
      <c r="C43" s="4"/>
    </row>
    <row r="44" spans="2:4" x14ac:dyDescent="0.35">
      <c r="B44" s="4"/>
      <c r="C44" s="4"/>
    </row>
    <row r="45" spans="2:4" s="60" customFormat="1" x14ac:dyDescent="0.35">
      <c r="B45" s="4"/>
      <c r="C45" s="4"/>
    </row>
    <row r="46" spans="2:4" s="60" customFormat="1" x14ac:dyDescent="0.35">
      <c r="B46" s="4"/>
      <c r="C46" s="4"/>
    </row>
    <row r="47" spans="2:4" s="60" customFormat="1" x14ac:dyDescent="0.35">
      <c r="B47" s="4"/>
      <c r="C47" s="4"/>
    </row>
    <row r="48" spans="2:4" s="60" customFormat="1" x14ac:dyDescent="0.35">
      <c r="B48" s="4"/>
      <c r="C48" s="4"/>
    </row>
    <row r="49" spans="2:3" s="60" customFormat="1" x14ac:dyDescent="0.35">
      <c r="B49" s="4"/>
      <c r="C49" s="4"/>
    </row>
    <row r="50" spans="2:3" s="60" customFormat="1" x14ac:dyDescent="0.35">
      <c r="B50" s="4"/>
      <c r="C50" s="4"/>
    </row>
    <row r="51" spans="2:3" s="60" customFormat="1" x14ac:dyDescent="0.35">
      <c r="B51" s="4"/>
      <c r="C51" s="4"/>
    </row>
    <row r="52" spans="2:3" s="60" customFormat="1" x14ac:dyDescent="0.35">
      <c r="B52" s="4"/>
      <c r="C52" s="4"/>
    </row>
    <row r="53" spans="2:3" s="60" customFormat="1" x14ac:dyDescent="0.35">
      <c r="B53" s="4"/>
      <c r="C53" s="4"/>
    </row>
    <row r="54" spans="2:3" s="60" customFormat="1" x14ac:dyDescent="0.35">
      <c r="B54" s="4"/>
      <c r="C54" s="4"/>
    </row>
    <row r="55" spans="2:3" s="60" customFormat="1" x14ac:dyDescent="0.35">
      <c r="B55" s="4"/>
      <c r="C55" s="4"/>
    </row>
    <row r="56" spans="2:3" s="60" customFormat="1" x14ac:dyDescent="0.35">
      <c r="B56" s="4"/>
      <c r="C56" s="4"/>
    </row>
  </sheetData>
  <mergeCells count="4">
    <mergeCell ref="A2:A3"/>
    <mergeCell ref="B2:F2"/>
    <mergeCell ref="A1:F1"/>
    <mergeCell ref="A27:F27"/>
  </mergeCells>
  <pageMargins left="0.70866141732283472" right="0.70866141732283472" top="0.74803149606299213" bottom="0.74803149606299213" header="0.31496062992125984" footer="0.31496062992125984"/>
  <pageSetup paperSize="9" scale="6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1CA47-3367-4ECF-B6DE-11CC11D047D0}">
  <sheetPr>
    <pageSetUpPr fitToPage="1"/>
  </sheetPr>
  <dimension ref="B1:I19"/>
  <sheetViews>
    <sheetView topLeftCell="A6" workbookViewId="0">
      <selection activeCell="B2" sqref="B2"/>
    </sheetView>
  </sheetViews>
  <sheetFormatPr defaultRowHeight="14.5" x14ac:dyDescent="0.35"/>
  <cols>
    <col min="1" max="1" width="4" customWidth="1"/>
    <col min="4" max="4" width="10.1796875" customWidth="1"/>
    <col min="9" max="9" width="9.81640625" customWidth="1"/>
  </cols>
  <sheetData>
    <row r="1" spans="2:9" x14ac:dyDescent="0.35">
      <c r="B1" t="s">
        <v>66</v>
      </c>
    </row>
    <row r="12" spans="2:9" ht="18.5" x14ac:dyDescent="0.35">
      <c r="B12" s="106" t="s">
        <v>120</v>
      </c>
    </row>
    <row r="15" spans="2:9" ht="14.5" customHeight="1" x14ac:dyDescent="0.35">
      <c r="B15" s="368" t="s">
        <v>122</v>
      </c>
      <c r="C15" s="368"/>
      <c r="D15" s="368"/>
      <c r="E15" s="368"/>
      <c r="F15" s="368"/>
      <c r="G15" s="368"/>
      <c r="H15" s="368"/>
      <c r="I15" s="368"/>
    </row>
    <row r="16" spans="2:9" x14ac:dyDescent="0.35">
      <c r="B16" s="368"/>
      <c r="C16" s="368"/>
      <c r="D16" s="368"/>
      <c r="E16" s="368"/>
      <c r="F16" s="368"/>
      <c r="G16" s="368"/>
      <c r="H16" s="368"/>
      <c r="I16" s="368"/>
    </row>
    <row r="17" spans="2:9" ht="25.5" customHeight="1" x14ac:dyDescent="0.35">
      <c r="B17" s="368"/>
      <c r="C17" s="368"/>
      <c r="D17" s="368"/>
      <c r="E17" s="368"/>
      <c r="F17" s="368"/>
      <c r="G17" s="368"/>
      <c r="H17" s="368"/>
      <c r="I17" s="368"/>
    </row>
    <row r="18" spans="2:9" ht="28" customHeight="1" x14ac:dyDescent="0.35">
      <c r="B18" s="368"/>
      <c r="C18" s="368"/>
      <c r="D18" s="368"/>
      <c r="E18" s="368"/>
      <c r="F18" s="368"/>
      <c r="G18" s="368"/>
      <c r="H18" s="368"/>
      <c r="I18" s="368"/>
    </row>
    <row r="19" spans="2:9" x14ac:dyDescent="0.35">
      <c r="B19" s="368"/>
      <c r="C19" s="368"/>
      <c r="D19" s="368"/>
      <c r="E19" s="368"/>
      <c r="F19" s="368"/>
      <c r="G19" s="368"/>
      <c r="H19" s="368"/>
      <c r="I19" s="368"/>
    </row>
  </sheetData>
  <mergeCells count="1">
    <mergeCell ref="B15:I19"/>
  </mergeCells>
  <pageMargins left="0.70866141732283472" right="0.70866141732283472" top="0.94488188976377963" bottom="0.74803149606299213" header="0.31496062992125984" footer="0.31496062992125984"/>
  <pageSetup paperSize="9" orientation="portrait" r:id="rId1"/>
  <headerFooter>
    <oddHeader>&amp;COSSERVATORIO ASSEGNO UNICO UNIVERSALE</oddHeader>
    <oddFooter>&amp;CINPS - COORDINAMENTO GENERALE STATISTICO ATTUARIALE</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6F302-697D-4700-A15A-34A000508012}">
  <sheetPr>
    <pageSetUpPr fitToPage="1"/>
  </sheetPr>
  <dimension ref="A1:M50"/>
  <sheetViews>
    <sheetView showGridLines="0" topLeftCell="A9" zoomScale="56" zoomScaleNormal="56" zoomScaleSheetLayoutView="62" workbookViewId="0">
      <selection activeCell="B2" sqref="B2"/>
    </sheetView>
  </sheetViews>
  <sheetFormatPr defaultColWidth="13.26953125" defaultRowHeight="10" x14ac:dyDescent="0.35"/>
  <cols>
    <col min="1" max="1" width="42" style="1" customWidth="1"/>
    <col min="2" max="2" width="24.453125" style="1" customWidth="1"/>
    <col min="3" max="3" width="46.7265625" style="1" customWidth="1"/>
    <col min="4" max="4" width="25.7265625" style="1" customWidth="1"/>
    <col min="5" max="5" width="15.7265625" style="1" customWidth="1"/>
    <col min="6" max="7" width="11.453125" style="1" customWidth="1"/>
    <col min="8" max="16384" width="13.26953125" style="1"/>
  </cols>
  <sheetData>
    <row r="1" spans="1:13" ht="57.65" customHeight="1" thickBot="1" x14ac:dyDescent="0.4">
      <c r="A1" s="76" t="s">
        <v>123</v>
      </c>
      <c r="B1" s="76"/>
      <c r="C1" s="76"/>
    </row>
    <row r="2" spans="1:13" ht="75" customHeight="1" thickTop="1" thickBot="1" x14ac:dyDescent="0.4">
      <c r="A2" s="50" t="s">
        <v>32</v>
      </c>
      <c r="B2" s="51" t="s">
        <v>149</v>
      </c>
      <c r="C2" s="51" t="s">
        <v>35</v>
      </c>
      <c r="D2" s="52"/>
    </row>
    <row r="3" spans="1:13" ht="35.15" customHeight="1" thickTop="1" x14ac:dyDescent="0.3">
      <c r="A3" s="170"/>
      <c r="B3" s="318" t="s">
        <v>105</v>
      </c>
      <c r="C3" s="318"/>
      <c r="D3" s="52"/>
    </row>
    <row r="4" spans="1:13" ht="35.15" customHeight="1" x14ac:dyDescent="0.35">
      <c r="A4" s="277" t="s">
        <v>116</v>
      </c>
      <c r="B4" s="53">
        <f>+'Tavola 1.3'!B4+'Tavola 2.1'!B4</f>
        <v>5862602</v>
      </c>
      <c r="C4" s="83">
        <f>+'Tavola 1.3'!D4+'Tavola 2.1'!D4</f>
        <v>1523.4</v>
      </c>
      <c r="D4" s="52"/>
    </row>
    <row r="5" spans="1:13" ht="35.15" customHeight="1" x14ac:dyDescent="0.35">
      <c r="A5" s="277" t="s">
        <v>117</v>
      </c>
      <c r="B5" s="53">
        <f>+'Tavola 1.3'!B5+'Tavola 2.1'!B5</f>
        <v>5837160</v>
      </c>
      <c r="C5" s="83">
        <f>+'Tavola 1.3'!D5+'Tavola 2.1'!D5</f>
        <v>1513.8</v>
      </c>
      <c r="D5" s="52"/>
    </row>
    <row r="6" spans="1:13" ht="32.5" customHeight="1" x14ac:dyDescent="0.35">
      <c r="A6" s="79" t="s">
        <v>106</v>
      </c>
      <c r="B6" s="53">
        <f>+'Tavola 1.3'!B6+'Tavola 2.1'!B6</f>
        <v>6006232</v>
      </c>
      <c r="C6" s="83">
        <f>+'Tavola 1.3'!D6+'Tavola 2.1'!D6</f>
        <v>1501.8000000000002</v>
      </c>
      <c r="D6" s="142"/>
      <c r="E6" s="23"/>
      <c r="F6" s="23"/>
      <c r="G6" s="8"/>
      <c r="K6" s="23"/>
      <c r="L6" s="23"/>
      <c r="M6" s="23"/>
    </row>
    <row r="7" spans="1:13" ht="30.65" customHeight="1" x14ac:dyDescent="0.35">
      <c r="A7" s="79" t="s">
        <v>107</v>
      </c>
      <c r="B7" s="53">
        <f>+'Tavola 1.3'!B7+'Tavola 2.1'!B7</f>
        <v>5987340</v>
      </c>
      <c r="C7" s="83">
        <f>+'Tavola 1.3'!D7+'Tavola 2.1'!D7</f>
        <v>1498.6</v>
      </c>
      <c r="D7" s="142"/>
      <c r="E7" s="23"/>
      <c r="F7" s="23"/>
      <c r="G7" s="8"/>
      <c r="K7" s="23"/>
      <c r="L7" s="23"/>
      <c r="M7" s="23"/>
    </row>
    <row r="8" spans="1:13" ht="25.5" customHeight="1" x14ac:dyDescent="0.35">
      <c r="A8" s="79" t="s">
        <v>108</v>
      </c>
      <c r="B8" s="53">
        <f>+'Tavola 1.3'!B8+'Tavola 2.1'!B8</f>
        <v>5977694</v>
      </c>
      <c r="C8" s="83">
        <f>+'Tavola 1.3'!D8+'Tavola 2.1'!D8</f>
        <v>1497.5</v>
      </c>
      <c r="D8" s="142"/>
      <c r="E8" s="23"/>
      <c r="F8" s="23"/>
      <c r="G8" s="8"/>
      <c r="K8" s="23"/>
      <c r="L8" s="23"/>
      <c r="M8" s="23"/>
    </row>
    <row r="9" spans="1:13" ht="32.5" customHeight="1" x14ac:dyDescent="0.35">
      <c r="A9" s="79" t="s">
        <v>109</v>
      </c>
      <c r="B9" s="53">
        <f>+'Tavola 1.3'!B9+'Tavola 2.1'!B9</f>
        <v>5967975</v>
      </c>
      <c r="C9" s="83">
        <f>+'Tavola 1.3'!D9+'Tavola 2.1'!D9</f>
        <v>1495.5</v>
      </c>
      <c r="D9" s="142"/>
      <c r="E9" s="23"/>
      <c r="F9" s="23"/>
      <c r="G9" s="8"/>
    </row>
    <row r="10" spans="1:13" ht="32.5" customHeight="1" x14ac:dyDescent="0.35">
      <c r="A10" s="79" t="s">
        <v>110</v>
      </c>
      <c r="B10" s="53">
        <f>+'Tavola 1.3'!B10+'Tavola 2.1'!B10</f>
        <v>5959481</v>
      </c>
      <c r="C10" s="83">
        <f>+'Tavola 1.3'!D10+'Tavola 2.1'!D10</f>
        <v>1499.8</v>
      </c>
      <c r="D10" s="142"/>
      <c r="E10" s="23"/>
      <c r="F10" s="23"/>
      <c r="G10" s="8"/>
    </row>
    <row r="11" spans="1:13" ht="32.5" customHeight="1" x14ac:dyDescent="0.35">
      <c r="A11" s="79" t="s">
        <v>111</v>
      </c>
      <c r="B11" s="53">
        <f>+'Tavola 1.3'!B11+'Tavola 2.1'!B11</f>
        <v>5963325</v>
      </c>
      <c r="C11" s="83">
        <f>+'Tavola 1.3'!D11+'Tavola 2.1'!D11</f>
        <v>1503.7</v>
      </c>
      <c r="D11" s="142"/>
      <c r="E11" s="23"/>
      <c r="F11" s="23"/>
      <c r="G11" s="8"/>
    </row>
    <row r="12" spans="1:13" ht="32.5" customHeight="1" x14ac:dyDescent="0.35">
      <c r="A12" s="79" t="s">
        <v>112</v>
      </c>
      <c r="B12" s="53">
        <f>+'Tavola 1.3'!B12+'Tavola 2.1'!B12</f>
        <v>5958515</v>
      </c>
      <c r="C12" s="83">
        <f>+'Tavola 1.3'!D12+'Tavola 2.1'!D12</f>
        <v>1507.7</v>
      </c>
      <c r="D12" s="142"/>
      <c r="E12" s="23"/>
      <c r="F12" s="23"/>
      <c r="G12" s="8"/>
    </row>
    <row r="13" spans="1:13" ht="32.5" customHeight="1" x14ac:dyDescent="0.35">
      <c r="A13" s="79" t="s">
        <v>113</v>
      </c>
      <c r="B13" s="53">
        <f>+'Tavola 1.3'!B13+'Tavola 2.1'!B13</f>
        <v>5972625</v>
      </c>
      <c r="C13" s="83">
        <f>+'Tavola 1.3'!D13+'Tavola 2.1'!D13</f>
        <v>1514.6</v>
      </c>
      <c r="D13" s="142"/>
      <c r="E13" s="23"/>
      <c r="F13" s="23"/>
      <c r="G13" s="8"/>
    </row>
    <row r="14" spans="1:13" ht="32.5" customHeight="1" x14ac:dyDescent="0.35">
      <c r="A14" s="79" t="s">
        <v>114</v>
      </c>
      <c r="B14" s="53">
        <f>+'Tavola 1.3'!B14+'Tavola 2.1'!B14</f>
        <v>5981988</v>
      </c>
      <c r="C14" s="83">
        <f>+'Tavola 1.3'!D14+'Tavola 2.1'!D14</f>
        <v>1517.7</v>
      </c>
      <c r="D14" s="142"/>
      <c r="E14" s="23"/>
      <c r="F14" s="23"/>
      <c r="G14" s="8"/>
    </row>
    <row r="15" spans="1:13" ht="32.5" customHeight="1" thickBot="1" x14ac:dyDescent="0.4">
      <c r="A15" s="143" t="s">
        <v>115</v>
      </c>
      <c r="B15" s="144">
        <f>+'Tavola 1.3'!B15+'Tavola 2.1'!B15</f>
        <v>5956531</v>
      </c>
      <c r="C15" s="145">
        <f>+'Tavola 1.3'!D15+'Tavola 2.1'!D15</f>
        <v>1518.3</v>
      </c>
      <c r="D15" s="142"/>
      <c r="E15" s="23"/>
      <c r="F15" s="23"/>
      <c r="G15" s="8"/>
    </row>
    <row r="16" spans="1:13" ht="26.5" customHeight="1" thickTop="1" x14ac:dyDescent="0.35">
      <c r="A16" s="227" t="s">
        <v>124</v>
      </c>
      <c r="B16" s="228"/>
      <c r="C16" s="229">
        <f>SUM(C4:C15)</f>
        <v>18092.400000000001</v>
      </c>
      <c r="D16" s="142"/>
      <c r="E16" s="213"/>
      <c r="F16" s="23"/>
      <c r="G16" s="8"/>
    </row>
    <row r="17" spans="1:7" s="126" customFormat="1" ht="26.5" customHeight="1" x14ac:dyDescent="0.3">
      <c r="A17" s="230" t="s">
        <v>128</v>
      </c>
      <c r="B17" s="231">
        <f>ROUND(AVERAGE(B4:B15),0)</f>
        <v>5952622</v>
      </c>
      <c r="C17" s="232"/>
      <c r="D17" s="146"/>
      <c r="E17" s="215"/>
      <c r="F17" s="147"/>
      <c r="G17" s="148"/>
    </row>
    <row r="18" spans="1:7" ht="9" customHeight="1" thickBot="1" x14ac:dyDescent="0.4">
      <c r="A18" s="233"/>
      <c r="B18" s="234"/>
      <c r="C18" s="235"/>
      <c r="D18" s="142"/>
      <c r="E18" s="214"/>
      <c r="F18" s="23"/>
      <c r="G18" s="8"/>
    </row>
    <row r="19" spans="1:7" ht="38.15" customHeight="1" thickTop="1" x14ac:dyDescent="0.3">
      <c r="A19" s="236"/>
      <c r="B19" s="383" t="s">
        <v>183</v>
      </c>
      <c r="C19" s="383"/>
      <c r="D19" s="142"/>
      <c r="E19" s="214"/>
      <c r="F19" s="23"/>
      <c r="G19" s="8"/>
    </row>
    <row r="20" spans="1:7" ht="30.5" customHeight="1" x14ac:dyDescent="0.35">
      <c r="A20" s="79" t="s">
        <v>116</v>
      </c>
      <c r="B20" s="53">
        <f>+'Tavola 1.3'!B20</f>
        <v>5954484</v>
      </c>
      <c r="C20" s="83">
        <f>+'Tavola 1.3'!D20</f>
        <v>1650</v>
      </c>
      <c r="D20" s="224"/>
      <c r="E20" s="214"/>
      <c r="F20" s="23"/>
      <c r="G20" s="8"/>
    </row>
    <row r="21" spans="1:7" s="126" customFormat="1" ht="27" customHeight="1" x14ac:dyDescent="0.3">
      <c r="A21" s="79" t="s">
        <v>117</v>
      </c>
      <c r="B21" s="53">
        <f>+'Tavola 1.3'!B21</f>
        <v>5928886</v>
      </c>
      <c r="C21" s="83">
        <f>+'Tavola 1.3'!D21</f>
        <v>1643.9</v>
      </c>
      <c r="D21" s="146"/>
      <c r="E21" s="215"/>
      <c r="F21" s="147"/>
      <c r="G21" s="148"/>
    </row>
    <row r="22" spans="1:7" s="126" customFormat="1" ht="4" customHeight="1" x14ac:dyDescent="0.3">
      <c r="A22" s="79"/>
      <c r="B22" s="53"/>
      <c r="C22" s="83"/>
      <c r="D22" s="146"/>
      <c r="E22" s="215"/>
      <c r="F22" s="147"/>
      <c r="G22" s="148"/>
    </row>
    <row r="23" spans="1:7" s="126" customFormat="1" ht="1.5" customHeight="1" x14ac:dyDescent="0.3">
      <c r="A23" s="79"/>
      <c r="B23" s="53"/>
      <c r="C23" s="83"/>
      <c r="D23" s="146"/>
      <c r="E23" s="215"/>
      <c r="F23" s="147"/>
      <c r="G23" s="148"/>
    </row>
    <row r="24" spans="1:7" s="126" customFormat="1" ht="4" hidden="1" customHeight="1" x14ac:dyDescent="0.3">
      <c r="A24" s="79"/>
      <c r="B24" s="53"/>
      <c r="C24" s="83"/>
      <c r="D24" s="146"/>
      <c r="E24" s="215"/>
      <c r="F24" s="147"/>
      <c r="G24" s="148"/>
    </row>
    <row r="25" spans="1:7" s="126" customFormat="1" ht="4" hidden="1" customHeight="1" x14ac:dyDescent="0.3">
      <c r="A25" s="79"/>
      <c r="B25" s="53"/>
      <c r="C25" s="83"/>
      <c r="D25" s="146"/>
      <c r="E25" s="215"/>
      <c r="F25" s="147"/>
      <c r="G25" s="148"/>
    </row>
    <row r="26" spans="1:7" s="126" customFormat="1" ht="4" hidden="1" customHeight="1" x14ac:dyDescent="0.3">
      <c r="A26" s="79"/>
      <c r="B26" s="53"/>
      <c r="C26" s="83"/>
      <c r="D26" s="146"/>
      <c r="E26" s="215"/>
      <c r="F26" s="147"/>
      <c r="G26" s="148"/>
    </row>
    <row r="27" spans="1:7" s="126" customFormat="1" ht="4" hidden="1" customHeight="1" x14ac:dyDescent="0.3">
      <c r="A27" s="79"/>
      <c r="B27" s="53"/>
      <c r="C27" s="83"/>
      <c r="D27" s="146"/>
      <c r="E27" s="215"/>
      <c r="F27" s="147"/>
      <c r="G27" s="148"/>
    </row>
    <row r="28" spans="1:7" s="126" customFormat="1" ht="4" hidden="1" customHeight="1" x14ac:dyDescent="0.3">
      <c r="A28" s="79"/>
      <c r="B28" s="53"/>
      <c r="C28" s="83"/>
      <c r="D28" s="146"/>
      <c r="E28" s="215"/>
      <c r="F28" s="147"/>
      <c r="G28" s="148"/>
    </row>
    <row r="29" spans="1:7" s="126" customFormat="1" ht="4" hidden="1" customHeight="1" x14ac:dyDescent="0.3">
      <c r="A29" s="79"/>
      <c r="B29" s="53"/>
      <c r="C29" s="83"/>
      <c r="D29" s="146"/>
      <c r="E29" s="215"/>
      <c r="F29" s="147"/>
      <c r="G29" s="148"/>
    </row>
    <row r="30" spans="1:7" s="126" customFormat="1" ht="4" hidden="1" customHeight="1" x14ac:dyDescent="0.3">
      <c r="A30" s="79"/>
      <c r="B30" s="53"/>
      <c r="C30" s="83"/>
      <c r="D30" s="146"/>
      <c r="E30" s="215"/>
      <c r="F30" s="147"/>
      <c r="G30" s="148"/>
    </row>
    <row r="31" spans="1:7" s="126" customFormat="1" ht="4" customHeight="1" thickBot="1" x14ac:dyDescent="0.35">
      <c r="A31" s="143"/>
      <c r="B31" s="144"/>
      <c r="C31" s="145"/>
      <c r="D31" s="146"/>
      <c r="E31" s="215"/>
      <c r="F31" s="147"/>
      <c r="G31" s="148"/>
    </row>
    <row r="32" spans="1:7" ht="26.5" customHeight="1" thickTop="1" x14ac:dyDescent="0.35">
      <c r="A32" s="227" t="s">
        <v>187</v>
      </c>
      <c r="B32" s="228"/>
      <c r="C32" s="229">
        <f>SUM(C20:C31)</f>
        <v>3293.9</v>
      </c>
      <c r="D32" s="225"/>
      <c r="E32" s="213"/>
      <c r="F32" s="23"/>
      <c r="G32" s="8"/>
    </row>
    <row r="33" spans="1:7" ht="26.5" customHeight="1" x14ac:dyDescent="0.3">
      <c r="A33" s="227" t="s">
        <v>207</v>
      </c>
      <c r="B33" s="231">
        <f>ROUND(AVERAGE(B20:B31),0)</f>
        <v>5941685</v>
      </c>
      <c r="C33" s="229"/>
      <c r="D33" s="142"/>
      <c r="E33" s="214"/>
      <c r="F33" s="23"/>
      <c r="G33" s="8"/>
    </row>
    <row r="34" spans="1:7" ht="98.5" customHeight="1" x14ac:dyDescent="0.35">
      <c r="A34" s="384" t="s">
        <v>209</v>
      </c>
      <c r="B34" s="384"/>
      <c r="C34" s="384"/>
    </row>
    <row r="35" spans="1:7" x14ac:dyDescent="0.35">
      <c r="B35" s="4"/>
    </row>
    <row r="36" spans="1:7" x14ac:dyDescent="0.35">
      <c r="B36" s="4"/>
    </row>
    <row r="37" spans="1:7" x14ac:dyDescent="0.35">
      <c r="B37" s="4"/>
    </row>
    <row r="38" spans="1:7" x14ac:dyDescent="0.35">
      <c r="B38" s="4"/>
    </row>
    <row r="39" spans="1:7" x14ac:dyDescent="0.35">
      <c r="B39" s="4"/>
    </row>
    <row r="40" spans="1:7" x14ac:dyDescent="0.35">
      <c r="B40" s="4"/>
    </row>
    <row r="41" spans="1:7" x14ac:dyDescent="0.35">
      <c r="B41" s="4"/>
    </row>
    <row r="42" spans="1:7" x14ac:dyDescent="0.35">
      <c r="B42" s="4"/>
    </row>
    <row r="43" spans="1:7" x14ac:dyDescent="0.35">
      <c r="B43" s="4"/>
    </row>
    <row r="44" spans="1:7" x14ac:dyDescent="0.35">
      <c r="B44" s="4"/>
    </row>
    <row r="45" spans="1:7" x14ac:dyDescent="0.35">
      <c r="B45" s="4"/>
    </row>
    <row r="46" spans="1:7" x14ac:dyDescent="0.35">
      <c r="B46" s="4"/>
    </row>
    <row r="47" spans="1:7" x14ac:dyDescent="0.35">
      <c r="B47" s="4"/>
    </row>
    <row r="48" spans="1:7" x14ac:dyDescent="0.35">
      <c r="B48" s="4"/>
    </row>
    <row r="49" spans="2:2" x14ac:dyDescent="0.35">
      <c r="B49" s="4"/>
    </row>
    <row r="50" spans="2:2" x14ac:dyDescent="0.35">
      <c r="B50" s="4"/>
    </row>
  </sheetData>
  <mergeCells count="3">
    <mergeCell ref="B3:C3"/>
    <mergeCell ref="B19:C19"/>
    <mergeCell ref="A34:C34"/>
  </mergeCells>
  <phoneticPr fontId="10" type="noConversion"/>
  <pageMargins left="0.70866141732283472" right="0.70866141732283472" top="0.94488188976377963" bottom="0.74803149606299213" header="0.31496062992125984" footer="0.31496062992125984"/>
  <pageSetup paperSize="9" scale="62" orientation="portrait" r:id="rId1"/>
  <headerFooter>
    <oddHeader>&amp;COSSERVATORIO ASSEGNO UNICO UNIVERSALE</oddHeader>
    <oddFooter>&amp;CINPS - COORDINAMENTO GENERALE STATISTICO ATTUARIALE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A7C77-AA8C-4D60-AED1-3ABD59298563}">
  <sheetPr>
    <pageSetUpPr fitToPage="1"/>
  </sheetPr>
  <dimension ref="A1:H53"/>
  <sheetViews>
    <sheetView showGridLines="0" tabSelected="1" zoomScale="54" zoomScaleNormal="54" workbookViewId="0">
      <selection activeCell="F23" sqref="F23"/>
    </sheetView>
  </sheetViews>
  <sheetFormatPr defaultColWidth="13.453125" defaultRowHeight="14.5" x14ac:dyDescent="0.35"/>
  <cols>
    <col min="1" max="1" width="31.54296875" style="1" customWidth="1"/>
    <col min="2" max="2" width="21.54296875" style="1" customWidth="1"/>
    <col min="3" max="3" width="24.81640625" style="1" customWidth="1"/>
    <col min="4" max="4" width="15.1796875" style="60" customWidth="1"/>
    <col min="5" max="5" width="22.26953125" customWidth="1"/>
    <col min="6" max="6" width="20.26953125" customWidth="1"/>
    <col min="7" max="7" width="16.08984375" customWidth="1"/>
    <col min="8" max="16384" width="13.453125" style="1"/>
  </cols>
  <sheetData>
    <row r="1" spans="1:8" ht="57" customHeight="1" thickBot="1" x14ac:dyDescent="0.4">
      <c r="A1" s="377" t="s">
        <v>135</v>
      </c>
      <c r="B1" s="377"/>
      <c r="C1" s="377"/>
      <c r="D1" s="377"/>
      <c r="E1" s="377"/>
      <c r="F1" s="377"/>
      <c r="G1" s="377"/>
      <c r="H1" s="80"/>
    </row>
    <row r="2" spans="1:8" ht="44.15" customHeight="1" thickTop="1" x14ac:dyDescent="0.35">
      <c r="A2" s="364" t="s">
        <v>61</v>
      </c>
      <c r="B2" s="385" t="s">
        <v>168</v>
      </c>
      <c r="C2" s="385"/>
      <c r="D2" s="387"/>
      <c r="E2" s="385" t="s">
        <v>224</v>
      </c>
      <c r="F2" s="385"/>
      <c r="G2" s="385"/>
      <c r="H2" s="80"/>
    </row>
    <row r="3" spans="1:8" ht="71.5" customHeight="1" thickBot="1" x14ac:dyDescent="0.4">
      <c r="A3" s="365"/>
      <c r="B3" s="105" t="s">
        <v>147</v>
      </c>
      <c r="C3" s="105" t="s">
        <v>148</v>
      </c>
      <c r="D3" s="245" t="s">
        <v>121</v>
      </c>
      <c r="E3" s="105" t="s">
        <v>210</v>
      </c>
      <c r="F3" s="105" t="s">
        <v>211</v>
      </c>
      <c r="G3" s="288" t="s">
        <v>216</v>
      </c>
      <c r="H3" s="80"/>
    </row>
    <row r="4" spans="1:8" ht="25.4" customHeight="1" thickTop="1" x14ac:dyDescent="0.35">
      <c r="A4" s="53" t="s">
        <v>3</v>
      </c>
      <c r="B4" s="53">
        <f>+'Tavola 2.3'!B4+'Tavola 1.11'!B4</f>
        <v>427267</v>
      </c>
      <c r="C4" s="53">
        <v>665692</v>
      </c>
      <c r="D4" s="246">
        <f>+C4/B4</f>
        <v>1.5580234373354367</v>
      </c>
      <c r="E4" s="53">
        <f>+'Tavola 1.11'!G4</f>
        <v>399336</v>
      </c>
      <c r="F4" s="53">
        <f>+'Tavola 1.11'!H4</f>
        <v>630703</v>
      </c>
      <c r="G4" s="83">
        <f>+F4/E4</f>
        <v>1.5793792695875153</v>
      </c>
      <c r="H4" s="80"/>
    </row>
    <row r="5" spans="1:8" ht="21.75" customHeight="1" x14ac:dyDescent="0.35">
      <c r="A5" s="53" t="s">
        <v>4</v>
      </c>
      <c r="B5" s="53">
        <f>+'Tavola 2.3'!B5+'Tavola 1.11'!B5</f>
        <v>12364</v>
      </c>
      <c r="C5" s="53">
        <v>19888</v>
      </c>
      <c r="D5" s="246">
        <f t="shared" ref="D5:D24" si="0">+C5/B5</f>
        <v>1.6085409252669038</v>
      </c>
      <c r="E5" s="53">
        <f>+'Tavola 1.11'!G5</f>
        <v>11711</v>
      </c>
      <c r="F5" s="53">
        <f>+'Tavola 1.11'!H5</f>
        <v>18932</v>
      </c>
      <c r="G5" s="83">
        <f t="shared" ref="G5:G25" si="1">+F5/E5</f>
        <v>1.6165997779865084</v>
      </c>
      <c r="H5" s="80"/>
    </row>
    <row r="6" spans="1:8" ht="21.75" customHeight="1" x14ac:dyDescent="0.35">
      <c r="A6" s="53" t="s">
        <v>5</v>
      </c>
      <c r="B6" s="53">
        <f>+'Tavola 2.3'!B6+'Tavola 1.11'!B6</f>
        <v>1054457</v>
      </c>
      <c r="C6" s="53">
        <v>1687058</v>
      </c>
      <c r="D6" s="246">
        <f t="shared" si="0"/>
        <v>1.5999305803840271</v>
      </c>
      <c r="E6" s="53">
        <f>+'Tavola 1.11'!G6</f>
        <v>991616</v>
      </c>
      <c r="F6" s="53">
        <f>+'Tavola 1.11'!H6</f>
        <v>1595951</v>
      </c>
      <c r="G6" s="83">
        <f t="shared" si="1"/>
        <v>1.6094445833871176</v>
      </c>
      <c r="H6" s="80"/>
    </row>
    <row r="7" spans="1:8" ht="21.75" customHeight="1" x14ac:dyDescent="0.35">
      <c r="A7" s="53" t="s">
        <v>53</v>
      </c>
      <c r="B7" s="53">
        <f>+'Tavola 2.3'!B7+'Tavola 1.11'!B7</f>
        <v>59210</v>
      </c>
      <c r="C7" s="53">
        <v>99773</v>
      </c>
      <c r="D7" s="246">
        <f t="shared" si="0"/>
        <v>1.6850700895119068</v>
      </c>
      <c r="E7" s="53">
        <f>+'Tavola 1.11'!G7</f>
        <v>55396</v>
      </c>
      <c r="F7" s="53">
        <f>+'Tavola 1.11'!H7</f>
        <v>93589</v>
      </c>
      <c r="G7" s="83">
        <f t="shared" si="1"/>
        <v>1.689454112210268</v>
      </c>
      <c r="H7" s="80"/>
    </row>
    <row r="8" spans="1:8" ht="21.75" customHeight="1" x14ac:dyDescent="0.35">
      <c r="A8" s="53" t="s">
        <v>54</v>
      </c>
      <c r="B8" s="53">
        <f>+'Tavola 2.3'!B8+'Tavola 1.11'!B8</f>
        <v>58514</v>
      </c>
      <c r="C8" s="53">
        <v>104349</v>
      </c>
      <c r="D8" s="246">
        <f t="shared" si="0"/>
        <v>1.7833168130703763</v>
      </c>
      <c r="E8" s="53">
        <f>+'Tavola 1.11'!G8</f>
        <v>56234</v>
      </c>
      <c r="F8" s="53">
        <f>+'Tavola 1.11'!H8</f>
        <v>99427</v>
      </c>
      <c r="G8" s="83">
        <f t="shared" si="1"/>
        <v>1.7680940356368033</v>
      </c>
      <c r="H8" s="80"/>
    </row>
    <row r="9" spans="1:8" ht="21.75" customHeight="1" x14ac:dyDescent="0.35">
      <c r="A9" s="53" t="s">
        <v>6</v>
      </c>
      <c r="B9" s="53">
        <f>+'Tavola 2.3'!B9+'Tavola 1.11'!B9</f>
        <v>502162</v>
      </c>
      <c r="C9" s="53">
        <v>803982</v>
      </c>
      <c r="D9" s="246">
        <f t="shared" si="0"/>
        <v>1.6010410982909897</v>
      </c>
      <c r="E9" s="53">
        <f>+'Tavola 1.11'!G9</f>
        <v>476453</v>
      </c>
      <c r="F9" s="53">
        <f>+'Tavola 1.11'!H9</f>
        <v>763421</v>
      </c>
      <c r="G9" s="83">
        <f t="shared" si="1"/>
        <v>1.6023007515956453</v>
      </c>
      <c r="H9" s="80"/>
    </row>
    <row r="10" spans="1:8" ht="21.75" customHeight="1" x14ac:dyDescent="0.35">
      <c r="A10" s="53" t="s">
        <v>49</v>
      </c>
      <c r="B10" s="53">
        <f>+'Tavola 2.3'!B10+'Tavola 1.11'!B10</f>
        <v>117411</v>
      </c>
      <c r="C10" s="53">
        <v>184176</v>
      </c>
      <c r="D10" s="246">
        <f t="shared" si="0"/>
        <v>1.5686434831489384</v>
      </c>
      <c r="E10" s="53">
        <f>+'Tavola 1.11'!G10</f>
        <v>110282</v>
      </c>
      <c r="F10" s="53">
        <f>+'Tavola 1.11'!H10</f>
        <v>173997</v>
      </c>
      <c r="G10" s="83">
        <f t="shared" si="1"/>
        <v>1.5777461417094358</v>
      </c>
      <c r="H10" s="80"/>
    </row>
    <row r="11" spans="1:8" ht="21.75" customHeight="1" x14ac:dyDescent="0.35">
      <c r="A11" s="53" t="s">
        <v>7</v>
      </c>
      <c r="B11" s="53">
        <f>+'Tavola 2.3'!B11+'Tavola 1.11'!B11</f>
        <v>141560</v>
      </c>
      <c r="C11" s="53">
        <v>212736</v>
      </c>
      <c r="D11" s="246">
        <f t="shared" si="0"/>
        <v>1.502797400395592</v>
      </c>
      <c r="E11" s="53">
        <f>+'Tavola 1.11'!G11</f>
        <v>131928</v>
      </c>
      <c r="F11" s="53">
        <f>+'Tavola 1.11'!H11</f>
        <v>201210</v>
      </c>
      <c r="G11" s="83">
        <f t="shared" si="1"/>
        <v>1.5251500818628343</v>
      </c>
      <c r="H11" s="80"/>
    </row>
    <row r="12" spans="1:8" ht="21.75" customHeight="1" x14ac:dyDescent="0.35">
      <c r="A12" s="53" t="s">
        <v>8</v>
      </c>
      <c r="B12" s="53">
        <f>+'Tavola 2.3'!B12+'Tavola 1.11'!B12</f>
        <v>468801</v>
      </c>
      <c r="C12" s="53">
        <v>735589</v>
      </c>
      <c r="D12" s="246">
        <f t="shared" si="0"/>
        <v>1.5690858167964659</v>
      </c>
      <c r="E12" s="53">
        <f>+'Tavola 1.11'!G12</f>
        <v>442241</v>
      </c>
      <c r="F12" s="53">
        <f>+'Tavola 1.11'!H12</f>
        <v>697891</v>
      </c>
      <c r="G12" s="83">
        <f t="shared" si="1"/>
        <v>1.5780784685273415</v>
      </c>
      <c r="H12" s="80"/>
    </row>
    <row r="13" spans="1:8" ht="21.75" customHeight="1" x14ac:dyDescent="0.35">
      <c r="A13" s="53" t="s">
        <v>9</v>
      </c>
      <c r="B13" s="53">
        <f>+'Tavola 2.3'!B13+'Tavola 1.11'!B13</f>
        <v>372636</v>
      </c>
      <c r="C13" s="53">
        <v>563063</v>
      </c>
      <c r="D13" s="246">
        <f t="shared" si="0"/>
        <v>1.5110268465741368</v>
      </c>
      <c r="E13" s="53">
        <f>+'Tavola 1.11'!G13</f>
        <v>349686</v>
      </c>
      <c r="F13" s="53">
        <f>+'Tavola 1.11'!H13</f>
        <v>532389</v>
      </c>
      <c r="G13" s="83">
        <f t="shared" si="1"/>
        <v>1.5224773082136545</v>
      </c>
      <c r="H13" s="80"/>
    </row>
    <row r="14" spans="1:8" ht="21.75" customHeight="1" x14ac:dyDescent="0.35">
      <c r="A14" s="53" t="s">
        <v>10</v>
      </c>
      <c r="B14" s="53">
        <f>+'Tavola 2.3'!B14+'Tavola 1.11'!B14</f>
        <v>90861</v>
      </c>
      <c r="C14" s="53">
        <v>138576</v>
      </c>
      <c r="D14" s="246">
        <f t="shared" si="0"/>
        <v>1.5251428005414864</v>
      </c>
      <c r="E14" s="53">
        <f>+'Tavola 1.11'!G14</f>
        <v>85059</v>
      </c>
      <c r="F14" s="53">
        <f>+'Tavola 1.11'!H14</f>
        <v>131262</v>
      </c>
      <c r="G14" s="83">
        <f t="shared" si="1"/>
        <v>1.543187669735125</v>
      </c>
      <c r="H14" s="80"/>
    </row>
    <row r="15" spans="1:8" ht="21.75" customHeight="1" x14ac:dyDescent="0.35">
      <c r="A15" s="53" t="s">
        <v>11</v>
      </c>
      <c r="B15" s="53">
        <f>+'Tavola 2.3'!B15+'Tavola 1.11'!B15</f>
        <v>157702</v>
      </c>
      <c r="C15" s="53">
        <v>245188</v>
      </c>
      <c r="D15" s="246">
        <f t="shared" si="0"/>
        <v>1.5547551711455783</v>
      </c>
      <c r="E15" s="53">
        <f>+'Tavola 1.11'!G15</f>
        <v>148121</v>
      </c>
      <c r="F15" s="53">
        <f>+'Tavola 1.11'!H15</f>
        <v>231921</v>
      </c>
      <c r="G15" s="83">
        <f t="shared" si="1"/>
        <v>1.5657536743608267</v>
      </c>
      <c r="H15" s="80"/>
    </row>
    <row r="16" spans="1:8" ht="21.75" customHeight="1" x14ac:dyDescent="0.35">
      <c r="A16" s="53" t="s">
        <v>12</v>
      </c>
      <c r="B16" s="53">
        <f>+'Tavola 2.3'!B16+'Tavola 1.11'!B16</f>
        <v>630601</v>
      </c>
      <c r="C16" s="53">
        <v>952448</v>
      </c>
      <c r="D16" s="246">
        <f t="shared" si="0"/>
        <v>1.5103813663473418</v>
      </c>
      <c r="E16" s="53">
        <f>+'Tavola 1.11'!G16</f>
        <v>583372</v>
      </c>
      <c r="F16" s="53">
        <f>+'Tavola 1.11'!H16</f>
        <v>899780</v>
      </c>
      <c r="G16" s="83">
        <f t="shared" si="1"/>
        <v>1.5423777623883217</v>
      </c>
      <c r="H16" s="80"/>
    </row>
    <row r="17" spans="1:8" ht="21.75" customHeight="1" x14ac:dyDescent="0.35">
      <c r="A17" s="53" t="s">
        <v>13</v>
      </c>
      <c r="B17" s="53">
        <f>+'Tavola 2.3'!B17+'Tavola 1.11'!B17</f>
        <v>136085</v>
      </c>
      <c r="C17" s="53">
        <v>211435</v>
      </c>
      <c r="D17" s="246">
        <f t="shared" si="0"/>
        <v>1.5536980563618328</v>
      </c>
      <c r="E17" s="53">
        <f>+'Tavola 1.11'!G17</f>
        <v>126306</v>
      </c>
      <c r="F17" s="53">
        <f>+'Tavola 1.11'!H17</f>
        <v>200007</v>
      </c>
      <c r="G17" s="83">
        <f t="shared" si="1"/>
        <v>1.5835114721390908</v>
      </c>
      <c r="H17" s="80"/>
    </row>
    <row r="18" spans="1:8" ht="21.75" customHeight="1" x14ac:dyDescent="0.35">
      <c r="A18" s="53" t="s">
        <v>14</v>
      </c>
      <c r="B18" s="53">
        <f>+'Tavola 2.3'!B18+'Tavola 1.11'!B18</f>
        <v>29402</v>
      </c>
      <c r="C18" s="53">
        <v>45390</v>
      </c>
      <c r="D18" s="246">
        <f t="shared" si="0"/>
        <v>1.5437725324807836</v>
      </c>
      <c r="E18" s="53">
        <f>+'Tavola 1.11'!G18</f>
        <v>27132</v>
      </c>
      <c r="F18" s="53">
        <f>+'Tavola 1.11'!H18</f>
        <v>42880</v>
      </c>
      <c r="G18" s="83">
        <f t="shared" si="1"/>
        <v>1.580421642341147</v>
      </c>
      <c r="H18" s="80"/>
    </row>
    <row r="19" spans="1:8" ht="21.75" customHeight="1" x14ac:dyDescent="0.35">
      <c r="A19" s="53" t="s">
        <v>15</v>
      </c>
      <c r="B19" s="53">
        <f>+'Tavola 2.3'!B19+'Tavola 1.11'!B19</f>
        <v>728121</v>
      </c>
      <c r="C19" s="53">
        <v>1101696</v>
      </c>
      <c r="D19" s="246">
        <f t="shared" si="0"/>
        <v>1.513067196248975</v>
      </c>
      <c r="E19" s="53">
        <f>+'Tavola 1.11'!G19</f>
        <v>641584</v>
      </c>
      <c r="F19" s="53">
        <f>+'Tavola 1.11'!H19</f>
        <v>1041698</v>
      </c>
      <c r="G19" s="83">
        <f t="shared" si="1"/>
        <v>1.623634629292501</v>
      </c>
      <c r="H19" s="80"/>
    </row>
    <row r="20" spans="1:8" ht="21.75" customHeight="1" x14ac:dyDescent="0.35">
      <c r="A20" s="53" t="s">
        <v>16</v>
      </c>
      <c r="B20" s="53">
        <f>+'Tavola 2.3'!B20+'Tavola 1.11'!B20</f>
        <v>463979</v>
      </c>
      <c r="C20" s="53">
        <v>701528</v>
      </c>
      <c r="D20" s="246">
        <f t="shared" si="0"/>
        <v>1.5119822233333837</v>
      </c>
      <c r="E20" s="53">
        <f>+'Tavola 1.11'!G20</f>
        <v>420653</v>
      </c>
      <c r="F20" s="53">
        <f>+'Tavola 1.11'!H20</f>
        <v>662584</v>
      </c>
      <c r="G20" s="83">
        <f t="shared" si="1"/>
        <v>1.5751319971568014</v>
      </c>
      <c r="H20" s="80"/>
    </row>
    <row r="21" spans="1:8" ht="21.75" customHeight="1" x14ac:dyDescent="0.35">
      <c r="A21" s="53" t="s">
        <v>17</v>
      </c>
      <c r="B21" s="53">
        <f>+'Tavola 2.3'!B21+'Tavola 1.11'!B21</f>
        <v>57178</v>
      </c>
      <c r="C21" s="53">
        <v>89780</v>
      </c>
      <c r="D21" s="246">
        <f t="shared" si="0"/>
        <v>1.5701843366329706</v>
      </c>
      <c r="E21" s="53">
        <f>+'Tavola 1.11'!G21</f>
        <v>52643</v>
      </c>
      <c r="F21" s="53">
        <f>+'Tavola 1.11'!H21</f>
        <v>84323</v>
      </c>
      <c r="G21" s="83">
        <f t="shared" si="1"/>
        <v>1.6017894116976616</v>
      </c>
      <c r="H21" s="80"/>
    </row>
    <row r="22" spans="1:8" ht="21.75" customHeight="1" x14ac:dyDescent="0.35">
      <c r="A22" s="53" t="s">
        <v>18</v>
      </c>
      <c r="B22" s="53">
        <f>+'Tavola 2.3'!B22+'Tavola 1.11'!B22</f>
        <v>222550</v>
      </c>
      <c r="C22" s="53">
        <v>342154</v>
      </c>
      <c r="D22" s="246">
        <f t="shared" si="0"/>
        <v>1.5374252976859133</v>
      </c>
      <c r="E22" s="53">
        <f>+'Tavola 1.11'!G22</f>
        <v>197459</v>
      </c>
      <c r="F22" s="53">
        <f>+'Tavola 1.11'!H22</f>
        <v>323309</v>
      </c>
      <c r="G22" s="83">
        <f t="shared" si="1"/>
        <v>1.6373474999873392</v>
      </c>
      <c r="H22" s="80"/>
    </row>
    <row r="23" spans="1:8" ht="21.75" customHeight="1" x14ac:dyDescent="0.35">
      <c r="A23" s="53" t="s">
        <v>19</v>
      </c>
      <c r="B23" s="53">
        <f>+'Tavola 2.3'!B23+'Tavola 1.11'!B23</f>
        <v>612114</v>
      </c>
      <c r="C23" s="53">
        <v>918861</v>
      </c>
      <c r="D23" s="246">
        <f t="shared" si="0"/>
        <v>1.5011272410041268</v>
      </c>
      <c r="E23" s="53">
        <f>+'Tavola 1.11'!G23</f>
        <v>538217</v>
      </c>
      <c r="F23" s="53">
        <f>+'Tavola 1.11'!H23</f>
        <v>867703</v>
      </c>
      <c r="G23" s="83">
        <f t="shared" si="1"/>
        <v>1.6121805888702885</v>
      </c>
      <c r="H23" s="80"/>
    </row>
    <row r="24" spans="1:8" ht="21.75" customHeight="1" x14ac:dyDescent="0.35">
      <c r="A24" s="53" t="s">
        <v>20</v>
      </c>
      <c r="B24" s="53">
        <f>+'Tavola 2.3'!B24+'Tavola 1.11'!B24</f>
        <v>161707</v>
      </c>
      <c r="C24" s="53">
        <v>233757</v>
      </c>
      <c r="D24" s="246">
        <f t="shared" si="0"/>
        <v>1.4455589430265852</v>
      </c>
      <c r="E24" s="53">
        <f>+'Tavola 1.11'!G24</f>
        <v>148029</v>
      </c>
      <c r="F24" s="53">
        <f>+'Tavola 1.11'!H24</f>
        <v>220634</v>
      </c>
      <c r="G24" s="83">
        <f t="shared" si="1"/>
        <v>1.4904782171061075</v>
      </c>
      <c r="H24" s="80"/>
    </row>
    <row r="25" spans="1:8" ht="21.75" customHeight="1" thickBot="1" x14ac:dyDescent="0.4">
      <c r="A25" s="100" t="s">
        <v>29</v>
      </c>
      <c r="B25" s="100">
        <f>SUM(B4:B24)</f>
        <v>6504682</v>
      </c>
      <c r="C25" s="100">
        <f>SUM(C4:C24)</f>
        <v>10057119</v>
      </c>
      <c r="D25" s="255">
        <f>+C25/B25</f>
        <v>1.5461353837128395</v>
      </c>
      <c r="E25" s="100">
        <f>+'Tavola 1.11'!G25</f>
        <v>5993458</v>
      </c>
      <c r="F25" s="100">
        <f>+'Tavola 1.11'!H25</f>
        <v>9513611</v>
      </c>
      <c r="G25" s="203">
        <f t="shared" si="1"/>
        <v>1.5873325549290576</v>
      </c>
      <c r="H25" s="80"/>
    </row>
    <row r="26" spans="1:8" ht="62.5" customHeight="1" thickTop="1" x14ac:dyDescent="0.35">
      <c r="A26" s="332" t="s">
        <v>212</v>
      </c>
      <c r="B26" s="332"/>
      <c r="C26" s="332"/>
      <c r="D26" s="332"/>
      <c r="E26" s="332"/>
      <c r="F26" s="332"/>
      <c r="G26" s="332"/>
    </row>
    <row r="27" spans="1:8" ht="28" customHeight="1" x14ac:dyDescent="0.35">
      <c r="A27" s="386" t="s">
        <v>208</v>
      </c>
      <c r="B27" s="386"/>
      <c r="C27" s="386"/>
      <c r="D27" s="386"/>
      <c r="E27" s="386"/>
      <c r="F27" s="386"/>
      <c r="G27" s="386"/>
    </row>
    <row r="28" spans="1:8" s="3" customFormat="1" ht="48.5" customHeight="1" x14ac:dyDescent="0.35">
      <c r="A28" s="386"/>
      <c r="B28" s="386"/>
      <c r="C28" s="386"/>
      <c r="D28" s="386"/>
      <c r="E28" s="386"/>
      <c r="F28" s="386"/>
      <c r="G28" s="386"/>
    </row>
    <row r="29" spans="1:8" ht="11" customHeight="1" x14ac:dyDescent="0.35">
      <c r="A29" s="386"/>
      <c r="B29" s="386"/>
      <c r="C29" s="386"/>
      <c r="D29" s="386"/>
      <c r="E29" s="386"/>
      <c r="F29" s="386"/>
      <c r="G29" s="386"/>
    </row>
    <row r="30" spans="1:8" ht="10" customHeight="1" x14ac:dyDescent="0.35">
      <c r="A30" s="386"/>
      <c r="B30" s="386"/>
      <c r="C30" s="386"/>
      <c r="D30" s="386"/>
      <c r="E30" s="386"/>
      <c r="F30" s="386"/>
      <c r="G30" s="386"/>
    </row>
    <row r="33" spans="2:4" x14ac:dyDescent="0.35">
      <c r="B33" s="4"/>
      <c r="C33" s="4"/>
    </row>
    <row r="34" spans="2:4" x14ac:dyDescent="0.35">
      <c r="B34" s="4"/>
      <c r="C34" s="4"/>
    </row>
    <row r="35" spans="2:4" x14ac:dyDescent="0.35">
      <c r="B35" s="4"/>
      <c r="C35" s="4"/>
    </row>
    <row r="36" spans="2:4" x14ac:dyDescent="0.35">
      <c r="B36" s="4"/>
      <c r="C36" s="4"/>
      <c r="D36" s="59"/>
    </row>
    <row r="37" spans="2:4" x14ac:dyDescent="0.35">
      <c r="B37" s="4"/>
      <c r="C37" s="4"/>
    </row>
    <row r="38" spans="2:4" x14ac:dyDescent="0.35">
      <c r="B38" s="4"/>
      <c r="C38" s="4"/>
    </row>
    <row r="39" spans="2:4" x14ac:dyDescent="0.35">
      <c r="B39" s="4"/>
      <c r="C39" s="4"/>
    </row>
    <row r="40" spans="2:4" x14ac:dyDescent="0.35">
      <c r="B40" s="4"/>
      <c r="C40" s="4"/>
    </row>
    <row r="41" spans="2:4" x14ac:dyDescent="0.35">
      <c r="B41" s="4"/>
      <c r="C41" s="4"/>
    </row>
    <row r="42" spans="2:4" s="60" customFormat="1" ht="10" x14ac:dyDescent="0.35">
      <c r="B42" s="4"/>
      <c r="C42" s="4"/>
    </row>
    <row r="43" spans="2:4" s="60" customFormat="1" ht="10" x14ac:dyDescent="0.35">
      <c r="B43" s="4"/>
      <c r="C43" s="4"/>
    </row>
    <row r="44" spans="2:4" s="60" customFormat="1" ht="10" x14ac:dyDescent="0.35">
      <c r="B44" s="4"/>
      <c r="C44" s="4"/>
    </row>
    <row r="45" spans="2:4" s="60" customFormat="1" ht="10" x14ac:dyDescent="0.35">
      <c r="B45" s="4"/>
      <c r="C45" s="4"/>
    </row>
    <row r="46" spans="2:4" s="60" customFormat="1" ht="10" x14ac:dyDescent="0.35">
      <c r="B46" s="4"/>
      <c r="C46" s="4"/>
    </row>
    <row r="47" spans="2:4" s="60" customFormat="1" ht="10" x14ac:dyDescent="0.35">
      <c r="B47" s="4"/>
      <c r="C47" s="4"/>
    </row>
    <row r="48" spans="2:4" s="60" customFormat="1" ht="10" x14ac:dyDescent="0.35">
      <c r="B48" s="4"/>
      <c r="C48" s="4"/>
    </row>
    <row r="49" spans="2:3" s="60" customFormat="1" ht="10" x14ac:dyDescent="0.35">
      <c r="B49" s="4"/>
      <c r="C49" s="4"/>
    </row>
    <row r="50" spans="2:3" s="60" customFormat="1" ht="10" x14ac:dyDescent="0.35">
      <c r="B50" s="4"/>
      <c r="C50" s="4"/>
    </row>
    <row r="51" spans="2:3" s="60" customFormat="1" ht="10" x14ac:dyDescent="0.35">
      <c r="B51" s="4"/>
      <c r="C51" s="4"/>
    </row>
    <row r="52" spans="2:3" s="60" customFormat="1" ht="10" x14ac:dyDescent="0.35">
      <c r="B52" s="4"/>
      <c r="C52" s="4"/>
    </row>
    <row r="53" spans="2:3" s="60" customFormat="1" ht="10" x14ac:dyDescent="0.35">
      <c r="B53" s="4"/>
      <c r="C53" s="4"/>
    </row>
  </sheetData>
  <mergeCells count="6">
    <mergeCell ref="A1:G1"/>
    <mergeCell ref="E2:G2"/>
    <mergeCell ref="A26:G26"/>
    <mergeCell ref="A27:G30"/>
    <mergeCell ref="A2:A3"/>
    <mergeCell ref="B2:D2"/>
  </mergeCells>
  <pageMargins left="0.70866141732283472" right="0.70866141732283472" top="0.74803149606299213" bottom="0.74803149606299213" header="0.31496062992125984" footer="0.31496062992125984"/>
  <pageSetup paperSize="9" scale="57" orientation="portrait" r:id="rId1"/>
  <ignoredErrors>
    <ignoredError sqref="D25" 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6DD5A-2E8E-47AE-99D5-C479FC6F8737}">
  <sheetPr>
    <pageSetUpPr fitToPage="1"/>
  </sheetPr>
  <dimension ref="A1"/>
  <sheetViews>
    <sheetView showGridLines="0" workbookViewId="0">
      <selection activeCell="B2" sqref="B2"/>
    </sheetView>
  </sheetViews>
  <sheetFormatPr defaultColWidth="8.81640625" defaultRowHeight="15" x14ac:dyDescent="0.3"/>
  <cols>
    <col min="1" max="16384" width="8.81640625" style="108"/>
  </cols>
  <sheetData>
    <row r="1" spans="1:1" x14ac:dyDescent="0.3">
      <c r="A1" s="107" t="s">
        <v>56</v>
      </c>
    </row>
  </sheetData>
  <pageMargins left="0.70866141732283472" right="0.70866141732283472" top="0.94488188976377963" bottom="0.74803149606299213" header="0.31496062992125984" footer="0.31496062992125984"/>
  <pageSetup paperSize="9" scale="99" orientation="portrait" r:id="rId1"/>
  <headerFooter>
    <oddHeader>&amp;COSSERVATORIO ASSEGNO UNICO UNIVERSALE</oddHeader>
    <oddFooter>&amp;CINPS - COORDINAMENTO GENERALE STATISTICO ATTUARIALE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F1E03-03A0-44E0-AB3C-D6E11A46A0B5}">
  <sheetPr>
    <pageSetUpPr fitToPage="1"/>
  </sheetPr>
  <dimension ref="B1:I25"/>
  <sheetViews>
    <sheetView topLeftCell="A12" workbookViewId="0">
      <selection activeCell="B2" sqref="B2"/>
    </sheetView>
  </sheetViews>
  <sheetFormatPr defaultRowHeight="14.5" x14ac:dyDescent="0.35"/>
  <sheetData>
    <row r="1" spans="2:9" x14ac:dyDescent="0.35">
      <c r="B1" t="s">
        <v>66</v>
      </c>
    </row>
    <row r="12" spans="2:9" ht="18.5" x14ac:dyDescent="0.35">
      <c r="B12" s="82" t="s">
        <v>67</v>
      </c>
    </row>
    <row r="13" spans="2:9" x14ac:dyDescent="0.35">
      <c r="B13" s="97"/>
    </row>
    <row r="15" spans="2:9" ht="14.5" customHeight="1" x14ac:dyDescent="0.35">
      <c r="B15" s="306" t="s">
        <v>217</v>
      </c>
      <c r="C15" s="306"/>
      <c r="D15" s="306"/>
      <c r="E15" s="306"/>
      <c r="F15" s="306"/>
      <c r="G15" s="306"/>
      <c r="H15" s="306"/>
      <c r="I15" s="306"/>
    </row>
    <row r="16" spans="2:9" x14ac:dyDescent="0.35">
      <c r="B16" s="306"/>
      <c r="C16" s="306"/>
      <c r="D16" s="306"/>
      <c r="E16" s="306"/>
      <c r="F16" s="306"/>
      <c r="G16" s="306"/>
      <c r="H16" s="306"/>
      <c r="I16" s="306"/>
    </row>
    <row r="17" spans="2:9" ht="63.5" customHeight="1" x14ac:dyDescent="0.35">
      <c r="B17" s="306"/>
      <c r="C17" s="306"/>
      <c r="D17" s="306"/>
      <c r="E17" s="306"/>
      <c r="F17" s="306"/>
      <c r="G17" s="306"/>
      <c r="H17" s="306"/>
      <c r="I17" s="306"/>
    </row>
    <row r="18" spans="2:9" x14ac:dyDescent="0.35">
      <c r="B18" s="306"/>
      <c r="C18" s="306"/>
      <c r="D18" s="306"/>
      <c r="E18" s="306"/>
      <c r="F18" s="306"/>
      <c r="G18" s="306"/>
      <c r="H18" s="306"/>
      <c r="I18" s="306"/>
    </row>
    <row r="19" spans="2:9" ht="8.5" customHeight="1" x14ac:dyDescent="0.35">
      <c r="B19" s="306"/>
      <c r="C19" s="306"/>
      <c r="D19" s="306"/>
      <c r="E19" s="306"/>
      <c r="F19" s="306"/>
      <c r="G19" s="306"/>
      <c r="H19" s="306"/>
      <c r="I19" s="306"/>
    </row>
    <row r="20" spans="2:9" x14ac:dyDescent="0.35">
      <c r="B20" s="306"/>
      <c r="C20" s="306"/>
      <c r="D20" s="306"/>
      <c r="E20" s="306"/>
      <c r="F20" s="306"/>
      <c r="G20" s="306"/>
      <c r="H20" s="306"/>
      <c r="I20" s="306"/>
    </row>
    <row r="21" spans="2:9" x14ac:dyDescent="0.35">
      <c r="B21" s="306"/>
      <c r="C21" s="306"/>
      <c r="D21" s="306"/>
      <c r="E21" s="306"/>
      <c r="F21" s="306"/>
      <c r="G21" s="306"/>
      <c r="H21" s="306"/>
      <c r="I21" s="306"/>
    </row>
    <row r="22" spans="2:9" x14ac:dyDescent="0.35">
      <c r="B22" s="306"/>
      <c r="C22" s="306"/>
      <c r="D22" s="306"/>
      <c r="E22" s="306"/>
      <c r="F22" s="306"/>
      <c r="G22" s="306"/>
      <c r="H22" s="306"/>
      <c r="I22" s="306"/>
    </row>
    <row r="23" spans="2:9" x14ac:dyDescent="0.35">
      <c r="B23" s="306"/>
      <c r="C23" s="306"/>
      <c r="D23" s="306"/>
      <c r="E23" s="306"/>
      <c r="F23" s="306"/>
      <c r="G23" s="306"/>
      <c r="H23" s="306"/>
      <c r="I23" s="306"/>
    </row>
    <row r="24" spans="2:9" x14ac:dyDescent="0.35">
      <c r="B24" s="306"/>
      <c r="C24" s="306"/>
      <c r="D24" s="306"/>
      <c r="E24" s="306"/>
      <c r="F24" s="306"/>
      <c r="G24" s="306"/>
      <c r="H24" s="306"/>
      <c r="I24" s="306"/>
    </row>
    <row r="25" spans="2:9" x14ac:dyDescent="0.35">
      <c r="B25" s="306"/>
      <c r="C25" s="306"/>
      <c r="D25" s="306"/>
      <c r="E25" s="306"/>
      <c r="F25" s="306"/>
      <c r="G25" s="306"/>
      <c r="H25" s="306"/>
      <c r="I25" s="306"/>
    </row>
  </sheetData>
  <mergeCells count="1">
    <mergeCell ref="B15:I25"/>
  </mergeCells>
  <pageMargins left="0.70866141732283472" right="0.70866141732283472" top="0.94488188976377963" bottom="0.74803149606299213" header="0.31496062992125984" footer="0.31496062992125984"/>
  <pageSetup paperSize="9" orientation="portrait" r:id="rId1"/>
  <headerFooter>
    <oddHeader>&amp;COSSERVATORIO ASSEGNO UNICO UNIVERSALE</oddHeader>
    <oddFooter>&amp;CINPS - COORDINAMENTO GENERALE STATISTICO ATTUARIALE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F1873-B3A6-4A34-87F4-23EBD5070864}">
  <sheetPr>
    <pageSetUpPr fitToPage="1"/>
  </sheetPr>
  <dimension ref="B1:G34"/>
  <sheetViews>
    <sheetView showGridLines="0" topLeftCell="A12" zoomScale="60" zoomScaleNormal="60" workbookViewId="0">
      <selection activeCell="K18" sqref="K18"/>
    </sheetView>
  </sheetViews>
  <sheetFormatPr defaultRowHeight="14.5" x14ac:dyDescent="0.35"/>
  <cols>
    <col min="1" max="1" width="2.7265625" customWidth="1"/>
    <col min="2" max="2" width="19.54296875" customWidth="1"/>
    <col min="3" max="4" width="19.453125" customWidth="1"/>
    <col min="5" max="5" width="23.81640625" customWidth="1"/>
    <col min="6" max="7" width="19.453125" customWidth="1"/>
  </cols>
  <sheetData>
    <row r="1" spans="2:7" ht="67" customHeight="1" thickBot="1" x14ac:dyDescent="0.4">
      <c r="B1" s="32" t="str">
        <f>+INDICE!B11</f>
        <v xml:space="preserve">Tavola 1.1 – Domande di AUU del 2023 e 2024 per mese e canale di presentazione </v>
      </c>
      <c r="C1" s="9"/>
      <c r="D1" s="18"/>
      <c r="E1" s="18"/>
      <c r="F1" s="18"/>
      <c r="G1" s="9"/>
    </row>
    <row r="2" spans="2:7" ht="45" customHeight="1" thickTop="1" x14ac:dyDescent="0.35">
      <c r="B2" s="72"/>
      <c r="C2" s="307" t="s">
        <v>31</v>
      </c>
      <c r="D2" s="307"/>
      <c r="E2" s="307"/>
      <c r="F2" s="307"/>
      <c r="G2" s="307"/>
    </row>
    <row r="3" spans="2:7" ht="52" customHeight="1" thickBot="1" x14ac:dyDescent="0.4">
      <c r="B3" s="73" t="s">
        <v>30</v>
      </c>
      <c r="C3" s="25" t="s">
        <v>43</v>
      </c>
      <c r="D3" s="25" t="s">
        <v>44</v>
      </c>
      <c r="E3" s="25" t="s">
        <v>45</v>
      </c>
      <c r="F3" s="25" t="s">
        <v>46</v>
      </c>
      <c r="G3" s="26" t="s">
        <v>29</v>
      </c>
    </row>
    <row r="4" spans="2:7" ht="31" customHeight="1" thickTop="1" x14ac:dyDescent="0.35">
      <c r="B4" s="188"/>
      <c r="C4" s="309" t="s">
        <v>105</v>
      </c>
      <c r="D4" s="309"/>
      <c r="E4" s="309"/>
      <c r="F4" s="309"/>
      <c r="G4" s="309"/>
    </row>
    <row r="5" spans="2:7" s="272" customFormat="1" ht="24" customHeight="1" x14ac:dyDescent="0.35">
      <c r="B5" s="269" t="s">
        <v>116</v>
      </c>
      <c r="C5" s="270">
        <v>26353</v>
      </c>
      <c r="D5" s="270">
        <v>23610</v>
      </c>
      <c r="E5" s="270">
        <v>2252</v>
      </c>
      <c r="F5" s="270">
        <v>161</v>
      </c>
      <c r="G5" s="271">
        <f>SUM(C5:F5)</f>
        <v>52376</v>
      </c>
    </row>
    <row r="6" spans="2:7" s="272" customFormat="1" ht="24" customHeight="1" x14ac:dyDescent="0.35">
      <c r="B6" s="269" t="s">
        <v>117</v>
      </c>
      <c r="C6" s="270">
        <v>34780</v>
      </c>
      <c r="D6" s="270">
        <v>45767</v>
      </c>
      <c r="E6" s="270">
        <v>4942</v>
      </c>
      <c r="F6" s="270">
        <v>177</v>
      </c>
      <c r="G6" s="271">
        <f>SUM(C6:F6)</f>
        <v>85666</v>
      </c>
    </row>
    <row r="7" spans="2:7" s="272" customFormat="1" ht="24" customHeight="1" x14ac:dyDescent="0.35">
      <c r="B7" s="269" t="s">
        <v>106</v>
      </c>
      <c r="C7" s="270">
        <v>32350</v>
      </c>
      <c r="D7" s="270">
        <v>48931</v>
      </c>
      <c r="E7" s="270">
        <v>5465</v>
      </c>
      <c r="F7" s="270">
        <v>208</v>
      </c>
      <c r="G7" s="271">
        <f t="shared" ref="G7:G16" si="0">SUM(C7:F7)</f>
        <v>86954</v>
      </c>
    </row>
    <row r="8" spans="2:7" s="272" customFormat="1" ht="24" customHeight="1" x14ac:dyDescent="0.35">
      <c r="B8" s="269" t="s">
        <v>107</v>
      </c>
      <c r="C8" s="270">
        <v>21924</v>
      </c>
      <c r="D8" s="270">
        <v>29119</v>
      </c>
      <c r="E8" s="270">
        <v>2994</v>
      </c>
      <c r="F8" s="270">
        <v>153</v>
      </c>
      <c r="G8" s="271">
        <f t="shared" si="0"/>
        <v>54190</v>
      </c>
    </row>
    <row r="9" spans="2:7" s="272" customFormat="1" ht="24" customHeight="1" x14ac:dyDescent="0.35">
      <c r="B9" s="269" t="s">
        <v>108</v>
      </c>
      <c r="C9" s="270">
        <v>26322</v>
      </c>
      <c r="D9" s="270">
        <v>34866</v>
      </c>
      <c r="E9" s="270">
        <v>3390</v>
      </c>
      <c r="F9" s="270">
        <v>134</v>
      </c>
      <c r="G9" s="271">
        <f t="shared" si="0"/>
        <v>64712</v>
      </c>
    </row>
    <row r="10" spans="2:7" s="272" customFormat="1" ht="24" customHeight="1" x14ac:dyDescent="0.35">
      <c r="B10" s="269" t="s">
        <v>109</v>
      </c>
      <c r="C10" s="270">
        <v>30105</v>
      </c>
      <c r="D10" s="270">
        <v>37536</v>
      </c>
      <c r="E10" s="270">
        <v>3985</v>
      </c>
      <c r="F10" s="270">
        <v>239</v>
      </c>
      <c r="G10" s="271">
        <f t="shared" si="0"/>
        <v>71865</v>
      </c>
    </row>
    <row r="11" spans="2:7" s="272" customFormat="1" ht="24" customHeight="1" x14ac:dyDescent="0.35">
      <c r="B11" s="269" t="s">
        <v>110</v>
      </c>
      <c r="C11" s="270">
        <v>21295</v>
      </c>
      <c r="D11" s="270">
        <v>30065</v>
      </c>
      <c r="E11" s="270">
        <v>2812</v>
      </c>
      <c r="F11" s="270">
        <v>109</v>
      </c>
      <c r="G11" s="271">
        <f t="shared" si="0"/>
        <v>54281</v>
      </c>
    </row>
    <row r="12" spans="2:7" s="272" customFormat="1" ht="24" customHeight="1" x14ac:dyDescent="0.35">
      <c r="B12" s="269" t="s">
        <v>111</v>
      </c>
      <c r="C12" s="270">
        <v>17391</v>
      </c>
      <c r="D12" s="270">
        <v>19494</v>
      </c>
      <c r="E12" s="270">
        <v>1819</v>
      </c>
      <c r="F12" s="270">
        <v>189</v>
      </c>
      <c r="G12" s="271">
        <f t="shared" si="0"/>
        <v>38893</v>
      </c>
    </row>
    <row r="13" spans="2:7" s="272" customFormat="1" ht="24" customHeight="1" x14ac:dyDescent="0.35">
      <c r="B13" s="269" t="s">
        <v>112</v>
      </c>
      <c r="C13" s="270">
        <v>23827</v>
      </c>
      <c r="D13" s="270">
        <v>34468</v>
      </c>
      <c r="E13" s="270">
        <v>3091</v>
      </c>
      <c r="F13" s="270">
        <v>165</v>
      </c>
      <c r="G13" s="271">
        <f t="shared" si="0"/>
        <v>61551</v>
      </c>
    </row>
    <row r="14" spans="2:7" s="272" customFormat="1" ht="24" customHeight="1" x14ac:dyDescent="0.35">
      <c r="B14" s="269" t="s">
        <v>113</v>
      </c>
      <c r="C14" s="270">
        <v>24586</v>
      </c>
      <c r="D14" s="270">
        <v>33279</v>
      </c>
      <c r="E14" s="270">
        <v>2907</v>
      </c>
      <c r="F14" s="270">
        <v>195</v>
      </c>
      <c r="G14" s="271">
        <f t="shared" si="0"/>
        <v>60967</v>
      </c>
    </row>
    <row r="15" spans="2:7" s="272" customFormat="1" ht="24" customHeight="1" x14ac:dyDescent="0.35">
      <c r="B15" s="269" t="s">
        <v>114</v>
      </c>
      <c r="C15" s="270">
        <v>26139</v>
      </c>
      <c r="D15" s="270">
        <v>45693</v>
      </c>
      <c r="E15" s="270">
        <v>2848</v>
      </c>
      <c r="F15" s="270">
        <v>227</v>
      </c>
      <c r="G15" s="271">
        <f t="shared" si="0"/>
        <v>74907</v>
      </c>
    </row>
    <row r="16" spans="2:7" s="272" customFormat="1" ht="24" customHeight="1" x14ac:dyDescent="0.35">
      <c r="B16" s="269" t="s">
        <v>115</v>
      </c>
      <c r="C16" s="270">
        <v>34355</v>
      </c>
      <c r="D16" s="270">
        <v>61856</v>
      </c>
      <c r="E16" s="270">
        <v>2188</v>
      </c>
      <c r="F16" s="270">
        <v>155</v>
      </c>
      <c r="G16" s="271">
        <f t="shared" si="0"/>
        <v>98554</v>
      </c>
    </row>
    <row r="17" spans="2:7" ht="24" customHeight="1" thickBot="1" x14ac:dyDescent="0.4">
      <c r="B17" s="140" t="s">
        <v>98</v>
      </c>
      <c r="C17" s="141">
        <f>SUM(C5:C16)</f>
        <v>319427</v>
      </c>
      <c r="D17" s="141">
        <f t="shared" ref="D17:E17" si="1">SUM(D5:D16)</f>
        <v>444684</v>
      </c>
      <c r="E17" s="141">
        <f t="shared" si="1"/>
        <v>38693</v>
      </c>
      <c r="F17" s="141">
        <f>SUM(F5:F16)</f>
        <v>2112</v>
      </c>
      <c r="G17" s="141">
        <f>SUM(G5:G16)</f>
        <v>804916</v>
      </c>
    </row>
    <row r="18" spans="2:7" ht="52" customHeight="1" thickTop="1" x14ac:dyDescent="0.35">
      <c r="B18" s="188"/>
      <c r="C18" s="309" t="s">
        <v>183</v>
      </c>
      <c r="D18" s="309"/>
      <c r="E18" s="309"/>
      <c r="F18" s="309"/>
      <c r="G18" s="309"/>
    </row>
    <row r="19" spans="2:7" s="272" customFormat="1" ht="26.5" customHeight="1" x14ac:dyDescent="0.35">
      <c r="B19" s="269" t="s">
        <v>116</v>
      </c>
      <c r="C19" s="270">
        <v>39855</v>
      </c>
      <c r="D19" s="270">
        <v>58018</v>
      </c>
      <c r="E19" s="270">
        <v>2945</v>
      </c>
      <c r="F19" s="270">
        <v>336</v>
      </c>
      <c r="G19" s="271">
        <f>SUM(C19:F19)</f>
        <v>101154</v>
      </c>
    </row>
    <row r="20" spans="2:7" s="272" customFormat="1" ht="20.5" customHeight="1" x14ac:dyDescent="0.35">
      <c r="B20" s="269" t="s">
        <v>117</v>
      </c>
      <c r="C20" s="270">
        <v>32169</v>
      </c>
      <c r="D20" s="270">
        <v>50951</v>
      </c>
      <c r="E20" s="270">
        <v>4028</v>
      </c>
      <c r="F20" s="270">
        <v>215</v>
      </c>
      <c r="G20" s="271">
        <f>SUM(C20:F20)</f>
        <v>87363</v>
      </c>
    </row>
    <row r="21" spans="2:7" s="272" customFormat="1" ht="1.5" customHeight="1" x14ac:dyDescent="0.35">
      <c r="B21" s="269"/>
      <c r="C21" s="270"/>
      <c r="D21" s="270"/>
      <c r="E21" s="270"/>
      <c r="F21" s="270"/>
      <c r="G21" s="271"/>
    </row>
    <row r="22" spans="2:7" s="272" customFormat="1" ht="1.5" customHeight="1" x14ac:dyDescent="0.35">
      <c r="B22" s="269"/>
      <c r="C22" s="270"/>
      <c r="D22" s="270"/>
      <c r="E22" s="270"/>
      <c r="F22" s="270"/>
      <c r="G22" s="271"/>
    </row>
    <row r="23" spans="2:7" s="272" customFormat="1" ht="1.5" customHeight="1" x14ac:dyDescent="0.35">
      <c r="B23" s="269"/>
      <c r="C23" s="270"/>
      <c r="D23" s="270"/>
      <c r="E23" s="270"/>
      <c r="F23" s="270"/>
      <c r="G23" s="271"/>
    </row>
    <row r="24" spans="2:7" s="272" customFormat="1" ht="1.5" customHeight="1" x14ac:dyDescent="0.35">
      <c r="B24" s="269"/>
      <c r="C24" s="270"/>
      <c r="D24" s="270"/>
      <c r="E24" s="270"/>
      <c r="F24" s="270"/>
      <c r="G24" s="271"/>
    </row>
    <row r="25" spans="2:7" s="272" customFormat="1" ht="1.5" customHeight="1" x14ac:dyDescent="0.35">
      <c r="B25" s="269"/>
      <c r="C25" s="270"/>
      <c r="D25" s="270"/>
      <c r="E25" s="270"/>
      <c r="F25" s="270"/>
      <c r="G25" s="271"/>
    </row>
    <row r="26" spans="2:7" s="272" customFormat="1" ht="1.5" customHeight="1" x14ac:dyDescent="0.35">
      <c r="B26" s="269"/>
      <c r="C26" s="270"/>
      <c r="D26" s="270"/>
      <c r="E26" s="270"/>
      <c r="F26" s="270"/>
      <c r="G26" s="271"/>
    </row>
    <row r="27" spans="2:7" s="272" customFormat="1" ht="1.5" customHeight="1" x14ac:dyDescent="0.35">
      <c r="B27" s="269"/>
      <c r="C27" s="270"/>
      <c r="D27" s="270"/>
      <c r="E27" s="270"/>
      <c r="F27" s="270"/>
      <c r="G27" s="271"/>
    </row>
    <row r="28" spans="2:7" s="272" customFormat="1" ht="1.5" customHeight="1" x14ac:dyDescent="0.35">
      <c r="B28" s="269"/>
      <c r="C28" s="270"/>
      <c r="D28" s="270"/>
      <c r="E28" s="270"/>
      <c r="F28" s="270"/>
      <c r="G28" s="271"/>
    </row>
    <row r="29" spans="2:7" s="272" customFormat="1" ht="1.5" customHeight="1" x14ac:dyDescent="0.35">
      <c r="B29" s="269"/>
      <c r="C29" s="270"/>
      <c r="D29" s="270"/>
      <c r="E29" s="270"/>
      <c r="F29" s="270"/>
      <c r="G29" s="271"/>
    </row>
    <row r="30" spans="2:7" s="272" customFormat="1" ht="1.5" customHeight="1" x14ac:dyDescent="0.35">
      <c r="B30" s="276"/>
      <c r="C30" s="284"/>
      <c r="D30" s="284"/>
      <c r="E30" s="284"/>
      <c r="F30" s="284"/>
      <c r="G30" s="285"/>
    </row>
    <row r="31" spans="2:7" ht="30" customHeight="1" thickBot="1" x14ac:dyDescent="0.4">
      <c r="B31" s="275" t="s">
        <v>184</v>
      </c>
      <c r="C31" s="141">
        <f>SUM(C19:C30)</f>
        <v>72024</v>
      </c>
      <c r="D31" s="141">
        <f t="shared" ref="D31:G31" si="2">SUM(D19:D30)</f>
        <v>108969</v>
      </c>
      <c r="E31" s="141">
        <f t="shared" si="2"/>
        <v>6973</v>
      </c>
      <c r="F31" s="141">
        <f t="shared" si="2"/>
        <v>551</v>
      </c>
      <c r="G31" s="141">
        <f t="shared" si="2"/>
        <v>188517</v>
      </c>
    </row>
    <row r="32" spans="2:7" ht="141" customHeight="1" thickTop="1" x14ac:dyDescent="0.35">
      <c r="B32" s="308" t="s">
        <v>226</v>
      </c>
      <c r="C32" s="308"/>
      <c r="D32" s="308"/>
      <c r="E32" s="308"/>
      <c r="F32" s="308"/>
      <c r="G32" s="308"/>
    </row>
    <row r="33" spans="2:6" ht="23.15" customHeight="1" x14ac:dyDescent="0.35">
      <c r="B33" s="115"/>
    </row>
    <row r="34" spans="2:6" x14ac:dyDescent="0.35">
      <c r="C34" s="267"/>
      <c r="D34" s="267"/>
      <c r="E34" s="267"/>
      <c r="F34" s="267"/>
    </row>
  </sheetData>
  <mergeCells count="4">
    <mergeCell ref="C2:G2"/>
    <mergeCell ref="B32:G32"/>
    <mergeCell ref="C4:G4"/>
    <mergeCell ref="C18:G18"/>
  </mergeCells>
  <phoneticPr fontId="10" type="noConversion"/>
  <pageMargins left="0.70866141732283472" right="0.70866141732283472" top="0.94488188976377963" bottom="0.74803149606299213" header="0.31496062992125984" footer="0.31496062992125984"/>
  <pageSetup paperSize="9" scale="70" orientation="portrait" r:id="rId1"/>
  <headerFooter>
    <oddHeader>&amp;COSSERVATORIO ASSEGNO UNICO UNIVERSALE</oddHeader>
    <oddFooter>&amp;CINPS - COORDINAMENTO GENERALE STATISTICO ATTUARIALE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9F0A4-D231-4C47-B2EA-FCF7E77E4DAA}">
  <sheetPr>
    <pageSetUpPr fitToPage="1"/>
  </sheetPr>
  <dimension ref="A1:L187"/>
  <sheetViews>
    <sheetView showGridLines="0" topLeftCell="A21" zoomScale="60" zoomScaleNormal="60" workbookViewId="0">
      <selection activeCell="B2" sqref="B2:C2"/>
    </sheetView>
  </sheetViews>
  <sheetFormatPr defaultColWidth="32.54296875" defaultRowHeight="15" x14ac:dyDescent="0.3"/>
  <cols>
    <col min="1" max="1" width="30.81640625" style="9" customWidth="1"/>
    <col min="2" max="9" width="19.453125" style="9" customWidth="1"/>
    <col min="10" max="10" width="9.1796875" style="9" customWidth="1"/>
    <col min="11" max="16384" width="32.54296875" style="9"/>
  </cols>
  <sheetData>
    <row r="1" spans="1:11" ht="63.65" customHeight="1" thickBot="1" x14ac:dyDescent="0.35">
      <c r="A1" s="76" t="str">
        <f>+INDICE!B12</f>
        <v xml:space="preserve">Tavola 1.2 – Distribuzione regionale delle domande di AUU presentate nel 2023 e nel 2024 
e relativo numero di figli per i quali è stato chiesto il beneficio </v>
      </c>
      <c r="B1" s="136"/>
      <c r="C1" s="136"/>
      <c r="D1" s="136"/>
      <c r="E1" s="136"/>
      <c r="F1" s="136"/>
      <c r="G1" s="136"/>
      <c r="H1" s="136"/>
      <c r="I1" s="136"/>
    </row>
    <row r="2" spans="1:11" ht="52.5" customHeight="1" thickTop="1" x14ac:dyDescent="0.3">
      <c r="A2" s="46"/>
      <c r="B2" s="307" t="s">
        <v>93</v>
      </c>
      <c r="C2" s="307"/>
      <c r="D2" s="307" t="s">
        <v>94</v>
      </c>
      <c r="E2" s="307"/>
      <c r="F2" s="307" t="s">
        <v>185</v>
      </c>
      <c r="G2" s="307"/>
      <c r="H2" s="307" t="s">
        <v>186</v>
      </c>
      <c r="I2" s="307"/>
    </row>
    <row r="3" spans="1:11" ht="9" customHeight="1" x14ac:dyDescent="0.3">
      <c r="A3" s="315" t="s">
        <v>58</v>
      </c>
      <c r="B3" s="311" t="s">
        <v>34</v>
      </c>
      <c r="C3" s="313" t="s">
        <v>33</v>
      </c>
      <c r="D3" s="311" t="s">
        <v>34</v>
      </c>
      <c r="E3" s="313" t="s">
        <v>33</v>
      </c>
      <c r="F3" s="311" t="s">
        <v>34</v>
      </c>
      <c r="G3" s="313" t="s">
        <v>33</v>
      </c>
      <c r="H3" s="311" t="s">
        <v>34</v>
      </c>
      <c r="I3" s="313" t="s">
        <v>33</v>
      </c>
    </row>
    <row r="4" spans="1:11" ht="35.15" customHeight="1" thickBot="1" x14ac:dyDescent="0.35">
      <c r="A4" s="316"/>
      <c r="B4" s="312"/>
      <c r="C4" s="314"/>
      <c r="D4" s="312"/>
      <c r="E4" s="314"/>
      <c r="F4" s="312"/>
      <c r="G4" s="314"/>
      <c r="H4" s="312"/>
      <c r="I4" s="314"/>
    </row>
    <row r="5" spans="1:11" ht="30" customHeight="1" thickTop="1" x14ac:dyDescent="0.3">
      <c r="A5" s="189" t="s">
        <v>3</v>
      </c>
      <c r="B5" s="12">
        <v>42621</v>
      </c>
      <c r="C5" s="19">
        <f t="shared" ref="C5:C26" si="0">+(B5/B$27)</f>
        <v>5.2950866922759639E-2</v>
      </c>
      <c r="D5" s="12">
        <v>58264</v>
      </c>
      <c r="E5" s="19">
        <f t="shared" ref="E5:E30" si="1">+(D5/D$27)</f>
        <v>5.5252778807756101E-2</v>
      </c>
      <c r="F5" s="12">
        <v>9666</v>
      </c>
      <c r="G5" s="19">
        <f t="shared" ref="G5:G26" si="2">+(F5/F$27)</f>
        <v>5.1273890418370757E-2</v>
      </c>
      <c r="H5" s="12">
        <v>14328</v>
      </c>
      <c r="I5" s="19">
        <f t="shared" ref="I5:I30" si="3">+(H5/H$27)</f>
        <v>5.5167103034036657E-2</v>
      </c>
      <c r="J5" s="250"/>
      <c r="K5" s="249"/>
    </row>
    <row r="6" spans="1:11" ht="30" customHeight="1" x14ac:dyDescent="0.3">
      <c r="A6" s="189" t="s">
        <v>4</v>
      </c>
      <c r="B6" s="12">
        <v>1054</v>
      </c>
      <c r="C6" s="19">
        <f t="shared" si="0"/>
        <v>1.3094534088029062E-3</v>
      </c>
      <c r="D6" s="12">
        <v>1428</v>
      </c>
      <c r="E6" s="19">
        <f t="shared" si="1"/>
        <v>1.3541975857729596E-3</v>
      </c>
      <c r="F6" s="12">
        <v>150</v>
      </c>
      <c r="G6" s="19">
        <f t="shared" si="2"/>
        <v>7.9568420885119118E-4</v>
      </c>
      <c r="H6" s="12">
        <v>207</v>
      </c>
      <c r="I6" s="19">
        <f t="shared" si="3"/>
        <v>7.9701216694902204E-4</v>
      </c>
      <c r="J6" s="250"/>
      <c r="K6" s="249"/>
    </row>
    <row r="7" spans="1:11" ht="30" customHeight="1" x14ac:dyDescent="0.3">
      <c r="A7" s="189" t="s">
        <v>5</v>
      </c>
      <c r="B7" s="12">
        <v>99842</v>
      </c>
      <c r="C7" s="19">
        <f t="shared" si="0"/>
        <v>0.12404027252533184</v>
      </c>
      <c r="D7" s="12">
        <v>135654</v>
      </c>
      <c r="E7" s="19">
        <f t="shared" si="1"/>
        <v>0.12864308074260858</v>
      </c>
      <c r="F7" s="12">
        <v>19168</v>
      </c>
      <c r="G7" s="19">
        <f t="shared" si="2"/>
        <v>0.10167783276839755</v>
      </c>
      <c r="H7" s="12">
        <v>27462</v>
      </c>
      <c r="I7" s="19">
        <f t="shared" si="3"/>
        <v>0.10573694748190358</v>
      </c>
      <c r="J7" s="250"/>
      <c r="K7" s="249"/>
    </row>
    <row r="8" spans="1:11" ht="30" customHeight="1" x14ac:dyDescent="0.3">
      <c r="A8" s="189" t="s">
        <v>53</v>
      </c>
      <c r="B8" s="12">
        <v>4603</v>
      </c>
      <c r="C8" s="19">
        <f t="shared" si="0"/>
        <v>5.7186091467929575E-3</v>
      </c>
      <c r="D8" s="12">
        <v>6509</v>
      </c>
      <c r="E8" s="19">
        <f t="shared" si="1"/>
        <v>6.1725994998572779E-3</v>
      </c>
      <c r="F8" s="12">
        <v>726</v>
      </c>
      <c r="G8" s="19">
        <f t="shared" si="2"/>
        <v>3.8511115708397652E-3</v>
      </c>
      <c r="H8" s="12">
        <v>1089</v>
      </c>
      <c r="I8" s="19">
        <f t="shared" si="3"/>
        <v>4.1929770522100727E-3</v>
      </c>
      <c r="J8" s="250"/>
      <c r="K8" s="249"/>
    </row>
    <row r="9" spans="1:11" ht="30" customHeight="1" x14ac:dyDescent="0.3">
      <c r="A9" s="189" t="s">
        <v>54</v>
      </c>
      <c r="B9" s="12">
        <v>4314</v>
      </c>
      <c r="C9" s="19">
        <f t="shared" si="0"/>
        <v>5.3595654701857091E-3</v>
      </c>
      <c r="D9" s="12">
        <v>5654</v>
      </c>
      <c r="E9" s="19">
        <f t="shared" si="1"/>
        <v>5.3617879201402754E-3</v>
      </c>
      <c r="F9" s="12">
        <v>641</v>
      </c>
      <c r="G9" s="19">
        <f t="shared" si="2"/>
        <v>3.4002238524907568E-3</v>
      </c>
      <c r="H9" s="12">
        <v>870</v>
      </c>
      <c r="I9" s="19">
        <f t="shared" si="3"/>
        <v>3.3497612813799477E-3</v>
      </c>
      <c r="J9" s="250"/>
      <c r="K9" s="249"/>
    </row>
    <row r="10" spans="1:11" ht="30" customHeight="1" x14ac:dyDescent="0.3">
      <c r="A10" s="189" t="s">
        <v>6</v>
      </c>
      <c r="B10" s="12">
        <v>42205</v>
      </c>
      <c r="C10" s="19">
        <f t="shared" si="0"/>
        <v>5.2434042806951284E-2</v>
      </c>
      <c r="D10" s="12">
        <v>55760</v>
      </c>
      <c r="E10" s="19">
        <f t="shared" si="1"/>
        <v>5.287819144446794E-2</v>
      </c>
      <c r="F10" s="12">
        <v>7146</v>
      </c>
      <c r="G10" s="19">
        <f t="shared" si="2"/>
        <v>3.7906395709670748E-2</v>
      </c>
      <c r="H10" s="12">
        <v>9796</v>
      </c>
      <c r="I10" s="19">
        <f t="shared" si="3"/>
        <v>3.7717541968273524E-2</v>
      </c>
      <c r="J10" s="250"/>
      <c r="K10" s="249"/>
    </row>
    <row r="11" spans="1:11" ht="30" customHeight="1" x14ac:dyDescent="0.3">
      <c r="A11" s="189" t="s">
        <v>49</v>
      </c>
      <c r="B11" s="12">
        <v>10208</v>
      </c>
      <c r="C11" s="19">
        <f t="shared" si="0"/>
        <v>1.2682068687912777E-2</v>
      </c>
      <c r="D11" s="12">
        <v>13248</v>
      </c>
      <c r="E11" s="19">
        <f t="shared" si="1"/>
        <v>1.2563312056246615E-2</v>
      </c>
      <c r="F11" s="12">
        <v>1726</v>
      </c>
      <c r="G11" s="19">
        <f t="shared" si="2"/>
        <v>9.1556729631810385E-3</v>
      </c>
      <c r="H11" s="12">
        <v>2346</v>
      </c>
      <c r="I11" s="19">
        <f t="shared" si="3"/>
        <v>9.0328045587555836E-3</v>
      </c>
      <c r="J11" s="250"/>
      <c r="K11" s="249"/>
    </row>
    <row r="12" spans="1:11" ht="30" customHeight="1" x14ac:dyDescent="0.3">
      <c r="A12" s="189" t="s">
        <v>7</v>
      </c>
      <c r="B12" s="12">
        <v>15891</v>
      </c>
      <c r="C12" s="19">
        <f t="shared" si="0"/>
        <v>1.9742432750746663E-2</v>
      </c>
      <c r="D12" s="12">
        <v>21641</v>
      </c>
      <c r="E12" s="19">
        <f t="shared" si="1"/>
        <v>2.052254198439259E-2</v>
      </c>
      <c r="F12" s="12">
        <v>3230</v>
      </c>
      <c r="G12" s="19">
        <f t="shared" si="2"/>
        <v>1.7133733297262317E-2</v>
      </c>
      <c r="H12" s="12">
        <v>4539</v>
      </c>
      <c r="I12" s="19">
        <f t="shared" si="3"/>
        <v>1.7476513168027105E-2</v>
      </c>
      <c r="J12" s="250"/>
      <c r="K12" s="249"/>
    </row>
    <row r="13" spans="1:11" ht="30" customHeight="1" x14ac:dyDescent="0.3">
      <c r="A13" s="189" t="s">
        <v>8</v>
      </c>
      <c r="B13" s="12">
        <v>42144</v>
      </c>
      <c r="C13" s="19">
        <f t="shared" si="0"/>
        <v>5.2358258501508229E-2</v>
      </c>
      <c r="D13" s="12">
        <v>55851</v>
      </c>
      <c r="E13" s="19">
        <f t="shared" si="1"/>
        <v>5.2964488349443672E-2</v>
      </c>
      <c r="F13" s="12">
        <v>7731</v>
      </c>
      <c r="G13" s="19">
        <f t="shared" si="2"/>
        <v>4.1009564124190392E-2</v>
      </c>
      <c r="H13" s="12">
        <v>10703</v>
      </c>
      <c r="I13" s="19">
        <f t="shared" si="3"/>
        <v>4.1209764361620209E-2</v>
      </c>
      <c r="J13" s="250"/>
      <c r="K13" s="249"/>
    </row>
    <row r="14" spans="1:11" ht="30" customHeight="1" x14ac:dyDescent="0.3">
      <c r="A14" s="189" t="s">
        <v>9</v>
      </c>
      <c r="B14" s="12">
        <v>35331</v>
      </c>
      <c r="C14" s="19">
        <f t="shared" si="0"/>
        <v>4.3894021239483376E-2</v>
      </c>
      <c r="D14" s="12">
        <v>47039</v>
      </c>
      <c r="E14" s="19">
        <f t="shared" si="1"/>
        <v>4.4607913331354512E-2</v>
      </c>
      <c r="F14" s="12">
        <v>6782</v>
      </c>
      <c r="G14" s="19">
        <f t="shared" si="2"/>
        <v>3.5975535362858524E-2</v>
      </c>
      <c r="H14" s="12">
        <v>9501</v>
      </c>
      <c r="I14" s="19">
        <f t="shared" si="3"/>
        <v>3.6581703372863081E-2</v>
      </c>
      <c r="J14" s="250"/>
      <c r="K14" s="249"/>
    </row>
    <row r="15" spans="1:11" ht="30" customHeight="1" x14ac:dyDescent="0.3">
      <c r="A15" s="189" t="s">
        <v>10</v>
      </c>
      <c r="B15" s="12">
        <v>8269</v>
      </c>
      <c r="C15" s="19">
        <f t="shared" si="0"/>
        <v>1.0273121667354109E-2</v>
      </c>
      <c r="D15" s="12">
        <v>10989</v>
      </c>
      <c r="E15" s="19">
        <f t="shared" si="1"/>
        <v>1.0421062514046954E-2</v>
      </c>
      <c r="F15" s="12">
        <v>1761</v>
      </c>
      <c r="G15" s="19">
        <f t="shared" si="2"/>
        <v>9.3413326119129846E-3</v>
      </c>
      <c r="H15" s="12">
        <v>2478</v>
      </c>
      <c r="I15" s="19">
        <f t="shared" si="3"/>
        <v>9.5410442014477129E-3</v>
      </c>
      <c r="J15" s="250"/>
      <c r="K15" s="249"/>
    </row>
    <row r="16" spans="1:11" ht="30" customHeight="1" x14ac:dyDescent="0.3">
      <c r="A16" s="189" t="s">
        <v>11</v>
      </c>
      <c r="B16" s="12">
        <v>13654</v>
      </c>
      <c r="C16" s="19">
        <f t="shared" si="0"/>
        <v>1.6963260762613737E-2</v>
      </c>
      <c r="D16" s="12">
        <v>18381</v>
      </c>
      <c r="E16" s="19">
        <f t="shared" si="1"/>
        <v>1.7431026487459922E-2</v>
      </c>
      <c r="F16" s="12">
        <v>2476</v>
      </c>
      <c r="G16" s="19">
        <f t="shared" si="2"/>
        <v>1.3134094007436994E-2</v>
      </c>
      <c r="H16" s="12">
        <v>3517</v>
      </c>
      <c r="I16" s="19">
        <f t="shared" si="3"/>
        <v>1.3541506237486524E-2</v>
      </c>
      <c r="J16" s="250"/>
      <c r="K16" s="249"/>
    </row>
    <row r="17" spans="1:11" ht="30" customHeight="1" x14ac:dyDescent="0.3">
      <c r="A17" s="189" t="s">
        <v>12</v>
      </c>
      <c r="B17" s="12">
        <v>69639</v>
      </c>
      <c r="C17" s="19">
        <f t="shared" si="0"/>
        <v>8.6517102405716875E-2</v>
      </c>
      <c r="D17" s="12">
        <v>95015</v>
      </c>
      <c r="E17" s="19">
        <f t="shared" si="1"/>
        <v>9.0104400288667882E-2</v>
      </c>
      <c r="F17" s="12">
        <v>17539</v>
      </c>
      <c r="G17" s="19">
        <f t="shared" si="2"/>
        <v>9.3036702260273607E-2</v>
      </c>
      <c r="H17" s="12">
        <v>25419</v>
      </c>
      <c r="I17" s="19">
        <f t="shared" si="3"/>
        <v>9.7870783921145843E-2</v>
      </c>
      <c r="J17" s="250"/>
      <c r="K17" s="249"/>
    </row>
    <row r="18" spans="1:11" ht="30" customHeight="1" x14ac:dyDescent="0.3">
      <c r="A18" s="189" t="s">
        <v>13</v>
      </c>
      <c r="B18" s="12">
        <v>13535</v>
      </c>
      <c r="C18" s="19">
        <f t="shared" si="0"/>
        <v>1.6815419248716636E-2</v>
      </c>
      <c r="D18" s="12">
        <v>18655</v>
      </c>
      <c r="E18" s="19">
        <f t="shared" si="1"/>
        <v>1.7690865520024201E-2</v>
      </c>
      <c r="F18" s="12">
        <v>3204</v>
      </c>
      <c r="G18" s="19">
        <f t="shared" si="2"/>
        <v>1.6995814701061443E-2</v>
      </c>
      <c r="H18" s="12">
        <v>4732</v>
      </c>
      <c r="I18" s="19">
        <f t="shared" si="3"/>
        <v>1.8219621130448175E-2</v>
      </c>
      <c r="J18" s="250"/>
      <c r="K18" s="249"/>
    </row>
    <row r="19" spans="1:11" ht="30" customHeight="1" x14ac:dyDescent="0.3">
      <c r="A19" s="189" t="s">
        <v>14</v>
      </c>
      <c r="B19" s="12">
        <v>3122</v>
      </c>
      <c r="C19" s="19">
        <f t="shared" si="0"/>
        <v>3.8786655998886842E-3</v>
      </c>
      <c r="D19" s="12">
        <v>4279</v>
      </c>
      <c r="E19" s="19">
        <f t="shared" si="1"/>
        <v>4.0578511691333986E-3</v>
      </c>
      <c r="F19" s="12">
        <v>820</v>
      </c>
      <c r="G19" s="19">
        <f t="shared" si="2"/>
        <v>4.3497403417198446E-3</v>
      </c>
      <c r="H19" s="12">
        <v>1161</v>
      </c>
      <c r="I19" s="19">
        <f t="shared" si="3"/>
        <v>4.4701986754966888E-3</v>
      </c>
      <c r="J19" s="250"/>
      <c r="K19" s="249"/>
    </row>
    <row r="20" spans="1:11" ht="30" customHeight="1" x14ac:dyDescent="0.3">
      <c r="A20" s="189" t="s">
        <v>15</v>
      </c>
      <c r="B20" s="12">
        <v>128286</v>
      </c>
      <c r="C20" s="19">
        <f t="shared" si="0"/>
        <v>0.15937812144372829</v>
      </c>
      <c r="D20" s="12">
        <v>192886</v>
      </c>
      <c r="E20" s="19">
        <f t="shared" si="1"/>
        <v>0.18291719574888168</v>
      </c>
      <c r="F20" s="12">
        <v>33137</v>
      </c>
      <c r="G20" s="19">
        <f t="shared" si="2"/>
        <v>0.1757772508580128</v>
      </c>
      <c r="H20" s="12">
        <v>49963</v>
      </c>
      <c r="I20" s="19">
        <f t="shared" si="3"/>
        <v>0.19237255505929463</v>
      </c>
      <c r="J20" s="250"/>
      <c r="K20" s="249"/>
    </row>
    <row r="21" spans="1:11" ht="30" customHeight="1" x14ac:dyDescent="0.3">
      <c r="A21" s="189" t="s">
        <v>16</v>
      </c>
      <c r="B21" s="12">
        <v>57109</v>
      </c>
      <c r="C21" s="19">
        <f t="shared" si="0"/>
        <v>7.0950260648316096E-2</v>
      </c>
      <c r="D21" s="12">
        <v>80509</v>
      </c>
      <c r="E21" s="19">
        <f t="shared" si="1"/>
        <v>7.6348104644954617E-2</v>
      </c>
      <c r="F21" s="12">
        <v>14866</v>
      </c>
      <c r="G21" s="19">
        <f t="shared" si="2"/>
        <v>7.885760965854538E-2</v>
      </c>
      <c r="H21" s="12">
        <v>21297</v>
      </c>
      <c r="I21" s="19">
        <f t="shared" si="3"/>
        <v>8.1999845987987069E-2</v>
      </c>
      <c r="J21" s="250"/>
      <c r="K21" s="249"/>
    </row>
    <row r="22" spans="1:11" ht="30" customHeight="1" x14ac:dyDescent="0.3">
      <c r="A22" s="189" t="s">
        <v>17</v>
      </c>
      <c r="B22" s="12">
        <v>5476</v>
      </c>
      <c r="C22" s="19">
        <f t="shared" si="0"/>
        <v>6.8031943705927078E-3</v>
      </c>
      <c r="D22" s="12">
        <v>7477</v>
      </c>
      <c r="E22" s="19">
        <f t="shared" si="1"/>
        <v>7.0905709725661188E-3</v>
      </c>
      <c r="F22" s="12">
        <v>1334</v>
      </c>
      <c r="G22" s="19">
        <f t="shared" si="2"/>
        <v>7.0762848973832601E-3</v>
      </c>
      <c r="H22" s="12">
        <v>1951</v>
      </c>
      <c r="I22" s="19">
        <f t="shared" si="3"/>
        <v>7.5119359310026178E-3</v>
      </c>
      <c r="J22" s="250"/>
      <c r="K22" s="249"/>
    </row>
    <row r="23" spans="1:11" ht="30" customHeight="1" x14ac:dyDescent="0.3">
      <c r="A23" s="189" t="s">
        <v>18</v>
      </c>
      <c r="B23" s="12">
        <v>33883</v>
      </c>
      <c r="C23" s="19">
        <f t="shared" si="0"/>
        <v>4.2095075759458131E-2</v>
      </c>
      <c r="D23" s="12">
        <v>50071</v>
      </c>
      <c r="E23" s="19">
        <f t="shared" si="1"/>
        <v>4.748321240702931E-2</v>
      </c>
      <c r="F23" s="12">
        <v>9643</v>
      </c>
      <c r="G23" s="19">
        <f t="shared" si="2"/>
        <v>5.115188550634691E-2</v>
      </c>
      <c r="H23" s="12">
        <v>14744</v>
      </c>
      <c r="I23" s="19">
        <f t="shared" si="3"/>
        <v>5.6768827968581549E-2</v>
      </c>
      <c r="J23" s="250"/>
      <c r="K23" s="249"/>
    </row>
    <row r="24" spans="1:11" ht="30" customHeight="1" x14ac:dyDescent="0.3">
      <c r="A24" s="189" t="s">
        <v>19</v>
      </c>
      <c r="B24" s="12">
        <v>99423</v>
      </c>
      <c r="C24" s="19">
        <f t="shared" si="0"/>
        <v>0.12351972131253447</v>
      </c>
      <c r="D24" s="12">
        <v>151429</v>
      </c>
      <c r="E24" s="19">
        <f t="shared" si="1"/>
        <v>0.14360279146779656</v>
      </c>
      <c r="F24" s="12">
        <v>30398</v>
      </c>
      <c r="G24" s="19">
        <f t="shared" si="2"/>
        <v>0.16124805720439006</v>
      </c>
      <c r="H24" s="12">
        <v>46529</v>
      </c>
      <c r="I24" s="19">
        <f t="shared" si="3"/>
        <v>0.1791506237486524</v>
      </c>
      <c r="J24" s="250"/>
      <c r="K24" s="249"/>
    </row>
    <row r="25" spans="1:11" ht="30" customHeight="1" x14ac:dyDescent="0.3">
      <c r="A25" s="189" t="s">
        <v>20</v>
      </c>
      <c r="B25" s="12">
        <v>17551</v>
      </c>
      <c r="C25" s="19">
        <f t="shared" si="0"/>
        <v>2.180475975132809E-2</v>
      </c>
      <c r="D25" s="12">
        <v>23235</v>
      </c>
      <c r="E25" s="19">
        <f t="shared" si="1"/>
        <v>2.2034160297923468E-2</v>
      </c>
      <c r="F25" s="12">
        <v>4888</v>
      </c>
      <c r="G25" s="19">
        <f t="shared" si="2"/>
        <v>2.5928696085764147E-2</v>
      </c>
      <c r="H25" s="12">
        <v>6895</v>
      </c>
      <c r="I25" s="19">
        <f t="shared" si="3"/>
        <v>2.6547820730016942E-2</v>
      </c>
      <c r="J25" s="250"/>
      <c r="K25" s="249"/>
    </row>
    <row r="26" spans="1:11" ht="30" customHeight="1" x14ac:dyDescent="0.3">
      <c r="A26" s="190" t="s">
        <v>47</v>
      </c>
      <c r="B26" s="198">
        <v>56756</v>
      </c>
      <c r="C26" s="19">
        <f t="shared" si="0"/>
        <v>7.05117055692768E-2</v>
      </c>
      <c r="D26" s="198">
        <v>525</v>
      </c>
      <c r="E26" s="19">
        <f t="shared" si="1"/>
        <v>4.9786675947535274E-4</v>
      </c>
      <c r="F26" s="198">
        <v>11485</v>
      </c>
      <c r="G26" s="19">
        <f t="shared" si="2"/>
        <v>6.0922887591039532E-2</v>
      </c>
      <c r="H26" s="198">
        <v>193</v>
      </c>
      <c r="I26" s="19">
        <f t="shared" si="3"/>
        <v>7.4310796242106885E-4</v>
      </c>
      <c r="J26" s="250"/>
      <c r="K26" s="249"/>
    </row>
    <row r="27" spans="1:11" ht="30" customHeight="1" x14ac:dyDescent="0.3">
      <c r="A27" s="20" t="s">
        <v>29</v>
      </c>
      <c r="B27" s="21">
        <f>SUM(B5:B26)</f>
        <v>804916</v>
      </c>
      <c r="C27" s="133">
        <v>1</v>
      </c>
      <c r="D27" s="21">
        <f>SUM(D5:D26)</f>
        <v>1054499</v>
      </c>
      <c r="E27" s="261">
        <f t="shared" si="1"/>
        <v>1</v>
      </c>
      <c r="F27" s="21">
        <f>SUM(F5:F26)</f>
        <v>188517</v>
      </c>
      <c r="G27" s="133">
        <v>1</v>
      </c>
      <c r="H27" s="21">
        <f>SUM(H5:H26)</f>
        <v>259720</v>
      </c>
      <c r="I27" s="261">
        <f t="shared" si="3"/>
        <v>1</v>
      </c>
      <c r="J27" s="260"/>
      <c r="K27" s="249"/>
    </row>
    <row r="28" spans="1:11" s="52" customFormat="1" ht="30" customHeight="1" x14ac:dyDescent="0.3">
      <c r="A28" s="200" t="s">
        <v>0</v>
      </c>
      <c r="B28" s="78">
        <f>SUM(B5:B13)</f>
        <v>262882</v>
      </c>
      <c r="C28" s="134">
        <f>+B28/B$27</f>
        <v>0.326595570220992</v>
      </c>
      <c r="D28" s="78">
        <f>SUM(D5:D13)</f>
        <v>354009</v>
      </c>
      <c r="E28" s="134">
        <f t="shared" si="1"/>
        <v>0.33571297839068598</v>
      </c>
      <c r="F28" s="78">
        <f>SUM(F5:F13)</f>
        <v>50184</v>
      </c>
      <c r="G28" s="134">
        <f>+F28/F$27</f>
        <v>0.26620410891325452</v>
      </c>
      <c r="H28" s="78">
        <f>SUM(H5:H13)</f>
        <v>71340</v>
      </c>
      <c r="I28" s="134">
        <f t="shared" si="3"/>
        <v>0.27468042507315571</v>
      </c>
      <c r="J28" s="260"/>
      <c r="K28" s="249"/>
    </row>
    <row r="29" spans="1:11" s="52" customFormat="1" ht="30" customHeight="1" x14ac:dyDescent="0.3">
      <c r="A29" s="200" t="s">
        <v>1</v>
      </c>
      <c r="B29" s="78">
        <f>SUM(B14:B17)</f>
        <v>126893</v>
      </c>
      <c r="C29" s="19">
        <f>+B29/B$27</f>
        <v>0.15764750607516809</v>
      </c>
      <c r="D29" s="78">
        <f>SUM(D14:D17)</f>
        <v>171424</v>
      </c>
      <c r="E29" s="19">
        <f t="shared" si="1"/>
        <v>0.16256440262152927</v>
      </c>
      <c r="F29" s="78">
        <f>SUM(F14:F17)</f>
        <v>28558</v>
      </c>
      <c r="G29" s="19">
        <f>+F29/F$27</f>
        <v>0.15148766424248211</v>
      </c>
      <c r="H29" s="78">
        <f>SUM(H14:H17)</f>
        <v>40915</v>
      </c>
      <c r="I29" s="19">
        <f t="shared" si="3"/>
        <v>0.15753503773294317</v>
      </c>
      <c r="J29" s="250"/>
      <c r="K29" s="249"/>
    </row>
    <row r="30" spans="1:11" s="52" customFormat="1" ht="30" customHeight="1" x14ac:dyDescent="0.3">
      <c r="A30" s="190" t="s">
        <v>2</v>
      </c>
      <c r="B30" s="198">
        <f>SUM(B18:B25)</f>
        <v>358385</v>
      </c>
      <c r="C30" s="199">
        <f>+B30/B$27</f>
        <v>0.44524521813456314</v>
      </c>
      <c r="D30" s="198">
        <f>SUM(D18:D25)</f>
        <v>528541</v>
      </c>
      <c r="E30" s="199">
        <f t="shared" si="1"/>
        <v>0.50122475222830942</v>
      </c>
      <c r="F30" s="198">
        <f>SUM(F18:F25)</f>
        <v>98290</v>
      </c>
      <c r="G30" s="199">
        <f>+F30/F$27</f>
        <v>0.52138533925322383</v>
      </c>
      <c r="H30" s="198">
        <f>SUM(H18:H25)</f>
        <v>147272</v>
      </c>
      <c r="I30" s="199">
        <f t="shared" si="3"/>
        <v>0.56704142923148004</v>
      </c>
      <c r="J30" s="260"/>
      <c r="K30" s="249"/>
    </row>
    <row r="31" spans="1:11" ht="18.75" customHeight="1" x14ac:dyDescent="0.3">
      <c r="A31" s="47"/>
      <c r="B31" s="11"/>
      <c r="C31" s="22"/>
      <c r="D31" s="11"/>
      <c r="E31" s="19"/>
      <c r="H31" s="135"/>
      <c r="I31" s="135"/>
    </row>
    <row r="32" spans="1:11" ht="68.5" customHeight="1" x14ac:dyDescent="0.3">
      <c r="A32" s="310" t="s">
        <v>38</v>
      </c>
      <c r="B32" s="310"/>
      <c r="C32" s="310"/>
      <c r="D32" s="310"/>
      <c r="E32" s="310"/>
      <c r="F32" s="310"/>
      <c r="G32" s="310"/>
      <c r="H32" s="310"/>
      <c r="I32" s="310"/>
    </row>
    <row r="33" spans="1:12" ht="18" customHeight="1" x14ac:dyDescent="0.3">
      <c r="A33" s="115"/>
      <c r="B33" s="44"/>
      <c r="C33" s="44"/>
      <c r="D33" s="44"/>
      <c r="E33" s="44"/>
      <c r="F33" s="44"/>
      <c r="G33" s="44"/>
      <c r="H33" s="44"/>
      <c r="I33" s="44"/>
      <c r="J33" s="44"/>
      <c r="K33" s="44"/>
      <c r="L33" s="44"/>
    </row>
    <row r="34" spans="1:12" ht="44.5" customHeight="1" x14ac:dyDescent="0.3">
      <c r="C34" s="251"/>
      <c r="D34" s="251"/>
      <c r="E34" s="251"/>
      <c r="F34" s="251"/>
      <c r="G34" s="251"/>
      <c r="H34" s="251"/>
      <c r="I34" s="251"/>
      <c r="J34" s="251"/>
      <c r="K34" s="251"/>
      <c r="L34" s="251"/>
    </row>
    <row r="35" spans="1:12" ht="44.5" customHeight="1" x14ac:dyDescent="0.3">
      <c r="C35" s="251"/>
      <c r="H35" s="135"/>
      <c r="I35" s="135"/>
    </row>
    <row r="36" spans="1:12" ht="44.5" customHeight="1" x14ac:dyDescent="0.3">
      <c r="H36" s="135"/>
      <c r="I36" s="135"/>
    </row>
    <row r="37" spans="1:12" x14ac:dyDescent="0.3">
      <c r="H37" s="135"/>
      <c r="I37" s="135"/>
    </row>
    <row r="38" spans="1:12" x14ac:dyDescent="0.3">
      <c r="H38" s="135"/>
      <c r="I38" s="135"/>
    </row>
    <row r="39" spans="1:12" x14ac:dyDescent="0.3">
      <c r="H39" s="135"/>
      <c r="I39" s="135"/>
    </row>
    <row r="40" spans="1:12" x14ac:dyDescent="0.3">
      <c r="H40" s="135"/>
      <c r="I40" s="135"/>
    </row>
    <row r="41" spans="1:12" x14ac:dyDescent="0.3">
      <c r="H41" s="135"/>
      <c r="I41" s="135"/>
    </row>
    <row r="42" spans="1:12" x14ac:dyDescent="0.3">
      <c r="H42" s="135"/>
      <c r="I42" s="135"/>
    </row>
    <row r="43" spans="1:12" x14ac:dyDescent="0.3">
      <c r="H43" s="135"/>
      <c r="I43" s="135"/>
    </row>
    <row r="44" spans="1:12" x14ac:dyDescent="0.3">
      <c r="H44" s="135"/>
      <c r="I44" s="135"/>
    </row>
    <row r="45" spans="1:12" x14ac:dyDescent="0.3">
      <c r="H45" s="135"/>
      <c r="I45" s="135"/>
    </row>
    <row r="46" spans="1:12" x14ac:dyDescent="0.3">
      <c r="H46" s="135"/>
      <c r="I46" s="135"/>
    </row>
    <row r="47" spans="1:12" x14ac:dyDescent="0.3">
      <c r="H47" s="135"/>
      <c r="I47" s="135"/>
    </row>
    <row r="48" spans="1:12" x14ac:dyDescent="0.3">
      <c r="H48" s="135"/>
      <c r="I48" s="135"/>
    </row>
    <row r="49" spans="8:9" x14ac:dyDescent="0.3">
      <c r="H49" s="135"/>
      <c r="I49" s="135"/>
    </row>
    <row r="50" spans="8:9" x14ac:dyDescent="0.3">
      <c r="H50" s="135"/>
      <c r="I50" s="135"/>
    </row>
    <row r="51" spans="8:9" x14ac:dyDescent="0.3">
      <c r="H51" s="135"/>
      <c r="I51" s="135"/>
    </row>
    <row r="52" spans="8:9" x14ac:dyDescent="0.3">
      <c r="H52" s="135"/>
      <c r="I52" s="135"/>
    </row>
    <row r="53" spans="8:9" x14ac:dyDescent="0.3">
      <c r="H53" s="135"/>
      <c r="I53" s="135"/>
    </row>
    <row r="54" spans="8:9" x14ac:dyDescent="0.3">
      <c r="H54" s="135"/>
      <c r="I54" s="135"/>
    </row>
    <row r="55" spans="8:9" x14ac:dyDescent="0.3">
      <c r="H55" s="135"/>
      <c r="I55" s="135"/>
    </row>
    <row r="56" spans="8:9" x14ac:dyDescent="0.3">
      <c r="H56" s="135"/>
      <c r="I56" s="135"/>
    </row>
    <row r="57" spans="8:9" x14ac:dyDescent="0.3">
      <c r="H57" s="135"/>
      <c r="I57" s="135"/>
    </row>
    <row r="58" spans="8:9" x14ac:dyDescent="0.3">
      <c r="H58" s="135"/>
      <c r="I58" s="135"/>
    </row>
    <row r="59" spans="8:9" x14ac:dyDescent="0.3">
      <c r="H59" s="135"/>
      <c r="I59" s="135"/>
    </row>
    <row r="60" spans="8:9" x14ac:dyDescent="0.3">
      <c r="H60" s="135"/>
      <c r="I60" s="135"/>
    </row>
    <row r="61" spans="8:9" x14ac:dyDescent="0.3">
      <c r="H61" s="135"/>
      <c r="I61" s="135"/>
    </row>
    <row r="62" spans="8:9" x14ac:dyDescent="0.3">
      <c r="H62" s="135"/>
      <c r="I62" s="135"/>
    </row>
    <row r="63" spans="8:9" x14ac:dyDescent="0.3">
      <c r="H63" s="135"/>
      <c r="I63" s="135"/>
    </row>
    <row r="64" spans="8:9" x14ac:dyDescent="0.3">
      <c r="H64" s="135"/>
      <c r="I64" s="135"/>
    </row>
    <row r="65" spans="8:9" x14ac:dyDescent="0.3">
      <c r="H65" s="135"/>
      <c r="I65" s="135"/>
    </row>
    <row r="66" spans="8:9" x14ac:dyDescent="0.3">
      <c r="H66" s="135"/>
      <c r="I66" s="135"/>
    </row>
    <row r="67" spans="8:9" x14ac:dyDescent="0.3">
      <c r="H67" s="135"/>
      <c r="I67" s="135"/>
    </row>
    <row r="68" spans="8:9" x14ac:dyDescent="0.3">
      <c r="H68" s="135"/>
      <c r="I68" s="135"/>
    </row>
    <row r="69" spans="8:9" x14ac:dyDescent="0.3">
      <c r="H69" s="135"/>
      <c r="I69" s="135"/>
    </row>
    <row r="70" spans="8:9" x14ac:dyDescent="0.3">
      <c r="H70" s="135"/>
      <c r="I70" s="135"/>
    </row>
    <row r="71" spans="8:9" x14ac:dyDescent="0.3">
      <c r="H71" s="135"/>
      <c r="I71" s="135"/>
    </row>
    <row r="72" spans="8:9" x14ac:dyDescent="0.3">
      <c r="H72" s="135"/>
      <c r="I72" s="135"/>
    </row>
    <row r="73" spans="8:9" x14ac:dyDescent="0.3">
      <c r="H73" s="135"/>
      <c r="I73" s="135"/>
    </row>
    <row r="74" spans="8:9" x14ac:dyDescent="0.3">
      <c r="H74" s="135"/>
      <c r="I74" s="135"/>
    </row>
    <row r="75" spans="8:9" x14ac:dyDescent="0.3">
      <c r="H75" s="135"/>
      <c r="I75" s="135"/>
    </row>
    <row r="76" spans="8:9" x14ac:dyDescent="0.3">
      <c r="H76" s="135"/>
      <c r="I76" s="135"/>
    </row>
    <row r="77" spans="8:9" x14ac:dyDescent="0.3">
      <c r="H77" s="135"/>
      <c r="I77" s="135"/>
    </row>
    <row r="78" spans="8:9" x14ac:dyDescent="0.3">
      <c r="H78" s="135"/>
      <c r="I78" s="135"/>
    </row>
    <row r="79" spans="8:9" x14ac:dyDescent="0.3">
      <c r="H79" s="135"/>
      <c r="I79" s="135"/>
    </row>
    <row r="80" spans="8:9" x14ac:dyDescent="0.3">
      <c r="H80" s="135"/>
      <c r="I80" s="135"/>
    </row>
    <row r="81" spans="8:9" x14ac:dyDescent="0.3">
      <c r="H81" s="135"/>
      <c r="I81" s="135"/>
    </row>
    <row r="82" spans="8:9" x14ac:dyDescent="0.3">
      <c r="H82" s="135"/>
      <c r="I82" s="135"/>
    </row>
    <row r="83" spans="8:9" x14ac:dyDescent="0.3">
      <c r="H83" s="135"/>
      <c r="I83" s="135"/>
    </row>
    <row r="84" spans="8:9" x14ac:dyDescent="0.3">
      <c r="H84" s="135"/>
      <c r="I84" s="135"/>
    </row>
    <row r="85" spans="8:9" x14ac:dyDescent="0.3">
      <c r="H85" s="135"/>
      <c r="I85" s="135"/>
    </row>
    <row r="86" spans="8:9" x14ac:dyDescent="0.3">
      <c r="H86" s="135"/>
      <c r="I86" s="135"/>
    </row>
    <row r="87" spans="8:9" x14ac:dyDescent="0.3">
      <c r="H87" s="135"/>
      <c r="I87" s="135"/>
    </row>
    <row r="88" spans="8:9" x14ac:dyDescent="0.3">
      <c r="H88" s="135"/>
      <c r="I88" s="135"/>
    </row>
    <row r="89" spans="8:9" x14ac:dyDescent="0.3">
      <c r="H89" s="135"/>
      <c r="I89" s="135"/>
    </row>
    <row r="90" spans="8:9" x14ac:dyDescent="0.3">
      <c r="H90" s="135"/>
      <c r="I90" s="135"/>
    </row>
    <row r="91" spans="8:9" x14ac:dyDescent="0.3">
      <c r="H91" s="135"/>
      <c r="I91" s="135"/>
    </row>
    <row r="92" spans="8:9" x14ac:dyDescent="0.3">
      <c r="H92" s="135"/>
      <c r="I92" s="135"/>
    </row>
    <row r="93" spans="8:9" x14ac:dyDescent="0.3">
      <c r="H93" s="135"/>
      <c r="I93" s="135"/>
    </row>
    <row r="94" spans="8:9" x14ac:dyDescent="0.3">
      <c r="H94" s="135"/>
      <c r="I94" s="135"/>
    </row>
    <row r="95" spans="8:9" x14ac:dyDescent="0.3">
      <c r="H95" s="135"/>
      <c r="I95" s="135"/>
    </row>
    <row r="96" spans="8:9" x14ac:dyDescent="0.3">
      <c r="H96" s="135"/>
      <c r="I96" s="135"/>
    </row>
    <row r="97" spans="8:9" x14ac:dyDescent="0.3">
      <c r="H97" s="135"/>
      <c r="I97" s="135"/>
    </row>
    <row r="98" spans="8:9" x14ac:dyDescent="0.3">
      <c r="H98" s="135"/>
      <c r="I98" s="135"/>
    </row>
    <row r="99" spans="8:9" x14ac:dyDescent="0.3">
      <c r="H99" s="135"/>
      <c r="I99" s="135"/>
    </row>
    <row r="100" spans="8:9" x14ac:dyDescent="0.3">
      <c r="H100" s="135"/>
      <c r="I100" s="135"/>
    </row>
    <row r="101" spans="8:9" x14ac:dyDescent="0.3">
      <c r="H101" s="135"/>
      <c r="I101" s="135"/>
    </row>
    <row r="102" spans="8:9" x14ac:dyDescent="0.3">
      <c r="H102" s="135"/>
      <c r="I102" s="135"/>
    </row>
    <row r="103" spans="8:9" x14ac:dyDescent="0.3">
      <c r="H103" s="135"/>
      <c r="I103" s="135"/>
    </row>
    <row r="104" spans="8:9" x14ac:dyDescent="0.3">
      <c r="H104" s="135"/>
      <c r="I104" s="135"/>
    </row>
    <row r="105" spans="8:9" x14ac:dyDescent="0.3">
      <c r="H105" s="135"/>
      <c r="I105" s="135"/>
    </row>
    <row r="106" spans="8:9" x14ac:dyDescent="0.3">
      <c r="H106" s="135"/>
      <c r="I106" s="135"/>
    </row>
    <row r="107" spans="8:9" x14ac:dyDescent="0.3">
      <c r="H107" s="135"/>
      <c r="I107" s="135"/>
    </row>
    <row r="108" spans="8:9" x14ac:dyDescent="0.3">
      <c r="H108" s="135"/>
      <c r="I108" s="135"/>
    </row>
    <row r="109" spans="8:9" x14ac:dyDescent="0.3">
      <c r="H109" s="135"/>
      <c r="I109" s="135"/>
    </row>
    <row r="110" spans="8:9" x14ac:dyDescent="0.3">
      <c r="H110" s="135"/>
      <c r="I110" s="135"/>
    </row>
    <row r="111" spans="8:9" x14ac:dyDescent="0.3">
      <c r="H111" s="135"/>
      <c r="I111" s="135"/>
    </row>
    <row r="112" spans="8:9" x14ac:dyDescent="0.3">
      <c r="H112" s="135"/>
      <c r="I112" s="135"/>
    </row>
    <row r="113" spans="8:9" x14ac:dyDescent="0.3">
      <c r="H113" s="135"/>
      <c r="I113" s="135"/>
    </row>
    <row r="114" spans="8:9" x14ac:dyDescent="0.3">
      <c r="H114" s="135"/>
      <c r="I114" s="135"/>
    </row>
    <row r="115" spans="8:9" x14ac:dyDescent="0.3">
      <c r="H115" s="135"/>
      <c r="I115" s="135"/>
    </row>
    <row r="116" spans="8:9" x14ac:dyDescent="0.3">
      <c r="H116" s="135"/>
      <c r="I116" s="135"/>
    </row>
    <row r="117" spans="8:9" x14ac:dyDescent="0.3">
      <c r="H117" s="135"/>
      <c r="I117" s="135"/>
    </row>
    <row r="118" spans="8:9" x14ac:dyDescent="0.3">
      <c r="H118" s="135"/>
      <c r="I118" s="135"/>
    </row>
    <row r="119" spans="8:9" x14ac:dyDescent="0.3">
      <c r="H119" s="135"/>
      <c r="I119" s="135"/>
    </row>
    <row r="120" spans="8:9" x14ac:dyDescent="0.3">
      <c r="H120" s="135"/>
      <c r="I120" s="135"/>
    </row>
    <row r="121" spans="8:9" x14ac:dyDescent="0.3">
      <c r="H121" s="135"/>
      <c r="I121" s="135"/>
    </row>
    <row r="122" spans="8:9" x14ac:dyDescent="0.3">
      <c r="H122" s="135"/>
      <c r="I122" s="135"/>
    </row>
    <row r="123" spans="8:9" x14ac:dyDescent="0.3">
      <c r="H123" s="135"/>
      <c r="I123" s="135"/>
    </row>
    <row r="124" spans="8:9" x14ac:dyDescent="0.3">
      <c r="H124" s="135"/>
      <c r="I124" s="135"/>
    </row>
    <row r="125" spans="8:9" x14ac:dyDescent="0.3">
      <c r="H125" s="135"/>
      <c r="I125" s="135"/>
    </row>
    <row r="126" spans="8:9" x14ac:dyDescent="0.3">
      <c r="H126" s="135"/>
      <c r="I126" s="135"/>
    </row>
    <row r="127" spans="8:9" x14ac:dyDescent="0.3">
      <c r="H127" s="135"/>
      <c r="I127" s="135"/>
    </row>
    <row r="128" spans="8:9" x14ac:dyDescent="0.3">
      <c r="H128" s="135"/>
      <c r="I128" s="135"/>
    </row>
    <row r="129" spans="8:9" x14ac:dyDescent="0.3">
      <c r="H129" s="135"/>
      <c r="I129" s="135"/>
    </row>
    <row r="130" spans="8:9" x14ac:dyDescent="0.3">
      <c r="H130" s="135"/>
      <c r="I130" s="135"/>
    </row>
    <row r="131" spans="8:9" x14ac:dyDescent="0.3">
      <c r="H131" s="135"/>
      <c r="I131" s="135"/>
    </row>
    <row r="132" spans="8:9" x14ac:dyDescent="0.3">
      <c r="H132" s="135"/>
      <c r="I132" s="135"/>
    </row>
    <row r="133" spans="8:9" x14ac:dyDescent="0.3">
      <c r="H133" s="135"/>
      <c r="I133" s="135"/>
    </row>
    <row r="134" spans="8:9" x14ac:dyDescent="0.3">
      <c r="H134" s="135"/>
      <c r="I134" s="135"/>
    </row>
    <row r="135" spans="8:9" x14ac:dyDescent="0.3">
      <c r="H135" s="135"/>
      <c r="I135" s="135"/>
    </row>
    <row r="136" spans="8:9" x14ac:dyDescent="0.3">
      <c r="H136" s="135"/>
      <c r="I136" s="135"/>
    </row>
    <row r="137" spans="8:9" x14ac:dyDescent="0.3">
      <c r="H137" s="135"/>
      <c r="I137" s="135"/>
    </row>
    <row r="138" spans="8:9" x14ac:dyDescent="0.3">
      <c r="H138" s="135"/>
      <c r="I138" s="135"/>
    </row>
    <row r="139" spans="8:9" x14ac:dyDescent="0.3">
      <c r="H139" s="135"/>
      <c r="I139" s="135"/>
    </row>
    <row r="140" spans="8:9" x14ac:dyDescent="0.3">
      <c r="H140" s="135"/>
      <c r="I140" s="135"/>
    </row>
    <row r="141" spans="8:9" x14ac:dyDescent="0.3">
      <c r="H141" s="135"/>
      <c r="I141" s="135"/>
    </row>
    <row r="142" spans="8:9" x14ac:dyDescent="0.3">
      <c r="H142" s="135"/>
      <c r="I142" s="135"/>
    </row>
    <row r="143" spans="8:9" x14ac:dyDescent="0.3">
      <c r="H143" s="135"/>
      <c r="I143" s="135"/>
    </row>
    <row r="144" spans="8:9" x14ac:dyDescent="0.3">
      <c r="H144" s="135"/>
      <c r="I144" s="135"/>
    </row>
    <row r="145" spans="8:9" x14ac:dyDescent="0.3">
      <c r="H145" s="135"/>
      <c r="I145" s="135"/>
    </row>
    <row r="146" spans="8:9" x14ac:dyDescent="0.3">
      <c r="H146" s="135"/>
      <c r="I146" s="135"/>
    </row>
    <row r="147" spans="8:9" x14ac:dyDescent="0.3">
      <c r="H147" s="135"/>
      <c r="I147" s="135"/>
    </row>
    <row r="148" spans="8:9" x14ac:dyDescent="0.3">
      <c r="H148" s="135"/>
      <c r="I148" s="135"/>
    </row>
    <row r="149" spans="8:9" x14ac:dyDescent="0.3">
      <c r="H149" s="135"/>
      <c r="I149" s="135"/>
    </row>
    <row r="150" spans="8:9" x14ac:dyDescent="0.3">
      <c r="H150" s="135"/>
      <c r="I150" s="135"/>
    </row>
    <row r="151" spans="8:9" x14ac:dyDescent="0.3">
      <c r="H151" s="135"/>
      <c r="I151" s="135"/>
    </row>
    <row r="152" spans="8:9" x14ac:dyDescent="0.3">
      <c r="H152" s="135"/>
      <c r="I152" s="135"/>
    </row>
    <row r="153" spans="8:9" x14ac:dyDescent="0.3">
      <c r="H153" s="135"/>
      <c r="I153" s="135"/>
    </row>
    <row r="154" spans="8:9" x14ac:dyDescent="0.3">
      <c r="H154" s="135"/>
      <c r="I154" s="135"/>
    </row>
    <row r="155" spans="8:9" x14ac:dyDescent="0.3">
      <c r="H155" s="135"/>
      <c r="I155" s="135"/>
    </row>
    <row r="156" spans="8:9" x14ac:dyDescent="0.3">
      <c r="H156" s="135"/>
      <c r="I156" s="135"/>
    </row>
    <row r="157" spans="8:9" x14ac:dyDescent="0.3">
      <c r="H157" s="135"/>
      <c r="I157" s="135"/>
    </row>
    <row r="158" spans="8:9" x14ac:dyDescent="0.3">
      <c r="H158" s="135"/>
      <c r="I158" s="135"/>
    </row>
    <row r="159" spans="8:9" x14ac:dyDescent="0.3">
      <c r="H159" s="135"/>
      <c r="I159" s="135"/>
    </row>
    <row r="160" spans="8:9" x14ac:dyDescent="0.3">
      <c r="H160" s="135"/>
      <c r="I160" s="135"/>
    </row>
    <row r="161" spans="8:9" x14ac:dyDescent="0.3">
      <c r="H161" s="135"/>
      <c r="I161" s="135"/>
    </row>
    <row r="162" spans="8:9" x14ac:dyDescent="0.3">
      <c r="H162" s="135"/>
      <c r="I162" s="135"/>
    </row>
    <row r="163" spans="8:9" x14ac:dyDescent="0.3">
      <c r="H163" s="135"/>
      <c r="I163" s="135"/>
    </row>
    <row r="164" spans="8:9" x14ac:dyDescent="0.3">
      <c r="H164" s="135"/>
      <c r="I164" s="135"/>
    </row>
    <row r="165" spans="8:9" x14ac:dyDescent="0.3">
      <c r="H165" s="135"/>
      <c r="I165" s="135"/>
    </row>
    <row r="166" spans="8:9" x14ac:dyDescent="0.3">
      <c r="H166" s="135"/>
      <c r="I166" s="135"/>
    </row>
    <row r="167" spans="8:9" x14ac:dyDescent="0.3">
      <c r="H167" s="135"/>
      <c r="I167" s="135"/>
    </row>
    <row r="168" spans="8:9" x14ac:dyDescent="0.3">
      <c r="H168" s="135"/>
      <c r="I168" s="135"/>
    </row>
    <row r="169" spans="8:9" x14ac:dyDescent="0.3">
      <c r="H169" s="135"/>
      <c r="I169" s="135"/>
    </row>
    <row r="170" spans="8:9" x14ac:dyDescent="0.3">
      <c r="H170" s="135"/>
      <c r="I170" s="135"/>
    </row>
    <row r="171" spans="8:9" x14ac:dyDescent="0.3">
      <c r="H171" s="135"/>
      <c r="I171" s="135"/>
    </row>
    <row r="172" spans="8:9" x14ac:dyDescent="0.3">
      <c r="H172" s="135"/>
      <c r="I172" s="135"/>
    </row>
    <row r="173" spans="8:9" x14ac:dyDescent="0.3">
      <c r="H173" s="135"/>
      <c r="I173" s="135"/>
    </row>
    <row r="174" spans="8:9" x14ac:dyDescent="0.3">
      <c r="H174" s="135"/>
      <c r="I174" s="135"/>
    </row>
    <row r="175" spans="8:9" x14ac:dyDescent="0.3">
      <c r="H175" s="135"/>
      <c r="I175" s="135"/>
    </row>
    <row r="176" spans="8:9" x14ac:dyDescent="0.3">
      <c r="H176" s="135"/>
      <c r="I176" s="135"/>
    </row>
    <row r="177" spans="8:9" x14ac:dyDescent="0.3">
      <c r="H177" s="135"/>
      <c r="I177" s="135"/>
    </row>
    <row r="178" spans="8:9" x14ac:dyDescent="0.3">
      <c r="H178" s="135"/>
      <c r="I178" s="135"/>
    </row>
    <row r="179" spans="8:9" x14ac:dyDescent="0.3">
      <c r="H179" s="135"/>
      <c r="I179" s="135"/>
    </row>
    <row r="180" spans="8:9" x14ac:dyDescent="0.3">
      <c r="H180" s="135"/>
      <c r="I180" s="135"/>
    </row>
    <row r="181" spans="8:9" x14ac:dyDescent="0.3">
      <c r="H181" s="135"/>
      <c r="I181" s="135"/>
    </row>
    <row r="182" spans="8:9" x14ac:dyDescent="0.3">
      <c r="H182" s="135"/>
      <c r="I182" s="135"/>
    </row>
    <row r="183" spans="8:9" x14ac:dyDescent="0.3">
      <c r="H183" s="135"/>
      <c r="I183" s="135"/>
    </row>
    <row r="184" spans="8:9" x14ac:dyDescent="0.3">
      <c r="H184" s="135"/>
      <c r="I184" s="135"/>
    </row>
    <row r="185" spans="8:9" x14ac:dyDescent="0.3">
      <c r="H185" s="135"/>
      <c r="I185" s="135"/>
    </row>
    <row r="186" spans="8:9" x14ac:dyDescent="0.3">
      <c r="H186" s="135"/>
      <c r="I186" s="135"/>
    </row>
    <row r="187" spans="8:9" x14ac:dyDescent="0.3">
      <c r="H187" s="135"/>
      <c r="I187" s="135"/>
    </row>
  </sheetData>
  <mergeCells count="14">
    <mergeCell ref="A32:I32"/>
    <mergeCell ref="B3:B4"/>
    <mergeCell ref="C3:C4"/>
    <mergeCell ref="A3:A4"/>
    <mergeCell ref="B2:C2"/>
    <mergeCell ref="F2:G2"/>
    <mergeCell ref="H2:I2"/>
    <mergeCell ref="F3:F4"/>
    <mergeCell ref="G3:G4"/>
    <mergeCell ref="H3:H4"/>
    <mergeCell ref="I3:I4"/>
    <mergeCell ref="D2:E2"/>
    <mergeCell ref="D3:D4"/>
    <mergeCell ref="E3:E4"/>
  </mergeCells>
  <pageMargins left="0.70866141732283472" right="0.70866141732283472" top="0.94488188976377963" bottom="0.74803149606299213" header="0.31496062992125984" footer="0.31496062992125984"/>
  <pageSetup paperSize="9" scale="46" orientation="portrait" r:id="rId1"/>
  <headerFooter>
    <oddHeader>&amp;COSSERVATORIO ASSEGNO UNICO UNIVERSALE</oddHeader>
    <oddFooter>&amp;CINPS - COORDINAMENTO GENERALE STATISTICO ATTUARIALE</oddFooter>
  </headerFooter>
  <ignoredErrors>
    <ignoredError sqref="B31:K31 J28:K30 B28:B30" formulaRange="1"/>
    <ignoredError sqref="F28:I30 C28:D30" formula="1" formulaRange="1"/>
    <ignoredError sqref="E27 E28:E3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AAEF5-8D40-4CCC-8556-4FD40EC0D577}">
  <sheetPr>
    <pageSetUpPr fitToPage="1"/>
  </sheetPr>
  <dimension ref="A1:P53"/>
  <sheetViews>
    <sheetView showGridLines="0" topLeftCell="A14" zoomScale="82" zoomScaleNormal="82" zoomScaleSheetLayoutView="62" workbookViewId="0">
      <selection activeCell="F21" sqref="F21"/>
    </sheetView>
  </sheetViews>
  <sheetFormatPr defaultColWidth="13.26953125" defaultRowHeight="10" x14ac:dyDescent="0.35"/>
  <cols>
    <col min="1" max="1" width="38.81640625" style="1" customWidth="1"/>
    <col min="2" max="2" width="18.453125" style="1" customWidth="1"/>
    <col min="3" max="4" width="23.453125" style="1" customWidth="1"/>
    <col min="5" max="6" width="21.453125" style="1" customWidth="1"/>
    <col min="7" max="7" width="18.54296875" style="1" customWidth="1"/>
    <col min="8" max="8" width="15.7265625" style="1" customWidth="1"/>
    <col min="9" max="9" width="15.54296875" style="1" customWidth="1"/>
    <col min="10" max="10" width="11.453125" style="1" customWidth="1"/>
    <col min="11" max="11" width="13.26953125" style="1"/>
    <col min="12" max="12" width="15.81640625" style="1" customWidth="1"/>
    <col min="13" max="16384" width="13.26953125" style="1"/>
  </cols>
  <sheetData>
    <row r="1" spans="1:16" ht="57.65" customHeight="1" thickBot="1" x14ac:dyDescent="0.4">
      <c r="A1" s="76" t="str">
        <f>+INDICE!B13</f>
        <v>Tavola 1.3 - Richiedenti pagati, figli e relativi importi di AUU erogati per anno e mese di competenza - Anni 2023 e 2024</v>
      </c>
      <c r="B1" s="76"/>
      <c r="C1" s="76"/>
      <c r="D1" s="76"/>
      <c r="E1" s="76"/>
      <c r="F1" s="76"/>
    </row>
    <row r="2" spans="1:16" ht="75" customHeight="1" thickTop="1" thickBot="1" x14ac:dyDescent="0.4">
      <c r="A2" s="50" t="s">
        <v>32</v>
      </c>
      <c r="B2" s="51" t="s">
        <v>90</v>
      </c>
      <c r="C2" s="51" t="s">
        <v>70</v>
      </c>
      <c r="D2" s="51" t="s">
        <v>35</v>
      </c>
      <c r="E2" s="51" t="s">
        <v>73</v>
      </c>
      <c r="F2" s="51" t="s">
        <v>101</v>
      </c>
      <c r="G2" s="52"/>
    </row>
    <row r="3" spans="1:16" ht="35.15" customHeight="1" thickTop="1" x14ac:dyDescent="0.3">
      <c r="A3" s="170"/>
      <c r="B3" s="318" t="s">
        <v>105</v>
      </c>
      <c r="C3" s="318"/>
      <c r="D3" s="318"/>
      <c r="E3" s="318"/>
      <c r="F3" s="318"/>
      <c r="G3" s="52"/>
    </row>
    <row r="4" spans="1:16" ht="35.15" customHeight="1" x14ac:dyDescent="0.35">
      <c r="A4" s="79" t="s">
        <v>116</v>
      </c>
      <c r="B4" s="53">
        <v>5489740</v>
      </c>
      <c r="C4" s="53">
        <v>8756241</v>
      </c>
      <c r="D4" s="83">
        <v>1452</v>
      </c>
      <c r="E4" s="53">
        <v>264</v>
      </c>
      <c r="F4" s="53">
        <v>166</v>
      </c>
      <c r="G4" s="52"/>
    </row>
    <row r="5" spans="1:16" ht="35.15" customHeight="1" x14ac:dyDescent="0.35">
      <c r="A5" s="79" t="s">
        <v>117</v>
      </c>
      <c r="B5" s="53">
        <v>5503884</v>
      </c>
      <c r="C5" s="53">
        <v>8773642</v>
      </c>
      <c r="D5" s="83">
        <v>1448.8</v>
      </c>
      <c r="E5" s="53">
        <v>263</v>
      </c>
      <c r="F5" s="53">
        <v>165</v>
      </c>
      <c r="G5" s="52"/>
    </row>
    <row r="6" spans="1:16" ht="32.5" customHeight="1" x14ac:dyDescent="0.35">
      <c r="A6" s="79" t="s">
        <v>106</v>
      </c>
      <c r="B6" s="53">
        <v>5670363</v>
      </c>
      <c r="C6" s="53">
        <v>9021323</v>
      </c>
      <c r="D6" s="83">
        <v>1436.4</v>
      </c>
      <c r="E6" s="53">
        <v>253</v>
      </c>
      <c r="F6" s="53">
        <v>159</v>
      </c>
      <c r="G6" s="142"/>
      <c r="H6" s="177"/>
      <c r="I6" s="177"/>
      <c r="J6" s="8"/>
      <c r="K6" s="177"/>
      <c r="L6" s="177"/>
      <c r="N6" s="23"/>
      <c r="O6" s="23"/>
      <c r="P6" s="23"/>
    </row>
    <row r="7" spans="1:16" ht="30.65" customHeight="1" x14ac:dyDescent="0.35">
      <c r="A7" s="79" t="s">
        <v>107</v>
      </c>
      <c r="B7" s="53">
        <v>5668912</v>
      </c>
      <c r="C7" s="53">
        <v>9019050</v>
      </c>
      <c r="D7" s="83">
        <v>1437.6</v>
      </c>
      <c r="E7" s="53">
        <v>254</v>
      </c>
      <c r="F7" s="53">
        <v>159</v>
      </c>
      <c r="G7" s="142"/>
      <c r="H7" s="177"/>
      <c r="I7" s="177"/>
      <c r="J7" s="8"/>
      <c r="K7" s="177"/>
      <c r="L7" s="177"/>
      <c r="N7" s="23"/>
      <c r="O7" s="23"/>
      <c r="P7" s="23"/>
    </row>
    <row r="8" spans="1:16" ht="25.5" customHeight="1" x14ac:dyDescent="0.35">
      <c r="A8" s="79" t="s">
        <v>108</v>
      </c>
      <c r="B8" s="53">
        <v>5661217</v>
      </c>
      <c r="C8" s="53">
        <v>9004202</v>
      </c>
      <c r="D8" s="83">
        <v>1437.1</v>
      </c>
      <c r="E8" s="53">
        <v>254</v>
      </c>
      <c r="F8" s="53">
        <v>160</v>
      </c>
      <c r="G8" s="142"/>
      <c r="H8" s="177"/>
      <c r="I8" s="177"/>
      <c r="J8" s="8"/>
      <c r="K8" s="177"/>
      <c r="L8" s="177"/>
      <c r="N8" s="23"/>
      <c r="O8" s="23"/>
      <c r="P8" s="23"/>
    </row>
    <row r="9" spans="1:16" ht="32.5" customHeight="1" x14ac:dyDescent="0.35">
      <c r="A9" s="79" t="s">
        <v>109</v>
      </c>
      <c r="B9" s="53">
        <v>5650747</v>
      </c>
      <c r="C9" s="53">
        <v>8982927</v>
      </c>
      <c r="D9" s="83">
        <v>1434.7</v>
      </c>
      <c r="E9" s="53">
        <v>254</v>
      </c>
      <c r="F9" s="53">
        <v>160</v>
      </c>
      <c r="G9" s="142"/>
      <c r="H9" s="177"/>
      <c r="I9" s="177"/>
      <c r="J9" s="8"/>
      <c r="K9" s="177"/>
      <c r="L9" s="177"/>
    </row>
    <row r="10" spans="1:16" ht="32.5" customHeight="1" x14ac:dyDescent="0.35">
      <c r="A10" s="79" t="s">
        <v>110</v>
      </c>
      <c r="B10" s="53">
        <v>5640302</v>
      </c>
      <c r="C10" s="53">
        <v>8961782</v>
      </c>
      <c r="D10" s="83">
        <v>1438.7</v>
      </c>
      <c r="E10" s="53">
        <v>255</v>
      </c>
      <c r="F10" s="53">
        <v>161</v>
      </c>
      <c r="G10" s="142"/>
      <c r="H10" s="177"/>
      <c r="I10" s="177"/>
      <c r="J10" s="8"/>
      <c r="K10" s="177"/>
      <c r="L10" s="177"/>
    </row>
    <row r="11" spans="1:16" ht="32.5" customHeight="1" x14ac:dyDescent="0.35">
      <c r="A11" s="79" t="s">
        <v>111</v>
      </c>
      <c r="B11" s="53">
        <v>5651712</v>
      </c>
      <c r="C11" s="53">
        <v>8972938</v>
      </c>
      <c r="D11" s="83">
        <v>1444</v>
      </c>
      <c r="E11" s="53">
        <v>256</v>
      </c>
      <c r="F11" s="53">
        <v>161</v>
      </c>
      <c r="G11" s="142"/>
      <c r="H11" s="177"/>
      <c r="I11" s="177"/>
      <c r="J11" s="8"/>
      <c r="K11" s="177"/>
      <c r="L11" s="177"/>
    </row>
    <row r="12" spans="1:16" ht="32.5" customHeight="1" x14ac:dyDescent="0.35">
      <c r="A12" s="79" t="s">
        <v>112</v>
      </c>
      <c r="B12" s="53">
        <v>5658891</v>
      </c>
      <c r="C12" s="53">
        <v>8978475</v>
      </c>
      <c r="D12" s="83">
        <v>1449.4</v>
      </c>
      <c r="E12" s="53">
        <v>256</v>
      </c>
      <c r="F12" s="53">
        <v>161</v>
      </c>
      <c r="G12" s="142"/>
      <c r="H12" s="177"/>
      <c r="I12" s="177"/>
      <c r="J12" s="8"/>
      <c r="K12" s="177"/>
      <c r="L12" s="177"/>
    </row>
    <row r="13" spans="1:16" ht="32.5" customHeight="1" x14ac:dyDescent="0.35">
      <c r="A13" s="79" t="s">
        <v>113</v>
      </c>
      <c r="B13" s="53">
        <v>5675888</v>
      </c>
      <c r="C13" s="53">
        <v>8998028</v>
      </c>
      <c r="D13" s="83">
        <v>1456.6</v>
      </c>
      <c r="E13" s="53">
        <v>257</v>
      </c>
      <c r="F13" s="53">
        <v>162</v>
      </c>
      <c r="G13" s="142"/>
      <c r="H13" s="177"/>
      <c r="I13" s="177"/>
      <c r="J13" s="8"/>
      <c r="K13" s="177"/>
      <c r="L13" s="177"/>
    </row>
    <row r="14" spans="1:16" ht="32.5" customHeight="1" x14ac:dyDescent="0.35">
      <c r="A14" s="79" t="s">
        <v>114</v>
      </c>
      <c r="B14" s="53">
        <v>5686560</v>
      </c>
      <c r="C14" s="53">
        <v>9009723</v>
      </c>
      <c r="D14" s="83">
        <v>1460.3</v>
      </c>
      <c r="E14" s="53">
        <v>257</v>
      </c>
      <c r="F14" s="53">
        <v>162</v>
      </c>
      <c r="G14" s="142"/>
      <c r="H14" s="177"/>
      <c r="I14" s="177"/>
      <c r="J14" s="8"/>
      <c r="K14" s="177"/>
      <c r="L14" s="177"/>
    </row>
    <row r="15" spans="1:16" ht="32.5" customHeight="1" thickBot="1" x14ac:dyDescent="0.4">
      <c r="A15" s="143" t="s">
        <v>115</v>
      </c>
      <c r="B15" s="144">
        <v>5709738</v>
      </c>
      <c r="C15" s="144">
        <v>9051937</v>
      </c>
      <c r="D15" s="145">
        <v>1471</v>
      </c>
      <c r="E15" s="144">
        <v>258</v>
      </c>
      <c r="F15" s="144">
        <v>163</v>
      </c>
      <c r="G15" s="142"/>
      <c r="H15" s="177"/>
      <c r="I15" s="177"/>
      <c r="J15" s="8"/>
      <c r="K15" s="177"/>
      <c r="L15" s="177"/>
    </row>
    <row r="16" spans="1:16" ht="26.5" customHeight="1" thickTop="1" x14ac:dyDescent="0.35">
      <c r="A16" s="173" t="s">
        <v>124</v>
      </c>
      <c r="B16" s="174"/>
      <c r="C16" s="174"/>
      <c r="D16" s="175">
        <v>17366.600000000002</v>
      </c>
      <c r="E16" s="176"/>
      <c r="F16" s="176"/>
      <c r="G16" s="142"/>
      <c r="H16" s="177"/>
      <c r="I16" s="177"/>
      <c r="J16" s="8"/>
    </row>
    <row r="17" spans="1:12" ht="26.5" customHeight="1" x14ac:dyDescent="0.35">
      <c r="A17" s="173" t="s">
        <v>99</v>
      </c>
      <c r="B17" s="174">
        <v>5638996</v>
      </c>
      <c r="C17" s="174">
        <v>8960856</v>
      </c>
      <c r="D17" s="175"/>
      <c r="E17" s="176"/>
      <c r="F17" s="176"/>
      <c r="G17" s="142"/>
      <c r="H17" s="177"/>
      <c r="I17" s="177"/>
      <c r="J17" s="8"/>
    </row>
    <row r="18" spans="1:12" ht="26.5" customHeight="1" thickBot="1" x14ac:dyDescent="0.4">
      <c r="A18" s="179" t="s">
        <v>100</v>
      </c>
      <c r="B18" s="180"/>
      <c r="C18" s="181"/>
      <c r="D18" s="182"/>
      <c r="E18" s="180">
        <v>257</v>
      </c>
      <c r="F18" s="180">
        <v>162</v>
      </c>
      <c r="G18" s="142"/>
      <c r="H18" s="177"/>
      <c r="I18" s="177"/>
      <c r="J18" s="8"/>
    </row>
    <row r="19" spans="1:12" ht="38.15" customHeight="1" thickTop="1" x14ac:dyDescent="0.3">
      <c r="A19" s="172"/>
      <c r="B19" s="318" t="s">
        <v>183</v>
      </c>
      <c r="C19" s="318"/>
      <c r="D19" s="318"/>
      <c r="E19" s="318"/>
      <c r="F19" s="318"/>
      <c r="G19" s="142"/>
      <c r="H19" s="177"/>
      <c r="I19" s="177"/>
      <c r="J19" s="8"/>
    </row>
    <row r="20" spans="1:12" ht="35.5" customHeight="1" x14ac:dyDescent="0.35">
      <c r="A20" s="79" t="s">
        <v>116</v>
      </c>
      <c r="B20" s="53">
        <v>5954484</v>
      </c>
      <c r="C20" s="53">
        <v>9457400</v>
      </c>
      <c r="D20" s="83">
        <v>1650</v>
      </c>
      <c r="E20" s="53">
        <v>277</v>
      </c>
      <c r="F20" s="53">
        <v>174</v>
      </c>
      <c r="G20" s="256"/>
      <c r="H20" s="177"/>
      <c r="I20" s="177"/>
      <c r="J20" s="8"/>
    </row>
    <row r="21" spans="1:12" ht="17" customHeight="1" x14ac:dyDescent="0.35">
      <c r="A21" s="79" t="s">
        <v>117</v>
      </c>
      <c r="B21" s="53">
        <v>5928886</v>
      </c>
      <c r="C21" s="53">
        <v>9412599</v>
      </c>
      <c r="D21" s="83">
        <v>1643.9</v>
      </c>
      <c r="E21" s="53">
        <v>277</v>
      </c>
      <c r="F21" s="53">
        <v>175</v>
      </c>
      <c r="G21" s="142"/>
      <c r="H21" s="177"/>
      <c r="I21" s="177"/>
      <c r="J21" s="8"/>
    </row>
    <row r="22" spans="1:12" ht="2.5" customHeight="1" x14ac:dyDescent="0.35">
      <c r="A22" s="79"/>
      <c r="B22" s="53"/>
      <c r="C22" s="53"/>
      <c r="D22" s="83"/>
      <c r="E22" s="53"/>
      <c r="F22" s="53"/>
      <c r="G22" s="142"/>
      <c r="H22" s="177"/>
      <c r="I22" s="177"/>
      <c r="J22" s="8"/>
    </row>
    <row r="23" spans="1:12" ht="1.5" hidden="1" customHeight="1" x14ac:dyDescent="0.35">
      <c r="A23" s="79"/>
      <c r="B23" s="53"/>
      <c r="C23" s="53"/>
      <c r="D23" s="83"/>
      <c r="E23" s="53"/>
      <c r="F23" s="53"/>
      <c r="G23" s="142"/>
      <c r="H23" s="177"/>
      <c r="I23" s="177"/>
      <c r="J23" s="8"/>
    </row>
    <row r="24" spans="1:12" s="126" customFormat="1" ht="1.5" hidden="1" customHeight="1" x14ac:dyDescent="0.3">
      <c r="A24" s="79"/>
      <c r="B24" s="53"/>
      <c r="C24" s="53"/>
      <c r="D24" s="83"/>
      <c r="E24" s="53"/>
      <c r="F24" s="53"/>
      <c r="G24" s="146"/>
      <c r="H24" s="177"/>
      <c r="I24" s="177"/>
      <c r="J24" s="148"/>
    </row>
    <row r="25" spans="1:12" s="126" customFormat="1" ht="1.5" customHeight="1" x14ac:dyDescent="0.3">
      <c r="A25" s="79"/>
      <c r="B25" s="53"/>
      <c r="C25" s="53"/>
      <c r="D25" s="83"/>
      <c r="E25" s="53"/>
      <c r="F25" s="53"/>
      <c r="G25" s="146"/>
      <c r="H25" s="177"/>
      <c r="I25" s="177"/>
      <c r="J25" s="148"/>
    </row>
    <row r="26" spans="1:12" s="126" customFormat="1" ht="1.5" customHeight="1" x14ac:dyDescent="0.3">
      <c r="A26" s="79"/>
      <c r="B26" s="53"/>
      <c r="C26" s="53"/>
      <c r="D26" s="83"/>
      <c r="E26" s="53"/>
      <c r="F26" s="53"/>
      <c r="G26" s="146"/>
      <c r="H26" s="177"/>
      <c r="I26" s="177"/>
      <c r="J26" s="148"/>
    </row>
    <row r="27" spans="1:12" s="126" customFormat="1" ht="1.5" customHeight="1" x14ac:dyDescent="0.3">
      <c r="A27" s="79"/>
      <c r="B27" s="53"/>
      <c r="C27" s="53"/>
      <c r="D27" s="83"/>
      <c r="E27" s="53"/>
      <c r="F27" s="53"/>
      <c r="G27" s="146"/>
      <c r="H27" s="177"/>
      <c r="I27" s="177"/>
      <c r="J27" s="148"/>
    </row>
    <row r="28" spans="1:12" s="126" customFormat="1" ht="1.5" customHeight="1" x14ac:dyDescent="0.3">
      <c r="A28" s="79"/>
      <c r="B28" s="53"/>
      <c r="C28" s="53"/>
      <c r="D28" s="83"/>
      <c r="E28" s="53"/>
      <c r="F28" s="53"/>
      <c r="G28" s="146"/>
      <c r="H28" s="177"/>
      <c r="I28" s="177"/>
      <c r="J28" s="148"/>
    </row>
    <row r="29" spans="1:12" s="126" customFormat="1" ht="1.5" customHeight="1" x14ac:dyDescent="0.3">
      <c r="A29" s="79"/>
      <c r="B29" s="53"/>
      <c r="C29" s="53"/>
      <c r="D29" s="83"/>
      <c r="E29" s="53"/>
      <c r="F29" s="53"/>
      <c r="G29" s="146"/>
      <c r="H29" s="177"/>
      <c r="I29" s="177"/>
      <c r="J29" s="148"/>
    </row>
    <row r="30" spans="1:12" s="126" customFormat="1" ht="1.5" customHeight="1" x14ac:dyDescent="0.3">
      <c r="A30" s="79"/>
      <c r="B30" s="53"/>
      <c r="C30" s="53"/>
      <c r="D30" s="83"/>
      <c r="E30" s="53"/>
      <c r="F30" s="53"/>
      <c r="G30" s="146"/>
      <c r="H30" s="177"/>
      <c r="I30" s="177"/>
      <c r="J30" s="148"/>
    </row>
    <row r="31" spans="1:12" s="126" customFormat="1" ht="1.5" customHeight="1" thickBot="1" x14ac:dyDescent="0.35">
      <c r="A31" s="143"/>
      <c r="B31" s="144"/>
      <c r="C31" s="144"/>
      <c r="D31" s="145"/>
      <c r="E31" s="144"/>
      <c r="F31" s="144"/>
      <c r="G31" s="146"/>
      <c r="H31" s="177"/>
      <c r="I31" s="177"/>
      <c r="J31" s="148"/>
    </row>
    <row r="32" spans="1:12" ht="26.5" customHeight="1" thickTop="1" x14ac:dyDescent="0.2">
      <c r="A32" s="173" t="s">
        <v>187</v>
      </c>
      <c r="B32" s="174"/>
      <c r="C32" s="174"/>
      <c r="D32" s="175">
        <v>3293.9</v>
      </c>
      <c r="E32" s="176"/>
      <c r="F32" s="176"/>
      <c r="G32" s="142"/>
      <c r="H32" s="177"/>
      <c r="I32" s="177"/>
      <c r="J32" s="8"/>
      <c r="L32" s="126"/>
    </row>
    <row r="33" spans="1:12" ht="26.5" customHeight="1" x14ac:dyDescent="0.2">
      <c r="A33" s="173" t="s">
        <v>188</v>
      </c>
      <c r="B33" s="174">
        <v>5941685</v>
      </c>
      <c r="C33" s="174">
        <v>9435000</v>
      </c>
      <c r="D33" s="175"/>
      <c r="E33" s="176"/>
      <c r="F33" s="176"/>
      <c r="G33" s="142"/>
      <c r="H33" s="177"/>
      <c r="I33" s="177"/>
      <c r="J33" s="8"/>
      <c r="L33" s="126"/>
    </row>
    <row r="34" spans="1:12" ht="26.5" customHeight="1" thickBot="1" x14ac:dyDescent="0.25">
      <c r="A34" s="179" t="s">
        <v>189</v>
      </c>
      <c r="B34" s="180"/>
      <c r="C34" s="181"/>
      <c r="D34" s="182"/>
      <c r="E34" s="180">
        <v>277</v>
      </c>
      <c r="F34" s="180">
        <v>175</v>
      </c>
      <c r="G34" s="142"/>
      <c r="H34" s="177"/>
      <c r="I34" s="177"/>
      <c r="J34" s="8"/>
      <c r="L34" s="126"/>
    </row>
    <row r="35" spans="1:12" ht="13" customHeight="1" thickTop="1" x14ac:dyDescent="0.3">
      <c r="A35" s="319"/>
      <c r="B35" s="319"/>
      <c r="C35" s="319"/>
      <c r="D35" s="319"/>
      <c r="E35" s="319"/>
      <c r="F35" s="319"/>
      <c r="G35" s="142"/>
      <c r="H35" s="214"/>
      <c r="I35" s="23"/>
      <c r="J35" s="8"/>
      <c r="L35" s="126"/>
    </row>
    <row r="36" spans="1:12" ht="95.5" customHeight="1" x14ac:dyDescent="0.2">
      <c r="A36" s="317" t="s">
        <v>130</v>
      </c>
      <c r="B36" s="317"/>
      <c r="C36" s="317"/>
      <c r="D36" s="317"/>
      <c r="E36" s="317"/>
      <c r="F36" s="317"/>
      <c r="H36" s="216"/>
      <c r="L36" s="126"/>
    </row>
    <row r="37" spans="1:12" ht="16.5" customHeight="1" x14ac:dyDescent="0.2">
      <c r="A37" s="320"/>
      <c r="B37" s="320"/>
      <c r="C37" s="320"/>
      <c r="D37" s="320"/>
      <c r="E37" s="320"/>
      <c r="F37" s="320"/>
      <c r="L37" s="126"/>
    </row>
    <row r="38" spans="1:12" x14ac:dyDescent="0.2">
      <c r="L38" s="126"/>
    </row>
    <row r="39" spans="1:12" x14ac:dyDescent="0.2">
      <c r="B39" s="4"/>
      <c r="L39" s="126"/>
    </row>
    <row r="40" spans="1:12" ht="15" x14ac:dyDescent="0.3">
      <c r="A40" s="115" t="str">
        <f>+INDICE!B10</f>
        <v xml:space="preserve"> Lettura dati 22 marzo 2024</v>
      </c>
      <c r="B40" s="4"/>
      <c r="L40" s="126"/>
    </row>
    <row r="41" spans="1:12" x14ac:dyDescent="0.2">
      <c r="B41" s="4"/>
      <c r="L41" s="126"/>
    </row>
    <row r="42" spans="1:12" x14ac:dyDescent="0.2">
      <c r="B42" s="4"/>
      <c r="L42" s="126"/>
    </row>
    <row r="43" spans="1:12" x14ac:dyDescent="0.2">
      <c r="B43" s="4"/>
      <c r="L43" s="126"/>
    </row>
    <row r="44" spans="1:12" x14ac:dyDescent="0.2">
      <c r="B44" s="4"/>
      <c r="L44" s="126"/>
    </row>
    <row r="45" spans="1:12" x14ac:dyDescent="0.2">
      <c r="B45" s="4"/>
      <c r="L45" s="126"/>
    </row>
    <row r="46" spans="1:12" x14ac:dyDescent="0.2">
      <c r="B46" s="4"/>
      <c r="L46" s="126"/>
    </row>
    <row r="47" spans="1:12" x14ac:dyDescent="0.2">
      <c r="B47" s="4"/>
      <c r="L47" s="126"/>
    </row>
    <row r="48" spans="1:12" x14ac:dyDescent="0.2">
      <c r="B48" s="4"/>
      <c r="L48" s="126"/>
    </row>
    <row r="49" spans="2:12" x14ac:dyDescent="0.2">
      <c r="B49" s="4"/>
      <c r="L49" s="126"/>
    </row>
    <row r="50" spans="2:12" x14ac:dyDescent="0.2">
      <c r="B50" s="4"/>
      <c r="L50" s="126"/>
    </row>
    <row r="51" spans="2:12" x14ac:dyDescent="0.2">
      <c r="B51" s="4"/>
      <c r="L51" s="126"/>
    </row>
    <row r="52" spans="2:12" x14ac:dyDescent="0.35">
      <c r="B52" s="4"/>
    </row>
    <row r="53" spans="2:12" x14ac:dyDescent="0.35">
      <c r="B53" s="4"/>
    </row>
  </sheetData>
  <mergeCells count="5">
    <mergeCell ref="A36:F36"/>
    <mergeCell ref="B19:F19"/>
    <mergeCell ref="B3:F3"/>
    <mergeCell ref="A35:F35"/>
    <mergeCell ref="A37:F37"/>
  </mergeCells>
  <phoneticPr fontId="10" type="noConversion"/>
  <pageMargins left="0.70866141732283472" right="0.70866141732283472" top="0.94488188976377963" bottom="0.74803149606299213" header="0.31496062992125984" footer="0.31496062992125984"/>
  <pageSetup paperSize="9" scale="59" orientation="portrait" r:id="rId1"/>
  <headerFooter>
    <oddHeader>&amp;COSSERVATORIO ASSEGNO UNICO UNIVERSALE</oddHeader>
    <oddFooter>&amp;CINPS - COORDINAMENTO GENERALE STATISTICO ATTUARIALE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984B9-D82E-4A3C-8825-7BD6BFD951D0}">
  <sheetPr>
    <pageSetUpPr fitToPage="1"/>
  </sheetPr>
  <dimension ref="A1:S40"/>
  <sheetViews>
    <sheetView showGridLines="0" view="pageBreakPreview" topLeftCell="E8" zoomScale="57" zoomScaleNormal="58" zoomScaleSheetLayoutView="57" workbookViewId="0">
      <selection activeCell="B2" sqref="B2:M2"/>
    </sheetView>
  </sheetViews>
  <sheetFormatPr defaultColWidth="13.26953125" defaultRowHeight="10" x14ac:dyDescent="0.35"/>
  <cols>
    <col min="1" max="1" width="22.54296875" style="1" customWidth="1"/>
    <col min="2" max="2" width="16.1796875" style="1" customWidth="1"/>
    <col min="3" max="3" width="20.1796875" style="1" customWidth="1"/>
    <col min="4" max="4" width="17.81640625" style="80" customWidth="1"/>
    <col min="5" max="5" width="16.81640625" style="80" customWidth="1"/>
    <col min="6" max="11" width="17" style="80" customWidth="1"/>
    <col min="12" max="12" width="15.54296875" style="80" bestFit="1" customWidth="1"/>
    <col min="13" max="13" width="16.81640625" style="1" customWidth="1"/>
    <col min="14" max="14" width="15.54296875" style="80" bestFit="1" customWidth="1"/>
    <col min="15" max="15" width="15.453125" style="80" customWidth="1"/>
    <col min="16" max="16" width="17.1796875" style="80" customWidth="1"/>
    <col min="17" max="17" width="13.26953125" style="80"/>
    <col min="18" max="18" width="16.1796875" style="1" customWidth="1"/>
    <col min="19" max="16384" width="13.26953125" style="1"/>
  </cols>
  <sheetData>
    <row r="1" spans="1:19" ht="56.5" customHeight="1" thickBot="1" x14ac:dyDescent="0.4">
      <c r="A1" s="77" t="str">
        <f>+INDICE!B14</f>
        <v>Tavola 1.4.1 – Richiedenti pagati e importi medi mensili di competenza dell'AUU per numero di figli - Anno 2023</v>
      </c>
      <c r="B1" s="77"/>
      <c r="C1" s="77"/>
      <c r="D1" s="77"/>
      <c r="E1" s="77"/>
      <c r="F1" s="77"/>
      <c r="G1" s="77"/>
      <c r="H1" s="77"/>
      <c r="I1" s="77"/>
      <c r="J1" s="77"/>
      <c r="K1" s="77"/>
      <c r="L1" s="77"/>
      <c r="M1" s="77"/>
      <c r="N1" s="264"/>
      <c r="O1" s="264"/>
      <c r="R1" s="80"/>
      <c r="S1" s="80"/>
    </row>
    <row r="2" spans="1:19" ht="43.5" customHeight="1" thickTop="1" x14ac:dyDescent="0.35">
      <c r="A2" s="149"/>
      <c r="B2" s="334" t="s">
        <v>32</v>
      </c>
      <c r="C2" s="334"/>
      <c r="D2" s="334"/>
      <c r="E2" s="334"/>
      <c r="F2" s="334"/>
      <c r="G2" s="334"/>
      <c r="H2" s="334"/>
      <c r="I2" s="334"/>
      <c r="J2" s="334"/>
      <c r="K2" s="334"/>
      <c r="L2" s="334"/>
      <c r="M2" s="334"/>
      <c r="N2" s="124"/>
      <c r="O2" s="124"/>
      <c r="P2" s="124"/>
      <c r="Q2" s="124"/>
    </row>
    <row r="3" spans="1:19" ht="19.5" customHeight="1" x14ac:dyDescent="0.35">
      <c r="A3" s="323" t="s">
        <v>27</v>
      </c>
      <c r="B3" s="329" t="s">
        <v>95</v>
      </c>
      <c r="C3" s="330"/>
      <c r="D3" s="329" t="s">
        <v>125</v>
      </c>
      <c r="E3" s="330"/>
      <c r="F3" s="329" t="s">
        <v>133</v>
      </c>
      <c r="G3" s="330"/>
      <c r="H3" s="329" t="s">
        <v>137</v>
      </c>
      <c r="I3" s="330"/>
      <c r="J3" s="329" t="s">
        <v>139</v>
      </c>
      <c r="K3" s="330"/>
      <c r="L3" s="329" t="s">
        <v>141</v>
      </c>
      <c r="M3" s="330"/>
      <c r="N3" s="321"/>
      <c r="O3" s="322"/>
    </row>
    <row r="4" spans="1:19" ht="76.5" customHeight="1" thickBot="1" x14ac:dyDescent="0.4">
      <c r="A4" s="324"/>
      <c r="B4" s="54" t="s">
        <v>90</v>
      </c>
      <c r="C4" s="54" t="s">
        <v>73</v>
      </c>
      <c r="D4" s="54" t="s">
        <v>90</v>
      </c>
      <c r="E4" s="54" t="s">
        <v>73</v>
      </c>
      <c r="F4" s="54" t="s">
        <v>90</v>
      </c>
      <c r="G4" s="54" t="s">
        <v>73</v>
      </c>
      <c r="H4" s="54" t="s">
        <v>90</v>
      </c>
      <c r="I4" s="54" t="s">
        <v>73</v>
      </c>
      <c r="J4" s="54" t="s">
        <v>90</v>
      </c>
      <c r="K4" s="54" t="s">
        <v>73</v>
      </c>
      <c r="L4" s="54" t="s">
        <v>90</v>
      </c>
      <c r="M4" s="54" t="s">
        <v>73</v>
      </c>
      <c r="N4" s="137"/>
      <c r="O4" s="137"/>
    </row>
    <row r="5" spans="1:19" ht="21.65" customHeight="1" thickTop="1" x14ac:dyDescent="0.35">
      <c r="A5" s="99" t="s">
        <v>21</v>
      </c>
      <c r="B5" s="53">
        <v>2813521</v>
      </c>
      <c r="C5" s="53">
        <v>148</v>
      </c>
      <c r="D5" s="53">
        <v>2825577</v>
      </c>
      <c r="E5" s="53">
        <v>147</v>
      </c>
      <c r="F5" s="53">
        <v>2929031</v>
      </c>
      <c r="G5" s="53">
        <v>140</v>
      </c>
      <c r="H5" s="53">
        <v>2929641</v>
      </c>
      <c r="I5" s="53">
        <v>140</v>
      </c>
      <c r="J5" s="53">
        <v>2927943</v>
      </c>
      <c r="K5" s="53">
        <v>140</v>
      </c>
      <c r="L5" s="53">
        <v>2926068</v>
      </c>
      <c r="M5" s="53">
        <v>140</v>
      </c>
      <c r="N5" s="53"/>
      <c r="O5" s="53"/>
    </row>
    <row r="6" spans="1:19" ht="21.75" customHeight="1" x14ac:dyDescent="0.35">
      <c r="A6" s="99" t="s">
        <v>22</v>
      </c>
      <c r="B6" s="53">
        <v>2182635</v>
      </c>
      <c r="C6" s="53">
        <v>316</v>
      </c>
      <c r="D6" s="53">
        <v>2183937</v>
      </c>
      <c r="E6" s="53">
        <v>315</v>
      </c>
      <c r="F6" s="53">
        <v>2232881</v>
      </c>
      <c r="G6" s="53">
        <v>304</v>
      </c>
      <c r="H6" s="53">
        <v>2230067</v>
      </c>
      <c r="I6" s="53">
        <v>304</v>
      </c>
      <c r="J6" s="53">
        <v>2225080</v>
      </c>
      <c r="K6" s="53">
        <v>305</v>
      </c>
      <c r="L6" s="53">
        <v>2218285</v>
      </c>
      <c r="M6" s="53">
        <v>305</v>
      </c>
      <c r="N6" s="53"/>
      <c r="O6" s="53"/>
    </row>
    <row r="7" spans="1:19" ht="21.75" customHeight="1" x14ac:dyDescent="0.35">
      <c r="A7" s="99" t="s">
        <v>23</v>
      </c>
      <c r="B7" s="53">
        <v>416411</v>
      </c>
      <c r="C7" s="53">
        <v>616</v>
      </c>
      <c r="D7" s="53">
        <v>416914</v>
      </c>
      <c r="E7" s="53">
        <v>614</v>
      </c>
      <c r="F7" s="53">
        <v>427792</v>
      </c>
      <c r="G7" s="53">
        <v>601</v>
      </c>
      <c r="H7" s="53">
        <v>428159</v>
      </c>
      <c r="I7" s="53">
        <v>602</v>
      </c>
      <c r="J7" s="53">
        <v>427280</v>
      </c>
      <c r="K7" s="53">
        <v>603</v>
      </c>
      <c r="L7" s="53">
        <v>425800</v>
      </c>
      <c r="M7" s="53">
        <v>604</v>
      </c>
      <c r="N7" s="53"/>
      <c r="O7" s="53"/>
    </row>
    <row r="8" spans="1:19" ht="21.75" customHeight="1" x14ac:dyDescent="0.35">
      <c r="A8" s="99" t="s">
        <v>24</v>
      </c>
      <c r="B8" s="53">
        <v>62953</v>
      </c>
      <c r="C8" s="53">
        <v>1075</v>
      </c>
      <c r="D8" s="53">
        <v>63176</v>
      </c>
      <c r="E8" s="53">
        <v>1073</v>
      </c>
      <c r="F8" s="53">
        <v>65746</v>
      </c>
      <c r="G8" s="53">
        <v>1063</v>
      </c>
      <c r="H8" s="53">
        <v>66046</v>
      </c>
      <c r="I8" s="53">
        <v>1064</v>
      </c>
      <c r="J8" s="53">
        <v>65909</v>
      </c>
      <c r="K8" s="53">
        <v>1065</v>
      </c>
      <c r="L8" s="53">
        <v>65658</v>
      </c>
      <c r="M8" s="53">
        <v>1065</v>
      </c>
      <c r="N8" s="53"/>
      <c r="O8" s="53"/>
    </row>
    <row r="9" spans="1:19" ht="21.75" customHeight="1" x14ac:dyDescent="0.35">
      <c r="A9" s="99" t="s">
        <v>25</v>
      </c>
      <c r="B9" s="53">
        <v>10702</v>
      </c>
      <c r="C9" s="53">
        <v>1381</v>
      </c>
      <c r="D9" s="53">
        <v>10741</v>
      </c>
      <c r="E9" s="53">
        <v>1381</v>
      </c>
      <c r="F9" s="53">
        <v>11219</v>
      </c>
      <c r="G9" s="53">
        <v>1367</v>
      </c>
      <c r="H9" s="53">
        <v>11302</v>
      </c>
      <c r="I9" s="53">
        <v>1369</v>
      </c>
      <c r="J9" s="53">
        <v>11313</v>
      </c>
      <c r="K9" s="53">
        <v>1370</v>
      </c>
      <c r="L9" s="53">
        <v>11252</v>
      </c>
      <c r="M9" s="53">
        <v>1372</v>
      </c>
      <c r="N9" s="53"/>
      <c r="O9" s="53"/>
    </row>
    <row r="10" spans="1:19" ht="21.75" customHeight="1" x14ac:dyDescent="0.35">
      <c r="A10" s="99" t="s">
        <v>26</v>
      </c>
      <c r="B10" s="53">
        <v>3518</v>
      </c>
      <c r="C10" s="53">
        <v>1829</v>
      </c>
      <c r="D10" s="53">
        <v>3539</v>
      </c>
      <c r="E10" s="53">
        <v>1825</v>
      </c>
      <c r="F10" s="53">
        <v>3694</v>
      </c>
      <c r="G10" s="53">
        <v>1809</v>
      </c>
      <c r="H10" s="53">
        <v>3697</v>
      </c>
      <c r="I10" s="53">
        <v>1812</v>
      </c>
      <c r="J10" s="53">
        <v>3692</v>
      </c>
      <c r="K10" s="53">
        <v>1811</v>
      </c>
      <c r="L10" s="53">
        <v>3684</v>
      </c>
      <c r="M10" s="53">
        <v>1811</v>
      </c>
      <c r="N10" s="53"/>
      <c r="O10" s="53"/>
    </row>
    <row r="11" spans="1:19" ht="27" customHeight="1" thickBot="1" x14ac:dyDescent="0.4">
      <c r="A11" s="56" t="s">
        <v>41</v>
      </c>
      <c r="B11" s="100">
        <v>5489740</v>
      </c>
      <c r="C11" s="100">
        <v>264</v>
      </c>
      <c r="D11" s="100">
        <v>5503884</v>
      </c>
      <c r="E11" s="100">
        <v>263</v>
      </c>
      <c r="F11" s="100">
        <v>5670363</v>
      </c>
      <c r="G11" s="100">
        <v>253</v>
      </c>
      <c r="H11" s="100">
        <v>5668912</v>
      </c>
      <c r="I11" s="100">
        <v>254</v>
      </c>
      <c r="J11" s="100">
        <v>5661217</v>
      </c>
      <c r="K11" s="100">
        <v>254</v>
      </c>
      <c r="L11" s="100">
        <v>5650747</v>
      </c>
      <c r="M11" s="100">
        <v>254</v>
      </c>
      <c r="N11" s="69"/>
      <c r="O11" s="69"/>
    </row>
    <row r="12" spans="1:19" ht="27" customHeight="1" thickTop="1" x14ac:dyDescent="0.35">
      <c r="A12" s="189"/>
      <c r="B12" s="69"/>
      <c r="C12" s="69"/>
      <c r="D12" s="69"/>
      <c r="E12" s="69"/>
      <c r="F12" s="69"/>
      <c r="G12" s="69"/>
      <c r="H12" s="69"/>
      <c r="I12" s="69"/>
      <c r="J12" s="69"/>
      <c r="K12" s="69"/>
      <c r="L12" s="69"/>
      <c r="M12" s="69"/>
      <c r="N12" s="69"/>
      <c r="O12" s="69"/>
    </row>
    <row r="13" spans="1:19" ht="27" customHeight="1" x14ac:dyDescent="0.35">
      <c r="A13" s="149"/>
      <c r="B13" s="331" t="s">
        <v>32</v>
      </c>
      <c r="C13" s="331"/>
      <c r="D13" s="331"/>
      <c r="E13" s="331"/>
      <c r="F13" s="331"/>
      <c r="G13" s="331"/>
      <c r="H13" s="331"/>
      <c r="I13" s="331"/>
      <c r="J13" s="331"/>
      <c r="K13" s="331"/>
      <c r="L13" s="124"/>
      <c r="M13" s="124"/>
      <c r="N13" s="124"/>
      <c r="O13" s="124"/>
    </row>
    <row r="14" spans="1:19" ht="24.75" customHeight="1" x14ac:dyDescent="0.35">
      <c r="A14" s="323" t="s">
        <v>27</v>
      </c>
      <c r="B14" s="325" t="s">
        <v>143</v>
      </c>
      <c r="C14" s="326"/>
      <c r="D14" s="325" t="s">
        <v>145</v>
      </c>
      <c r="E14" s="326"/>
      <c r="F14" s="325" t="s">
        <v>150</v>
      </c>
      <c r="G14" s="326"/>
      <c r="H14" s="327" t="s">
        <v>152</v>
      </c>
      <c r="I14" s="328"/>
      <c r="J14" s="327" t="s">
        <v>154</v>
      </c>
      <c r="K14" s="328"/>
      <c r="L14" s="327" t="s">
        <v>166</v>
      </c>
      <c r="M14" s="328"/>
      <c r="N14" s="321"/>
      <c r="O14" s="322"/>
    </row>
    <row r="15" spans="1:19" ht="66" customHeight="1" thickBot="1" x14ac:dyDescent="0.4">
      <c r="A15" s="324"/>
      <c r="B15" s="54" t="s">
        <v>90</v>
      </c>
      <c r="C15" s="54" t="s">
        <v>73</v>
      </c>
      <c r="D15" s="54" t="s">
        <v>90</v>
      </c>
      <c r="E15" s="54" t="s">
        <v>73</v>
      </c>
      <c r="F15" s="54" t="s">
        <v>90</v>
      </c>
      <c r="G15" s="54" t="s">
        <v>73</v>
      </c>
      <c r="H15" s="54" t="s">
        <v>90</v>
      </c>
      <c r="I15" s="54" t="s">
        <v>73</v>
      </c>
      <c r="J15" s="54" t="s">
        <v>90</v>
      </c>
      <c r="K15" s="54" t="s">
        <v>73</v>
      </c>
      <c r="L15" s="54" t="s">
        <v>90</v>
      </c>
      <c r="M15" s="54" t="s">
        <v>73</v>
      </c>
      <c r="N15" s="137"/>
      <c r="O15" s="137"/>
    </row>
    <row r="16" spans="1:19" ht="21.65" customHeight="1" thickTop="1" x14ac:dyDescent="0.35">
      <c r="A16" s="99" t="s">
        <v>21</v>
      </c>
      <c r="B16" s="53">
        <v>2924318</v>
      </c>
      <c r="C16" s="53">
        <v>141</v>
      </c>
      <c r="D16" s="53">
        <v>2936369</v>
      </c>
      <c r="E16" s="53">
        <v>141</v>
      </c>
      <c r="F16" s="53">
        <v>2945348</v>
      </c>
      <c r="G16" s="53">
        <v>142</v>
      </c>
      <c r="H16" s="53">
        <v>2960962</v>
      </c>
      <c r="I16" s="53">
        <v>143</v>
      </c>
      <c r="J16" s="53">
        <v>2971431</v>
      </c>
      <c r="K16" s="53">
        <v>143</v>
      </c>
      <c r="L16" s="53">
        <v>2983190</v>
      </c>
      <c r="M16" s="53">
        <v>143</v>
      </c>
      <c r="N16" s="53"/>
      <c r="O16" s="53"/>
    </row>
    <row r="17" spans="1:15" ht="21.75" customHeight="1" x14ac:dyDescent="0.35">
      <c r="A17" s="99" t="s">
        <v>22</v>
      </c>
      <c r="B17" s="53">
        <v>2211341</v>
      </c>
      <c r="C17" s="53">
        <v>306</v>
      </c>
      <c r="D17" s="53">
        <v>2210513</v>
      </c>
      <c r="E17" s="53">
        <v>307</v>
      </c>
      <c r="F17" s="53">
        <v>2208775</v>
      </c>
      <c r="G17" s="53">
        <v>308</v>
      </c>
      <c r="H17" s="53">
        <v>2209372</v>
      </c>
      <c r="I17" s="53">
        <v>309</v>
      </c>
      <c r="J17" s="53">
        <v>2209079</v>
      </c>
      <c r="K17" s="53">
        <v>309</v>
      </c>
      <c r="L17" s="53">
        <v>2214885</v>
      </c>
      <c r="M17" s="53">
        <v>310</v>
      </c>
      <c r="N17" s="53"/>
      <c r="O17" s="53"/>
    </row>
    <row r="18" spans="1:15" ht="21.75" customHeight="1" x14ac:dyDescent="0.35">
      <c r="A18" s="99" t="s">
        <v>23</v>
      </c>
      <c r="B18" s="53">
        <v>424262</v>
      </c>
      <c r="C18" s="53">
        <v>606</v>
      </c>
      <c r="D18" s="53">
        <v>424328</v>
      </c>
      <c r="E18" s="53">
        <v>607</v>
      </c>
      <c r="F18" s="53">
        <v>424113</v>
      </c>
      <c r="G18" s="53">
        <v>608</v>
      </c>
      <c r="H18" s="53">
        <v>424570</v>
      </c>
      <c r="I18" s="53">
        <v>610</v>
      </c>
      <c r="J18" s="53">
        <v>424790</v>
      </c>
      <c r="K18" s="53">
        <v>611</v>
      </c>
      <c r="L18" s="53">
        <v>428816</v>
      </c>
      <c r="M18" s="53">
        <v>612</v>
      </c>
      <c r="N18" s="53"/>
      <c r="O18" s="53"/>
    </row>
    <row r="19" spans="1:15" ht="21.75" customHeight="1" x14ac:dyDescent="0.35">
      <c r="A19" s="99" t="s">
        <v>24</v>
      </c>
      <c r="B19" s="53">
        <v>65464</v>
      </c>
      <c r="C19" s="53">
        <v>1068</v>
      </c>
      <c r="D19" s="53">
        <v>65513</v>
      </c>
      <c r="E19" s="53">
        <v>1070</v>
      </c>
      <c r="F19" s="53">
        <v>65627</v>
      </c>
      <c r="G19" s="53">
        <v>1071</v>
      </c>
      <c r="H19" s="53">
        <v>65919</v>
      </c>
      <c r="I19" s="53">
        <v>1073</v>
      </c>
      <c r="J19" s="53">
        <v>66159</v>
      </c>
      <c r="K19" s="53">
        <v>1074</v>
      </c>
      <c r="L19" s="53">
        <v>67429</v>
      </c>
      <c r="M19" s="53">
        <v>1076</v>
      </c>
      <c r="N19" s="53"/>
      <c r="O19" s="53"/>
    </row>
    <row r="20" spans="1:15" ht="21.75" customHeight="1" x14ac:dyDescent="0.35">
      <c r="A20" s="99" t="s">
        <v>25</v>
      </c>
      <c r="B20" s="53">
        <v>11246</v>
      </c>
      <c r="C20" s="53">
        <v>1374</v>
      </c>
      <c r="D20" s="53">
        <v>11307</v>
      </c>
      <c r="E20" s="53">
        <v>1377</v>
      </c>
      <c r="F20" s="53">
        <v>11333</v>
      </c>
      <c r="G20" s="53">
        <v>1376</v>
      </c>
      <c r="H20" s="53">
        <v>11351</v>
      </c>
      <c r="I20" s="53">
        <v>1378</v>
      </c>
      <c r="J20" s="53">
        <v>11389</v>
      </c>
      <c r="K20" s="53">
        <v>1380</v>
      </c>
      <c r="L20" s="53">
        <v>11634</v>
      </c>
      <c r="M20" s="53">
        <v>1382</v>
      </c>
      <c r="N20" s="53"/>
      <c r="O20" s="53"/>
    </row>
    <row r="21" spans="1:15" ht="21.75" customHeight="1" x14ac:dyDescent="0.35">
      <c r="A21" s="99" t="s">
        <v>26</v>
      </c>
      <c r="B21" s="53">
        <v>3671</v>
      </c>
      <c r="C21" s="53">
        <v>1817</v>
      </c>
      <c r="D21" s="53">
        <v>3682</v>
      </c>
      <c r="E21" s="53">
        <v>1819</v>
      </c>
      <c r="F21" s="53">
        <v>3695</v>
      </c>
      <c r="G21" s="53">
        <v>1823</v>
      </c>
      <c r="H21" s="53">
        <v>3714</v>
      </c>
      <c r="I21" s="53">
        <v>1822</v>
      </c>
      <c r="J21" s="53">
        <v>3712</v>
      </c>
      <c r="K21" s="53">
        <v>1822</v>
      </c>
      <c r="L21" s="53">
        <v>3784</v>
      </c>
      <c r="M21" s="53">
        <v>1826</v>
      </c>
      <c r="N21" s="53"/>
      <c r="O21" s="53"/>
    </row>
    <row r="22" spans="1:15" ht="27" customHeight="1" thickBot="1" x14ac:dyDescent="0.4">
      <c r="A22" s="56" t="s">
        <v>41</v>
      </c>
      <c r="B22" s="100">
        <v>5640302</v>
      </c>
      <c r="C22" s="100">
        <v>255</v>
      </c>
      <c r="D22" s="100">
        <v>5651712</v>
      </c>
      <c r="E22" s="100">
        <v>256</v>
      </c>
      <c r="F22" s="100">
        <v>5658891</v>
      </c>
      <c r="G22" s="100">
        <v>256</v>
      </c>
      <c r="H22" s="100">
        <v>5675888</v>
      </c>
      <c r="I22" s="100">
        <v>257</v>
      </c>
      <c r="J22" s="100">
        <v>5686560</v>
      </c>
      <c r="K22" s="100">
        <v>257</v>
      </c>
      <c r="L22" s="100">
        <v>5709738</v>
      </c>
      <c r="M22" s="100">
        <v>258</v>
      </c>
      <c r="N22" s="69"/>
      <c r="O22" s="69"/>
    </row>
    <row r="23" spans="1:15" ht="83.15" customHeight="1" thickTop="1" x14ac:dyDescent="0.35">
      <c r="A23" s="332" t="s">
        <v>131</v>
      </c>
      <c r="B23" s="332"/>
      <c r="C23" s="332"/>
      <c r="D23" s="333"/>
      <c r="E23" s="333"/>
      <c r="F23" s="333"/>
      <c r="G23" s="333"/>
      <c r="H23" s="333"/>
      <c r="I23" s="333"/>
      <c r="J23" s="333"/>
      <c r="K23" s="333"/>
      <c r="L23" s="333"/>
      <c r="M23" s="333"/>
      <c r="N23" s="125"/>
      <c r="O23" s="125"/>
    </row>
    <row r="24" spans="1:15" ht="30" customHeight="1" x14ac:dyDescent="0.3">
      <c r="A24" s="49" t="str">
        <f>+INDICE!B10</f>
        <v xml:space="preserve"> Lettura dati 22 marzo 2024</v>
      </c>
      <c r="B24" s="4"/>
    </row>
    <row r="25" spans="1:15" x14ac:dyDescent="0.35">
      <c r="B25" s="4"/>
    </row>
    <row r="26" spans="1:15" x14ac:dyDescent="0.35">
      <c r="B26" s="4"/>
    </row>
    <row r="27" spans="1:15" x14ac:dyDescent="0.35">
      <c r="B27" s="4"/>
    </row>
    <row r="28" spans="1:15" x14ac:dyDescent="0.35">
      <c r="B28" s="4"/>
    </row>
    <row r="29" spans="1:15" x14ac:dyDescent="0.35">
      <c r="B29" s="4"/>
    </row>
    <row r="30" spans="1:15" x14ac:dyDescent="0.35">
      <c r="B30" s="4"/>
    </row>
    <row r="31" spans="1:15" x14ac:dyDescent="0.35">
      <c r="B31" s="4"/>
    </row>
    <row r="32" spans="1:15" x14ac:dyDescent="0.35">
      <c r="B32" s="4"/>
    </row>
    <row r="33" spans="2:2" x14ac:dyDescent="0.35">
      <c r="B33" s="4"/>
    </row>
    <row r="34" spans="2:2" x14ac:dyDescent="0.35">
      <c r="B34" s="4"/>
    </row>
    <row r="35" spans="2:2" x14ac:dyDescent="0.35">
      <c r="B35" s="4"/>
    </row>
    <row r="36" spans="2:2" x14ac:dyDescent="0.35">
      <c r="B36" s="4"/>
    </row>
    <row r="37" spans="2:2" x14ac:dyDescent="0.35">
      <c r="B37" s="4"/>
    </row>
    <row r="38" spans="2:2" x14ac:dyDescent="0.35">
      <c r="B38" s="4"/>
    </row>
    <row r="39" spans="2:2" x14ac:dyDescent="0.35">
      <c r="B39" s="4"/>
    </row>
    <row r="40" spans="2:2" x14ac:dyDescent="0.35">
      <c r="B40" s="4"/>
    </row>
  </sheetData>
  <mergeCells count="19">
    <mergeCell ref="B13:K13"/>
    <mergeCell ref="A23:M23"/>
    <mergeCell ref="B2:M2"/>
    <mergeCell ref="N3:O3"/>
    <mergeCell ref="A14:A15"/>
    <mergeCell ref="B14:C14"/>
    <mergeCell ref="D14:E14"/>
    <mergeCell ref="F14:G14"/>
    <mergeCell ref="H14:I14"/>
    <mergeCell ref="J14:K14"/>
    <mergeCell ref="L14:M14"/>
    <mergeCell ref="N14:O14"/>
    <mergeCell ref="L3:M3"/>
    <mergeCell ref="F3:G3"/>
    <mergeCell ref="H3:I3"/>
    <mergeCell ref="J3:K3"/>
    <mergeCell ref="A3:A4"/>
    <mergeCell ref="B3:C3"/>
    <mergeCell ref="D3:E3"/>
  </mergeCells>
  <phoneticPr fontId="10" type="noConversion"/>
  <pageMargins left="0.70866141732283472" right="0.70866141732283472" top="0.94488188976377963" bottom="0.74803149606299213" header="0.31496062992125984" footer="0.31496062992125984"/>
  <pageSetup paperSize="9" scale="57" orientation="landscape" r:id="rId1"/>
  <headerFooter>
    <oddHeader>&amp;COSSERVATORIO ASSEGNO UNICO UNIVERSALE</oddHeader>
    <oddFooter>&amp;CINPS - COORDINAMENTO GENERALE STATISTICO ATTUARIALE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6C8A2-E8EB-461A-A668-4B6DD5A426A4}">
  <sheetPr>
    <pageSetUpPr fitToPage="1"/>
  </sheetPr>
  <dimension ref="A1:I29"/>
  <sheetViews>
    <sheetView showGridLines="0" view="pageBreakPreview" zoomScale="57" zoomScaleNormal="58" zoomScaleSheetLayoutView="57" workbookViewId="0">
      <selection activeCell="B2" sqref="B2:E2"/>
    </sheetView>
  </sheetViews>
  <sheetFormatPr defaultColWidth="13.26953125" defaultRowHeight="10" x14ac:dyDescent="0.35"/>
  <cols>
    <col min="1" max="1" width="22.453125" style="1" customWidth="1"/>
    <col min="2" max="2" width="25.6328125" style="1" customWidth="1"/>
    <col min="3" max="3" width="26" style="1" customWidth="1"/>
    <col min="4" max="4" width="21.7265625" style="80" customWidth="1"/>
    <col min="5" max="5" width="24.90625" style="80" customWidth="1"/>
    <col min="6" max="6" width="17.1796875" style="80" customWidth="1"/>
    <col min="7" max="7" width="13.26953125" style="80"/>
    <col min="8" max="8" width="16.1796875" style="1" customWidth="1"/>
    <col min="9" max="16384" width="13.26953125" style="1"/>
  </cols>
  <sheetData>
    <row r="1" spans="1:9" ht="56.5" customHeight="1" thickBot="1" x14ac:dyDescent="0.4">
      <c r="A1" s="77" t="str">
        <f>+INDICE!B15</f>
        <v>Tavola 1.4.2 – Richiedenti pagati e importi medi mensili di competenza dell'AUU per numero di figli - Anno 2024</v>
      </c>
      <c r="B1" s="77"/>
      <c r="C1" s="77"/>
      <c r="D1" s="264"/>
      <c r="E1" s="264"/>
      <c r="H1" s="80"/>
      <c r="I1" s="80"/>
    </row>
    <row r="2" spans="1:9" ht="43.5" customHeight="1" thickTop="1" x14ac:dyDescent="0.35">
      <c r="A2" s="149"/>
      <c r="B2" s="334" t="s">
        <v>32</v>
      </c>
      <c r="C2" s="334"/>
      <c r="D2" s="334"/>
      <c r="E2" s="334"/>
      <c r="F2" s="124"/>
      <c r="G2" s="124"/>
    </row>
    <row r="3" spans="1:9" ht="19.5" customHeight="1" x14ac:dyDescent="0.35">
      <c r="A3" s="323" t="s">
        <v>27</v>
      </c>
      <c r="B3" s="329" t="s">
        <v>190</v>
      </c>
      <c r="C3" s="330"/>
      <c r="D3" s="329" t="s">
        <v>221</v>
      </c>
      <c r="E3" s="330"/>
    </row>
    <row r="4" spans="1:9" ht="76.5" customHeight="1" thickBot="1" x14ac:dyDescent="0.4">
      <c r="A4" s="324"/>
      <c r="B4" s="54" t="s">
        <v>90</v>
      </c>
      <c r="C4" s="54" t="s">
        <v>73</v>
      </c>
      <c r="D4" s="54" t="s">
        <v>90</v>
      </c>
      <c r="E4" s="54" t="s">
        <v>73</v>
      </c>
    </row>
    <row r="5" spans="1:9" ht="21.65" customHeight="1" thickTop="1" x14ac:dyDescent="0.35">
      <c r="A5" s="99" t="s">
        <v>21</v>
      </c>
      <c r="B5" s="53">
        <v>3112465</v>
      </c>
      <c r="C5" s="53">
        <v>153</v>
      </c>
      <c r="D5" s="53">
        <v>3102036</v>
      </c>
      <c r="E5" s="53">
        <v>153</v>
      </c>
    </row>
    <row r="6" spans="1:9" ht="21.75" customHeight="1" x14ac:dyDescent="0.35">
      <c r="A6" s="99" t="s">
        <v>22</v>
      </c>
      <c r="B6" s="53">
        <v>2295235</v>
      </c>
      <c r="C6" s="53">
        <v>333</v>
      </c>
      <c r="D6" s="53">
        <v>2283339</v>
      </c>
      <c r="E6" s="53">
        <v>334</v>
      </c>
    </row>
    <row r="7" spans="1:9" ht="21.75" customHeight="1" x14ac:dyDescent="0.35">
      <c r="A7" s="99" t="s">
        <v>23</v>
      </c>
      <c r="B7" s="53">
        <v>455995</v>
      </c>
      <c r="C7" s="53">
        <v>654</v>
      </c>
      <c r="D7" s="53">
        <v>453314</v>
      </c>
      <c r="E7" s="53">
        <v>655</v>
      </c>
    </row>
    <row r="8" spans="1:9" ht="21.75" customHeight="1" x14ac:dyDescent="0.35">
      <c r="A8" s="99" t="s">
        <v>24</v>
      </c>
      <c r="B8" s="53">
        <v>73778</v>
      </c>
      <c r="C8" s="53">
        <v>1131</v>
      </c>
      <c r="D8" s="53">
        <v>73313</v>
      </c>
      <c r="E8" s="53">
        <v>1132</v>
      </c>
    </row>
    <row r="9" spans="1:9" ht="21.75" customHeight="1" x14ac:dyDescent="0.35">
      <c r="A9" s="99" t="s">
        <v>25</v>
      </c>
      <c r="B9" s="53">
        <v>12821</v>
      </c>
      <c r="C9" s="53">
        <v>1450</v>
      </c>
      <c r="D9" s="53">
        <v>12720</v>
      </c>
      <c r="E9" s="53">
        <v>1454</v>
      </c>
    </row>
    <row r="10" spans="1:9" ht="21.75" customHeight="1" x14ac:dyDescent="0.35">
      <c r="A10" s="99" t="s">
        <v>26</v>
      </c>
      <c r="B10" s="53">
        <v>4190</v>
      </c>
      <c r="C10" s="53">
        <v>1916</v>
      </c>
      <c r="D10" s="53">
        <v>4164</v>
      </c>
      <c r="E10" s="53">
        <v>1919</v>
      </c>
    </row>
    <row r="11" spans="1:9" ht="27" customHeight="1" thickBot="1" x14ac:dyDescent="0.4">
      <c r="A11" s="56" t="s">
        <v>41</v>
      </c>
      <c r="B11" s="100">
        <v>5954484</v>
      </c>
      <c r="C11" s="100">
        <v>277</v>
      </c>
      <c r="D11" s="100">
        <v>5928886</v>
      </c>
      <c r="E11" s="100">
        <v>277</v>
      </c>
    </row>
    <row r="12" spans="1:9" s="80" customFormat="1" ht="124" customHeight="1" thickTop="1" x14ac:dyDescent="0.35">
      <c r="A12" s="335" t="s">
        <v>131</v>
      </c>
      <c r="B12" s="335"/>
      <c r="C12" s="335"/>
      <c r="D12" s="335"/>
      <c r="E12" s="335"/>
      <c r="H12" s="1"/>
      <c r="I12" s="1"/>
    </row>
    <row r="13" spans="1:9" s="80" customFormat="1" ht="30" customHeight="1" x14ac:dyDescent="0.3">
      <c r="A13" s="49" t="str">
        <f>+INDICE!B10</f>
        <v xml:space="preserve"> Lettura dati 22 marzo 2024</v>
      </c>
      <c r="B13" s="4"/>
      <c r="C13" s="1"/>
      <c r="H13" s="1"/>
      <c r="I13" s="1"/>
    </row>
    <row r="14" spans="1:9" s="80" customFormat="1" x14ac:dyDescent="0.35">
      <c r="A14" s="1"/>
      <c r="B14" s="4"/>
      <c r="C14" s="1"/>
      <c r="H14" s="1"/>
      <c r="I14" s="1"/>
    </row>
    <row r="15" spans="1:9" s="80" customFormat="1" x14ac:dyDescent="0.35">
      <c r="A15" s="1"/>
      <c r="B15" s="4"/>
      <c r="C15" s="1"/>
      <c r="H15" s="1"/>
      <c r="I15" s="1"/>
    </row>
    <row r="16" spans="1:9" s="80" customFormat="1" x14ac:dyDescent="0.35">
      <c r="A16" s="1"/>
      <c r="B16" s="4"/>
      <c r="C16" s="1"/>
      <c r="H16" s="1"/>
      <c r="I16" s="1"/>
    </row>
    <row r="17" spans="1:9" s="80" customFormat="1" x14ac:dyDescent="0.35">
      <c r="A17" s="1"/>
      <c r="B17" s="4"/>
      <c r="C17" s="1"/>
      <c r="H17" s="1"/>
      <c r="I17" s="1"/>
    </row>
    <row r="18" spans="1:9" s="80" customFormat="1" x14ac:dyDescent="0.35">
      <c r="A18" s="1"/>
      <c r="B18" s="4"/>
      <c r="C18" s="1"/>
      <c r="H18" s="1"/>
      <c r="I18" s="1"/>
    </row>
    <row r="19" spans="1:9" s="80" customFormat="1" x14ac:dyDescent="0.35">
      <c r="A19" s="1"/>
      <c r="B19" s="4"/>
      <c r="C19" s="1"/>
      <c r="H19" s="1"/>
      <c r="I19" s="1"/>
    </row>
    <row r="20" spans="1:9" s="80" customFormat="1" x14ac:dyDescent="0.35">
      <c r="A20" s="1"/>
      <c r="B20" s="4"/>
      <c r="C20" s="1"/>
      <c r="H20" s="1"/>
      <c r="I20" s="1"/>
    </row>
    <row r="21" spans="1:9" s="80" customFormat="1" x14ac:dyDescent="0.35">
      <c r="A21" s="1"/>
      <c r="B21" s="4"/>
      <c r="C21" s="1"/>
      <c r="H21" s="1"/>
      <c r="I21" s="1"/>
    </row>
    <row r="22" spans="1:9" x14ac:dyDescent="0.35">
      <c r="B22" s="4"/>
    </row>
    <row r="23" spans="1:9" x14ac:dyDescent="0.35">
      <c r="B23" s="4"/>
    </row>
    <row r="24" spans="1:9" x14ac:dyDescent="0.35">
      <c r="B24" s="4"/>
    </row>
    <row r="25" spans="1:9" x14ac:dyDescent="0.35">
      <c r="B25" s="4"/>
    </row>
    <row r="26" spans="1:9" x14ac:dyDescent="0.35">
      <c r="B26" s="4"/>
    </row>
    <row r="27" spans="1:9" x14ac:dyDescent="0.35">
      <c r="B27" s="4"/>
    </row>
    <row r="28" spans="1:9" x14ac:dyDescent="0.35">
      <c r="B28" s="4"/>
    </row>
    <row r="29" spans="1:9" x14ac:dyDescent="0.35">
      <c r="B29" s="4"/>
    </row>
  </sheetData>
  <mergeCells count="5">
    <mergeCell ref="D3:E3"/>
    <mergeCell ref="A3:A4"/>
    <mergeCell ref="B3:C3"/>
    <mergeCell ref="B2:E2"/>
    <mergeCell ref="A12:E12"/>
  </mergeCells>
  <pageMargins left="0.70866141732283472" right="0.70866141732283472" top="0.94488188976377963" bottom="0.74803149606299213" header="0.31496062992125984" footer="0.31496062992125984"/>
  <pageSetup paperSize="9" scale="67" orientation="landscape" r:id="rId1"/>
  <headerFooter>
    <oddHeader>&amp;COSSERVATORIO ASSEGNO UNICO UNIVERSALE</oddHeader>
    <oddFooter>&amp;CINPS - COORDINAMENTO GENERALE STATISTICO ATTUARIALE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3963D-01EC-478E-ADE1-84DB4956E7F8}">
  <sheetPr>
    <pageSetUpPr fitToPage="1"/>
  </sheetPr>
  <dimension ref="A1:L36"/>
  <sheetViews>
    <sheetView showGridLines="0" topLeftCell="A12" zoomScale="60" zoomScaleNormal="60" workbookViewId="0">
      <selection activeCell="B2" sqref="B2:D2"/>
    </sheetView>
  </sheetViews>
  <sheetFormatPr defaultRowHeight="14.5" x14ac:dyDescent="0.35"/>
  <cols>
    <col min="1" max="1" width="24.81640625" customWidth="1"/>
    <col min="2" max="2" width="19.26953125" customWidth="1"/>
    <col min="3" max="3" width="15.81640625" customWidth="1"/>
    <col min="4" max="4" width="15.54296875" customWidth="1"/>
    <col min="5" max="5" width="20.1796875" customWidth="1"/>
    <col min="6" max="6" width="15.81640625" bestFit="1" customWidth="1"/>
    <col min="7" max="7" width="15.54296875" customWidth="1"/>
    <col min="8" max="8" width="20.7265625" customWidth="1"/>
    <col min="9" max="9" width="15.1796875" customWidth="1"/>
    <col min="10" max="10" width="16.1796875" customWidth="1"/>
    <col min="11" max="13" width="25.81640625" bestFit="1" customWidth="1"/>
    <col min="14" max="14" width="32.453125" bestFit="1" customWidth="1"/>
    <col min="15" max="15" width="32.54296875" bestFit="1" customWidth="1"/>
    <col min="16" max="16" width="31.26953125" bestFit="1" customWidth="1"/>
    <col min="17" max="17" width="31.453125" bestFit="1" customWidth="1"/>
  </cols>
  <sheetData>
    <row r="1" spans="1:12" ht="66" customHeight="1" thickBot="1" x14ac:dyDescent="0.4">
      <c r="A1" s="65" t="str">
        <f>+INDICE!B16</f>
        <v>Tavola 1.5 – Richiedenti pagati e relativi importi medi mensili dell'AUU in caso di assenza/presenza di figli disabili nel nucleo, per anno e mese di competenza</v>
      </c>
      <c r="B1" s="30"/>
      <c r="C1" s="30"/>
      <c r="D1" s="30"/>
      <c r="E1" s="30"/>
      <c r="F1" s="30"/>
      <c r="G1" s="30"/>
      <c r="H1" s="30"/>
      <c r="I1" s="30"/>
      <c r="J1" s="30"/>
    </row>
    <row r="2" spans="1:12" s="89" customFormat="1" ht="40.5" customHeight="1" thickTop="1" x14ac:dyDescent="0.35">
      <c r="A2" s="66"/>
      <c r="B2" s="336" t="s">
        <v>62</v>
      </c>
      <c r="C2" s="336"/>
      <c r="D2" s="336"/>
      <c r="E2" s="337" t="s">
        <v>63</v>
      </c>
      <c r="F2" s="336"/>
      <c r="G2" s="338"/>
      <c r="H2" s="337" t="s">
        <v>59</v>
      </c>
      <c r="I2" s="336"/>
      <c r="J2" s="336"/>
      <c r="K2" s="88"/>
    </row>
    <row r="3" spans="1:12" s="91" customFormat="1" ht="85.5" customHeight="1" thickBot="1" x14ac:dyDescent="0.4">
      <c r="A3" s="150" t="s">
        <v>64</v>
      </c>
      <c r="B3" s="151" t="s">
        <v>91</v>
      </c>
      <c r="C3" s="151" t="s">
        <v>73</v>
      </c>
      <c r="D3" s="151" t="s">
        <v>42</v>
      </c>
      <c r="E3" s="152" t="s">
        <v>91</v>
      </c>
      <c r="F3" s="151" t="s">
        <v>73</v>
      </c>
      <c r="G3" s="153" t="s">
        <v>42</v>
      </c>
      <c r="H3" s="151" t="s">
        <v>91</v>
      </c>
      <c r="I3" s="151" t="s">
        <v>73</v>
      </c>
      <c r="J3" s="151" t="s">
        <v>42</v>
      </c>
      <c r="K3" s="90"/>
    </row>
    <row r="4" spans="1:12" s="91" customFormat="1" ht="31.5" customHeight="1" thickTop="1" x14ac:dyDescent="0.35">
      <c r="A4" s="196"/>
      <c r="B4" s="340" t="s">
        <v>105</v>
      </c>
      <c r="C4" s="340"/>
      <c r="D4" s="340"/>
      <c r="E4" s="340"/>
      <c r="F4" s="340"/>
      <c r="G4" s="340"/>
      <c r="H4" s="340"/>
      <c r="I4" s="340"/>
      <c r="J4" s="340"/>
      <c r="K4" s="90"/>
    </row>
    <row r="5" spans="1:12" s="91" customFormat="1" ht="31.5" customHeight="1" x14ac:dyDescent="0.35">
      <c r="A5" s="218" t="s">
        <v>126</v>
      </c>
      <c r="B5" s="219">
        <v>5177860</v>
      </c>
      <c r="C5" s="219">
        <v>258</v>
      </c>
      <c r="D5" s="247">
        <v>1.59</v>
      </c>
      <c r="E5" s="219">
        <v>311880</v>
      </c>
      <c r="F5" s="219">
        <v>374</v>
      </c>
      <c r="G5" s="247">
        <v>1.67</v>
      </c>
      <c r="H5" s="219">
        <v>5489740</v>
      </c>
      <c r="I5" s="219">
        <v>264</v>
      </c>
      <c r="J5" s="220">
        <v>1.6</v>
      </c>
      <c r="K5" s="90"/>
    </row>
    <row r="6" spans="1:12" s="91" customFormat="1" ht="31.5" customHeight="1" x14ac:dyDescent="0.35">
      <c r="A6" s="218" t="s">
        <v>117</v>
      </c>
      <c r="B6" s="219">
        <v>5188423</v>
      </c>
      <c r="C6" s="219">
        <v>257</v>
      </c>
      <c r="D6" s="248">
        <v>1.59</v>
      </c>
      <c r="E6" s="219">
        <v>315461</v>
      </c>
      <c r="F6" s="219">
        <v>374</v>
      </c>
      <c r="G6" s="248">
        <v>1.67</v>
      </c>
      <c r="H6" s="219">
        <v>5503884</v>
      </c>
      <c r="I6" s="219">
        <v>263</v>
      </c>
      <c r="J6" s="220">
        <v>1.59</v>
      </c>
      <c r="K6" s="90"/>
    </row>
    <row r="7" spans="1:12" s="68" customFormat="1" ht="32.15" customHeight="1" x14ac:dyDescent="0.35">
      <c r="A7" s="79" t="s">
        <v>106</v>
      </c>
      <c r="B7" s="219">
        <v>5330036</v>
      </c>
      <c r="C7" s="219">
        <v>246</v>
      </c>
      <c r="D7" s="248">
        <v>1.59</v>
      </c>
      <c r="E7" s="219">
        <v>340327</v>
      </c>
      <c r="F7" s="219">
        <v>363</v>
      </c>
      <c r="G7" s="248">
        <v>1.66</v>
      </c>
      <c r="H7" s="219">
        <v>5670363</v>
      </c>
      <c r="I7" s="219">
        <v>253</v>
      </c>
      <c r="J7" s="220">
        <v>1.59</v>
      </c>
      <c r="K7" s="67"/>
      <c r="L7" s="67"/>
    </row>
    <row r="8" spans="1:12" s="68" customFormat="1" ht="25.5" customHeight="1" x14ac:dyDescent="0.35">
      <c r="A8" s="79" t="s">
        <v>107</v>
      </c>
      <c r="B8" s="219">
        <v>5319729</v>
      </c>
      <c r="C8" s="219">
        <v>246</v>
      </c>
      <c r="D8" s="248">
        <v>1.59</v>
      </c>
      <c r="E8" s="219">
        <v>349183</v>
      </c>
      <c r="F8" s="219">
        <v>372</v>
      </c>
      <c r="G8" s="248">
        <v>1.68</v>
      </c>
      <c r="H8" s="219">
        <v>5668912</v>
      </c>
      <c r="I8" s="219">
        <v>254</v>
      </c>
      <c r="J8" s="220">
        <v>1.59</v>
      </c>
      <c r="K8" s="67"/>
      <c r="L8" s="67"/>
    </row>
    <row r="9" spans="1:12" s="68" customFormat="1" ht="25.5" customHeight="1" x14ac:dyDescent="0.35">
      <c r="A9" s="79" t="s">
        <v>108</v>
      </c>
      <c r="B9" s="219">
        <v>5311690</v>
      </c>
      <c r="C9" s="219">
        <v>246</v>
      </c>
      <c r="D9" s="248">
        <v>1.58</v>
      </c>
      <c r="E9" s="219">
        <v>349527</v>
      </c>
      <c r="F9" s="219">
        <v>373</v>
      </c>
      <c r="G9" s="248">
        <v>1.68</v>
      </c>
      <c r="H9" s="219">
        <v>5661217</v>
      </c>
      <c r="I9" s="219">
        <v>254</v>
      </c>
      <c r="J9" s="220">
        <v>1.59</v>
      </c>
      <c r="K9" s="67"/>
      <c r="L9" s="67"/>
    </row>
    <row r="10" spans="1:12" s="68" customFormat="1" ht="25.5" customHeight="1" x14ac:dyDescent="0.35">
      <c r="A10" s="79" t="s">
        <v>109</v>
      </c>
      <c r="B10" s="219">
        <v>5300194</v>
      </c>
      <c r="C10" s="219">
        <v>246</v>
      </c>
      <c r="D10" s="248">
        <v>1.58</v>
      </c>
      <c r="E10" s="219">
        <v>350553</v>
      </c>
      <c r="F10" s="219">
        <v>373</v>
      </c>
      <c r="G10" s="248">
        <v>1.68</v>
      </c>
      <c r="H10" s="219">
        <v>5650747</v>
      </c>
      <c r="I10" s="219">
        <v>254</v>
      </c>
      <c r="J10" s="220">
        <v>1.59</v>
      </c>
      <c r="K10" s="67"/>
      <c r="L10" s="67"/>
    </row>
    <row r="11" spans="1:12" s="68" customFormat="1" ht="25.5" customHeight="1" x14ac:dyDescent="0.35">
      <c r="A11" s="79" t="s">
        <v>110</v>
      </c>
      <c r="B11" s="219">
        <v>5289245</v>
      </c>
      <c r="C11" s="219">
        <v>247</v>
      </c>
      <c r="D11" s="248">
        <v>1.58</v>
      </c>
      <c r="E11" s="219">
        <v>351057</v>
      </c>
      <c r="F11" s="219">
        <v>374</v>
      </c>
      <c r="G11" s="248">
        <v>1.68</v>
      </c>
      <c r="H11" s="219">
        <v>5640302</v>
      </c>
      <c r="I11" s="219">
        <v>255</v>
      </c>
      <c r="J11" s="220">
        <v>1.59</v>
      </c>
      <c r="K11" s="67"/>
      <c r="L11" s="67"/>
    </row>
    <row r="12" spans="1:12" s="68" customFormat="1" ht="25.5" customHeight="1" x14ac:dyDescent="0.35">
      <c r="A12" s="79" t="s">
        <v>111</v>
      </c>
      <c r="B12" s="219">
        <v>5297536</v>
      </c>
      <c r="C12" s="219">
        <v>248</v>
      </c>
      <c r="D12" s="248">
        <v>1.58</v>
      </c>
      <c r="E12" s="219">
        <v>354176</v>
      </c>
      <c r="F12" s="219">
        <v>374</v>
      </c>
      <c r="G12" s="248">
        <v>1.67</v>
      </c>
      <c r="H12" s="219">
        <v>5651712</v>
      </c>
      <c r="I12" s="219">
        <v>256</v>
      </c>
      <c r="J12" s="220">
        <v>1.59</v>
      </c>
      <c r="K12" s="67"/>
      <c r="L12" s="67"/>
    </row>
    <row r="13" spans="1:12" s="68" customFormat="1" ht="25.5" customHeight="1" x14ac:dyDescent="0.35">
      <c r="A13" s="79" t="s">
        <v>112</v>
      </c>
      <c r="B13" s="219">
        <v>5303203</v>
      </c>
      <c r="C13" s="219">
        <v>248</v>
      </c>
      <c r="D13" s="248">
        <v>1.58</v>
      </c>
      <c r="E13" s="219">
        <v>355688</v>
      </c>
      <c r="F13" s="219">
        <v>374</v>
      </c>
      <c r="G13" s="248">
        <v>1.67</v>
      </c>
      <c r="H13" s="219">
        <v>5658891</v>
      </c>
      <c r="I13" s="219">
        <v>256</v>
      </c>
      <c r="J13" s="220">
        <v>1.59</v>
      </c>
      <c r="K13" s="67"/>
      <c r="L13" s="67"/>
    </row>
    <row r="14" spans="1:12" s="68" customFormat="1" ht="25.5" customHeight="1" x14ac:dyDescent="0.35">
      <c r="A14" s="79" t="s">
        <v>113</v>
      </c>
      <c r="B14" s="219">
        <v>5317260</v>
      </c>
      <c r="C14" s="219">
        <v>249</v>
      </c>
      <c r="D14" s="248">
        <v>1.58</v>
      </c>
      <c r="E14" s="219">
        <v>358628</v>
      </c>
      <c r="F14" s="219">
        <v>375</v>
      </c>
      <c r="G14" s="248">
        <v>1.67</v>
      </c>
      <c r="H14" s="219">
        <v>5675888</v>
      </c>
      <c r="I14" s="219">
        <v>257</v>
      </c>
      <c r="J14" s="220">
        <v>1.59</v>
      </c>
      <c r="K14" s="67"/>
      <c r="L14" s="67"/>
    </row>
    <row r="15" spans="1:12" s="68" customFormat="1" ht="25.5" customHeight="1" x14ac:dyDescent="0.35">
      <c r="A15" s="79" t="s">
        <v>114</v>
      </c>
      <c r="B15" s="219">
        <v>5324849</v>
      </c>
      <c r="C15" s="219">
        <v>249</v>
      </c>
      <c r="D15" s="248">
        <v>1.58</v>
      </c>
      <c r="E15" s="219">
        <v>361711</v>
      </c>
      <c r="F15" s="219">
        <v>375</v>
      </c>
      <c r="G15" s="248">
        <v>1.67</v>
      </c>
      <c r="H15" s="219">
        <v>5686560</v>
      </c>
      <c r="I15" s="219">
        <v>257</v>
      </c>
      <c r="J15" s="220">
        <v>1.58</v>
      </c>
      <c r="K15" s="67"/>
      <c r="L15" s="67"/>
    </row>
    <row r="16" spans="1:12" s="68" customFormat="1" ht="25.5" customHeight="1" x14ac:dyDescent="0.35">
      <c r="A16" s="197" t="s">
        <v>115</v>
      </c>
      <c r="B16" s="192">
        <v>5343502</v>
      </c>
      <c r="C16" s="192">
        <v>249</v>
      </c>
      <c r="D16" s="193">
        <v>1.58</v>
      </c>
      <c r="E16" s="192">
        <v>366236</v>
      </c>
      <c r="F16" s="192">
        <v>377</v>
      </c>
      <c r="G16" s="193">
        <v>1.67</v>
      </c>
      <c r="H16" s="192">
        <v>5709738</v>
      </c>
      <c r="I16" s="192">
        <v>258</v>
      </c>
      <c r="J16" s="194">
        <v>1.59</v>
      </c>
      <c r="K16" s="67"/>
      <c r="L16" s="67"/>
    </row>
    <row r="17" spans="1:12" s="68" customFormat="1" ht="32.15" customHeight="1" x14ac:dyDescent="0.35">
      <c r="A17" s="155" t="s">
        <v>48</v>
      </c>
      <c r="B17" s="156">
        <v>5291961</v>
      </c>
      <c r="C17" s="70"/>
      <c r="D17" s="154"/>
      <c r="E17" s="156">
        <v>347036</v>
      </c>
      <c r="F17" s="70"/>
      <c r="G17" s="154"/>
      <c r="H17" s="156">
        <v>5638996</v>
      </c>
      <c r="I17" s="70"/>
      <c r="J17" s="71"/>
      <c r="K17" s="67"/>
      <c r="L17" s="67"/>
    </row>
    <row r="18" spans="1:12" s="68" customFormat="1" ht="25.5" customHeight="1" thickBot="1" x14ac:dyDescent="0.4">
      <c r="A18" s="157" t="s">
        <v>36</v>
      </c>
      <c r="B18" s="156"/>
      <c r="C18" s="156">
        <v>249</v>
      </c>
      <c r="D18" s="159">
        <v>1.58</v>
      </c>
      <c r="E18" s="156"/>
      <c r="F18" s="156">
        <v>373</v>
      </c>
      <c r="G18" s="159">
        <v>1.67</v>
      </c>
      <c r="H18" s="158"/>
      <c r="I18" s="156">
        <v>257</v>
      </c>
      <c r="J18" s="160">
        <v>1.59</v>
      </c>
      <c r="K18" s="67"/>
      <c r="L18" s="67"/>
    </row>
    <row r="19" spans="1:12" s="91" customFormat="1" ht="45.65" customHeight="1" thickTop="1" x14ac:dyDescent="0.35">
      <c r="A19" s="191"/>
      <c r="B19" s="340" t="s">
        <v>183</v>
      </c>
      <c r="C19" s="340"/>
      <c r="D19" s="340"/>
      <c r="E19" s="340"/>
      <c r="F19" s="340"/>
      <c r="G19" s="340"/>
      <c r="H19" s="340"/>
      <c r="I19" s="340"/>
      <c r="J19" s="340"/>
      <c r="K19" s="90"/>
    </row>
    <row r="20" spans="1:12" s="91" customFormat="1" ht="34" customHeight="1" x14ac:dyDescent="0.35">
      <c r="A20" s="218" t="s">
        <v>126</v>
      </c>
      <c r="B20" s="219">
        <v>5553389</v>
      </c>
      <c r="C20" s="219">
        <v>268</v>
      </c>
      <c r="D20" s="247">
        <v>1.58</v>
      </c>
      <c r="E20" s="219">
        <v>401095</v>
      </c>
      <c r="F20" s="219">
        <v>401</v>
      </c>
      <c r="G20" s="247">
        <v>1.67</v>
      </c>
      <c r="H20" s="219">
        <v>5954484</v>
      </c>
      <c r="I20" s="219">
        <v>277</v>
      </c>
      <c r="J20" s="286">
        <v>1.59</v>
      </c>
      <c r="K20" s="90"/>
    </row>
    <row r="21" spans="1:12" s="91" customFormat="1" ht="26.5" customHeight="1" x14ac:dyDescent="0.35">
      <c r="A21" s="218" t="s">
        <v>117</v>
      </c>
      <c r="B21" s="219">
        <v>5524809</v>
      </c>
      <c r="C21" s="219">
        <v>268</v>
      </c>
      <c r="D21" s="248">
        <v>1.58</v>
      </c>
      <c r="E21" s="219">
        <v>404077</v>
      </c>
      <c r="F21" s="219">
        <v>402</v>
      </c>
      <c r="G21" s="248">
        <v>1.67</v>
      </c>
      <c r="H21" s="219">
        <v>5928886</v>
      </c>
      <c r="I21" s="219">
        <v>277</v>
      </c>
      <c r="J21" s="220">
        <v>1.59</v>
      </c>
      <c r="K21" s="90"/>
    </row>
    <row r="22" spans="1:12" s="91" customFormat="1" ht="2.5" customHeight="1" x14ac:dyDescent="0.35">
      <c r="A22" s="218"/>
      <c r="B22" s="219"/>
      <c r="C22" s="219"/>
      <c r="D22" s="248"/>
      <c r="E22" s="219"/>
      <c r="F22" s="219"/>
      <c r="G22" s="248"/>
      <c r="H22" s="219"/>
      <c r="I22" s="219"/>
      <c r="J22" s="220"/>
      <c r="K22" s="90"/>
    </row>
    <row r="23" spans="1:12" s="91" customFormat="1" ht="2.5" customHeight="1" x14ac:dyDescent="0.35">
      <c r="A23" s="218"/>
      <c r="B23" s="219"/>
      <c r="C23" s="219"/>
      <c r="D23" s="248"/>
      <c r="E23" s="219"/>
      <c r="F23" s="219"/>
      <c r="G23" s="248"/>
      <c r="H23" s="219"/>
      <c r="I23" s="219"/>
      <c r="J23" s="220"/>
      <c r="K23" s="90"/>
    </row>
    <row r="24" spans="1:12" s="91" customFormat="1" ht="2.5" customHeight="1" x14ac:dyDescent="0.35">
      <c r="A24" s="218"/>
      <c r="B24" s="219"/>
      <c r="C24" s="219"/>
      <c r="D24" s="248"/>
      <c r="E24" s="219"/>
      <c r="F24" s="219"/>
      <c r="G24" s="248"/>
      <c r="H24" s="219"/>
      <c r="I24" s="219"/>
      <c r="J24" s="220"/>
      <c r="K24" s="90"/>
    </row>
    <row r="25" spans="1:12" s="91" customFormat="1" ht="2.5" customHeight="1" x14ac:dyDescent="0.35">
      <c r="A25" s="218"/>
      <c r="B25" s="219"/>
      <c r="C25" s="219"/>
      <c r="D25" s="248"/>
      <c r="E25" s="219"/>
      <c r="F25" s="219"/>
      <c r="G25" s="248"/>
      <c r="H25" s="219"/>
      <c r="I25" s="219"/>
      <c r="J25" s="220"/>
      <c r="K25" s="90"/>
    </row>
    <row r="26" spans="1:12" s="91" customFormat="1" ht="2.5" customHeight="1" x14ac:dyDescent="0.35">
      <c r="A26" s="218"/>
      <c r="B26" s="219"/>
      <c r="C26" s="219"/>
      <c r="D26" s="248"/>
      <c r="E26" s="219"/>
      <c r="F26" s="219"/>
      <c r="G26" s="248"/>
      <c r="H26" s="219"/>
      <c r="I26" s="219"/>
      <c r="J26" s="220"/>
      <c r="K26" s="90"/>
    </row>
    <row r="27" spans="1:12" s="91" customFormat="1" ht="2.5" customHeight="1" x14ac:dyDescent="0.35">
      <c r="A27" s="218"/>
      <c r="B27" s="219"/>
      <c r="C27" s="219"/>
      <c r="D27" s="248"/>
      <c r="E27" s="219"/>
      <c r="F27" s="219"/>
      <c r="G27" s="248"/>
      <c r="H27" s="219"/>
      <c r="I27" s="219"/>
      <c r="J27" s="220"/>
      <c r="K27" s="90"/>
    </row>
    <row r="28" spans="1:12" s="91" customFormat="1" ht="2.5" customHeight="1" x14ac:dyDescent="0.35">
      <c r="A28" s="218"/>
      <c r="B28" s="219"/>
      <c r="C28" s="219"/>
      <c r="D28" s="248"/>
      <c r="E28" s="219"/>
      <c r="F28" s="219"/>
      <c r="G28" s="248"/>
      <c r="H28" s="219"/>
      <c r="I28" s="219"/>
      <c r="J28" s="220"/>
      <c r="K28" s="90"/>
    </row>
    <row r="29" spans="1:12" s="91" customFormat="1" ht="2.5" customHeight="1" x14ac:dyDescent="0.35">
      <c r="A29" s="218"/>
      <c r="B29" s="219"/>
      <c r="C29" s="219"/>
      <c r="D29" s="248"/>
      <c r="E29" s="219"/>
      <c r="F29" s="219"/>
      <c r="G29" s="248"/>
      <c r="H29" s="219"/>
      <c r="I29" s="219"/>
      <c r="J29" s="220"/>
      <c r="K29" s="90"/>
    </row>
    <row r="30" spans="1:12" s="91" customFormat="1" ht="2.5" customHeight="1" x14ac:dyDescent="0.35">
      <c r="A30" s="218"/>
      <c r="B30" s="219"/>
      <c r="C30" s="219"/>
      <c r="D30" s="248"/>
      <c r="E30" s="219"/>
      <c r="F30" s="219"/>
      <c r="G30" s="248"/>
      <c r="H30" s="219"/>
      <c r="I30" s="219"/>
      <c r="J30" s="220"/>
      <c r="K30" s="90"/>
    </row>
    <row r="31" spans="1:12" s="68" customFormat="1" ht="2.5" customHeight="1" x14ac:dyDescent="0.35">
      <c r="A31" s="195"/>
      <c r="B31" s="192"/>
      <c r="C31" s="192"/>
      <c r="D31" s="193"/>
      <c r="E31" s="192"/>
      <c r="F31" s="192"/>
      <c r="G31" s="193"/>
      <c r="H31" s="192"/>
      <c r="I31" s="192"/>
      <c r="J31" s="194"/>
      <c r="K31" s="67"/>
      <c r="L31" s="127"/>
    </row>
    <row r="32" spans="1:12" ht="37" customHeight="1" x14ac:dyDescent="0.35">
      <c r="A32" s="161" t="s">
        <v>48</v>
      </c>
      <c r="B32" s="156">
        <v>5539099</v>
      </c>
      <c r="C32" s="70"/>
      <c r="D32" s="154"/>
      <c r="E32" s="156">
        <v>402586</v>
      </c>
      <c r="F32" s="70"/>
      <c r="G32" s="154"/>
      <c r="H32" s="156">
        <v>5941685</v>
      </c>
      <c r="I32" s="70"/>
      <c r="J32" s="71"/>
      <c r="K32" s="10"/>
      <c r="L32" s="287"/>
    </row>
    <row r="33" spans="1:12" ht="25.5" customHeight="1" thickBot="1" x14ac:dyDescent="0.4">
      <c r="A33" s="161" t="s">
        <v>36</v>
      </c>
      <c r="B33" s="156"/>
      <c r="C33" s="156">
        <v>268</v>
      </c>
      <c r="D33" s="159">
        <v>1.58</v>
      </c>
      <c r="E33" s="156"/>
      <c r="F33" s="156">
        <v>401</v>
      </c>
      <c r="G33" s="159">
        <v>1.67</v>
      </c>
      <c r="H33" s="156"/>
      <c r="I33" s="156">
        <v>277</v>
      </c>
      <c r="J33" s="160">
        <v>1.59</v>
      </c>
      <c r="K33" s="10"/>
      <c r="L33" s="10"/>
    </row>
    <row r="34" spans="1:12" ht="85" customHeight="1" thickTop="1" x14ac:dyDescent="0.35">
      <c r="A34" s="339" t="s">
        <v>132</v>
      </c>
      <c r="B34" s="339"/>
      <c r="C34" s="339"/>
      <c r="D34" s="339"/>
      <c r="E34" s="339"/>
      <c r="F34" s="339"/>
      <c r="G34" s="339"/>
      <c r="H34" s="339"/>
      <c r="I34" s="339"/>
      <c r="J34" s="339"/>
      <c r="K34" s="10"/>
      <c r="L34" s="10"/>
    </row>
    <row r="35" spans="1:12" ht="12" customHeight="1" x14ac:dyDescent="0.35">
      <c r="A35" s="119"/>
      <c r="B35" s="119"/>
      <c r="C35" s="119"/>
      <c r="D35" s="119"/>
      <c r="E35" s="119"/>
      <c r="F35" s="119"/>
      <c r="G35" s="119"/>
      <c r="H35" s="119"/>
      <c r="I35" s="119"/>
      <c r="J35" s="119"/>
      <c r="K35" s="10"/>
      <c r="L35" s="10"/>
    </row>
    <row r="36" spans="1:12" x14ac:dyDescent="0.35">
      <c r="A36" s="57" t="str">
        <f>+INDICE!B10</f>
        <v xml:space="preserve"> Lettura dati 22 marzo 2024</v>
      </c>
    </row>
  </sheetData>
  <mergeCells count="6">
    <mergeCell ref="B2:D2"/>
    <mergeCell ref="E2:G2"/>
    <mergeCell ref="H2:J2"/>
    <mergeCell ref="A34:J34"/>
    <mergeCell ref="B4:J4"/>
    <mergeCell ref="B19:J19"/>
  </mergeCells>
  <phoneticPr fontId="10" type="noConversion"/>
  <pageMargins left="0.70866141732283472" right="0.70866141732283472" top="0.94488188976377963" bottom="0.74803149606299213" header="0.31496062992125984" footer="0.31496062992125984"/>
  <pageSetup paperSize="9" scale="48" orientation="portrait" r:id="rId1"/>
  <headerFooter>
    <oddHeader>&amp;COSSERVATORIO ASSEGNO UNICO UNIVERSALE</oddHeader>
    <oddFooter>&amp;CINPS - COORDINAMENTO GENERALE STATISTICO ATTUARIALE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3AC6B0-E556-4887-BF48-0DC83579BD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163CB5-B65E-45E3-8B74-5BD6B00985F8}">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8FF6599A-505C-494E-915E-F12FB9D6F2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28</vt:i4>
      </vt:variant>
      <vt:variant>
        <vt:lpstr>Intervalli denominati</vt:lpstr>
      </vt:variant>
      <vt:variant>
        <vt:i4>27</vt:i4>
      </vt:variant>
    </vt:vector>
  </HeadingPairs>
  <TitlesOfParts>
    <vt:vector size="55" baseType="lpstr">
      <vt:lpstr>COPERTINA</vt:lpstr>
      <vt:lpstr>INDICE</vt:lpstr>
      <vt:lpstr>SEZIONE I</vt:lpstr>
      <vt:lpstr>Tavola 1.1</vt:lpstr>
      <vt:lpstr>Tavola 1.2</vt:lpstr>
      <vt:lpstr>Tavola 1.3</vt:lpstr>
      <vt:lpstr>Tavola 1.4_1</vt:lpstr>
      <vt:lpstr>Tavola 1.4_2</vt:lpstr>
      <vt:lpstr>Tavola 1.5</vt:lpstr>
      <vt:lpstr>Tavola 1.6_1</vt:lpstr>
      <vt:lpstr>Tavola 1.6_2</vt:lpstr>
      <vt:lpstr>Tavola 1.7_1</vt:lpstr>
      <vt:lpstr>Tavola 1.7_2</vt:lpstr>
      <vt:lpstr>Tavola 1.8_1</vt:lpstr>
      <vt:lpstr>Tavola 1.8_2</vt:lpstr>
      <vt:lpstr>Tavola 1.9_1</vt:lpstr>
      <vt:lpstr>Tavola 1.9_2</vt:lpstr>
      <vt:lpstr>Tavola 1.10_1</vt:lpstr>
      <vt:lpstr>Tavola 1.10_2</vt:lpstr>
      <vt:lpstr>Tavola 1.11</vt:lpstr>
      <vt:lpstr>SEZIONE II</vt:lpstr>
      <vt:lpstr>Tavola 2.1</vt:lpstr>
      <vt:lpstr>Tavola 2.2</vt:lpstr>
      <vt:lpstr>Tavola 2.3</vt:lpstr>
      <vt:lpstr>SEZIONE III</vt:lpstr>
      <vt:lpstr>Tavola 3.1</vt:lpstr>
      <vt:lpstr>Tavola 3.2</vt:lpstr>
      <vt:lpstr>Nota metodologica</vt:lpstr>
      <vt:lpstr>'Tavola 1.3'!_Hlk107209231</vt:lpstr>
      <vt:lpstr>'Tavola 2.1'!_Hlk107209231</vt:lpstr>
      <vt:lpstr>'Tavola 3.1'!_Hlk107209231</vt:lpstr>
      <vt:lpstr>COPERTINA!Area_stampa</vt:lpstr>
      <vt:lpstr>INDICE!Area_stampa</vt:lpstr>
      <vt:lpstr>'Tavola 1.1'!Area_stampa</vt:lpstr>
      <vt:lpstr>'Tavola 1.10_1'!Area_stampa</vt:lpstr>
      <vt:lpstr>'Tavola 1.10_2'!Area_stampa</vt:lpstr>
      <vt:lpstr>'Tavola 1.11'!Area_stampa</vt:lpstr>
      <vt:lpstr>'Tavola 1.2'!Area_stampa</vt:lpstr>
      <vt:lpstr>'Tavola 1.3'!Area_stampa</vt:lpstr>
      <vt:lpstr>'Tavola 1.4_1'!Area_stampa</vt:lpstr>
      <vt:lpstr>'Tavola 1.4_2'!Area_stampa</vt:lpstr>
      <vt:lpstr>'Tavola 1.5'!Area_stampa</vt:lpstr>
      <vt:lpstr>'Tavola 1.6_1'!Area_stampa</vt:lpstr>
      <vt:lpstr>'Tavola 1.6_2'!Area_stampa</vt:lpstr>
      <vt:lpstr>'Tavola 1.7_1'!Area_stampa</vt:lpstr>
      <vt:lpstr>'Tavola 1.7_2'!Area_stampa</vt:lpstr>
      <vt:lpstr>'Tavola 1.8_1'!Area_stampa</vt:lpstr>
      <vt:lpstr>'Tavola 1.8_2'!Area_stampa</vt:lpstr>
      <vt:lpstr>'Tavola 1.9_1'!Area_stampa</vt:lpstr>
      <vt:lpstr>'Tavola 1.9_2'!Area_stampa</vt:lpstr>
      <vt:lpstr>'Tavola 2.1'!Area_stampa</vt:lpstr>
      <vt:lpstr>'Tavola 2.2'!Area_stampa</vt:lpstr>
      <vt:lpstr>'Tavola 2.3'!Area_stampa</vt:lpstr>
      <vt:lpstr>'Tavola 3.1'!Area_stampa</vt:lpstr>
      <vt:lpstr>'Tavola 3.2'!Area_stampa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Di Tommaso Elisabetta</dc:creator>
  <cp:lastModifiedBy>Ditommaso Elisabetta</cp:lastModifiedBy>
  <cp:lastPrinted>2024-03-08T09:48:04Z</cp:lastPrinted>
  <dcterms:created xsi:type="dcterms:W3CDTF">2021-02-08T13:18:49Z</dcterms:created>
  <dcterms:modified xsi:type="dcterms:W3CDTF">2024-03-30T13:46:39Z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ies>
</file>