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2024_03\"/>
    </mc:Choice>
  </mc:AlternateContent>
  <xr:revisionPtr revIDLastSave="0" documentId="13_ncr:1_{861D4F00-C00D-44ED-ABE7-A581B2436F98}" xr6:coauthVersionLast="47" xr6:coauthVersionMax="47" xr10:uidLastSave="{00000000-0000-0000-0000-000000000000}"/>
  <bookViews>
    <workbookView xWindow="-110" yWindow="-110" windowWidth="19420" windowHeight="10560" tabRatio="717" xr2:uid="{00000000-000D-0000-FFFF-FFFF00000000}"/>
  </bookViews>
  <sheets>
    <sheet name="COPERTINA" sheetId="62" r:id="rId1"/>
    <sheet name="INDICE" sheetId="68" r:id="rId2"/>
    <sheet name="SEZIONE I" sheetId="73" r:id="rId3"/>
    <sheet name="Tavola 1.1" sheetId="63" r:id="rId4"/>
    <sheet name="Tavola 1.2" sheetId="65" r:id="rId5"/>
    <sheet name="Tavola 1.3" sheetId="66" r:id="rId6"/>
    <sheet name="Tavola 1.4" sheetId="64" r:id="rId7"/>
    <sheet name="Tavola 1.5" sheetId="58" r:id="rId8"/>
    <sheet name="Tavola 1.6" sheetId="4" r:id="rId9"/>
    <sheet name="Tavola 1.7" sheetId="52" r:id="rId10"/>
    <sheet name="Tavola 1.8" sheetId="53" r:id="rId11"/>
    <sheet name="Tavola 1.9" sheetId="54" r:id="rId12"/>
    <sheet name="Tavola 1.10" sheetId="97" r:id="rId13"/>
    <sheet name="Tavola 1.11" sheetId="69" r:id="rId14"/>
    <sheet name="SEZIONE II" sheetId="80" r:id="rId15"/>
    <sheet name="Tavola 2.1" sheetId="88" r:id="rId16"/>
    <sheet name="Tavola 2.2" sheetId="89" r:id="rId17"/>
    <sheet name="Tavola 2.3" sheetId="90" r:id="rId18"/>
    <sheet name="SEZIONE III" sheetId="100" r:id="rId19"/>
    <sheet name="Tavola 3.1" sheetId="101" r:id="rId20"/>
    <sheet name="Tavola 3.2" sheetId="99" r:id="rId21"/>
    <sheet name="Nota metodologica" sheetId="84" r:id="rId22"/>
  </sheets>
  <externalReferences>
    <externalReference r:id="rId23"/>
  </externalReferences>
  <definedNames>
    <definedName name="_Hlk107209231" localSheetId="5">'Tavola 1.3'!$A$1</definedName>
    <definedName name="_Hlk107209231" localSheetId="15">'Tavola 2.1'!$A$1</definedName>
    <definedName name="_Hlk107209231" localSheetId="19">'Tavola 3.1'!$A$1</definedName>
    <definedName name="A" localSheetId="12">#REF!</definedName>
    <definedName name="A" localSheetId="13">#REF!</definedName>
    <definedName name="A" localSheetId="4">#REF!</definedName>
    <definedName name="A" localSheetId="5">#REF!</definedName>
    <definedName name="A" localSheetId="6">#REF!</definedName>
    <definedName name="A" localSheetId="8">#REF!</definedName>
    <definedName name="A" localSheetId="9">#REF!</definedName>
    <definedName name="A" localSheetId="10">#REF!</definedName>
    <definedName name="A" localSheetId="11">#REF!</definedName>
    <definedName name="A" localSheetId="15">#REF!</definedName>
    <definedName name="A" localSheetId="19">#REF!</definedName>
    <definedName name="A">#REF!</definedName>
    <definedName name="aa" localSheetId="12">#REF!</definedName>
    <definedName name="aa" localSheetId="13">#REF!</definedName>
    <definedName name="aa" localSheetId="4">#REF!</definedName>
    <definedName name="aa" localSheetId="5">#REF!</definedName>
    <definedName name="aa" localSheetId="6">#REF!</definedName>
    <definedName name="aa" localSheetId="8">#REF!</definedName>
    <definedName name="aa" localSheetId="9">#REF!</definedName>
    <definedName name="aa" localSheetId="10">#REF!</definedName>
    <definedName name="aa" localSheetId="11">#REF!</definedName>
    <definedName name="aa" localSheetId="15">#REF!</definedName>
    <definedName name="aa" localSheetId="19">#REF!</definedName>
    <definedName name="aa">#REF!</definedName>
    <definedName name="ACCOLTE_REG" localSheetId="12">#REF!</definedName>
    <definedName name="ACCOLTE_REG" localSheetId="13">#REF!</definedName>
    <definedName name="ACCOLTE_REG" localSheetId="6">#REF!</definedName>
    <definedName name="ACCOLTE_REG" localSheetId="8">#REF!</definedName>
    <definedName name="ACCOLTE_REG" localSheetId="9">#REF!</definedName>
    <definedName name="ACCOLTE_REG" localSheetId="10">#REF!</definedName>
    <definedName name="ACCOLTE_REG" localSheetId="15">#REF!</definedName>
    <definedName name="ACCOLTE_REG">#REF!</definedName>
    <definedName name="_xlnm.Print_Area" localSheetId="0">COPERTINA!$A$1:$K$28</definedName>
    <definedName name="_xlnm.Print_Area" localSheetId="1">INDICE!$A$1:$M$31</definedName>
    <definedName name="_xlnm.Print_Area" localSheetId="3">'Tavola 1.1'!$A$1:$G$17</definedName>
    <definedName name="_xlnm.Print_Area" localSheetId="12">'Tavola 1.10'!$A$1:$P$35</definedName>
    <definedName name="_xlnm.Print_Area" localSheetId="13">'Tavola 1.11'!$A$1:$G$27</definedName>
    <definedName name="_xlnm.Print_Area" localSheetId="4">'Tavola 1.2'!$A$1:$E$33</definedName>
    <definedName name="_xlnm.Print_Area" localSheetId="5">'Tavola 1.3'!$A$1:$F$19</definedName>
    <definedName name="_xlnm.Print_Area" localSheetId="6">'Tavola 1.4'!$A$1:$K$26</definedName>
    <definedName name="_xlnm.Print_Area" localSheetId="7">'Tavola 1.5'!$A$1:$J$20</definedName>
    <definedName name="_xlnm.Print_Area" localSheetId="8">'Tavola 1.6'!$A$1:$V$30</definedName>
    <definedName name="_xlnm.Print_Area" localSheetId="9">'Tavola 1.7'!$A$1:$U$18</definedName>
    <definedName name="_xlnm.Print_Area" localSheetId="10">'Tavola 1.8'!$A$1:$U$18</definedName>
    <definedName name="_xlnm.Print_Area" localSheetId="11">'Tavola 1.9'!$A$1:$T$69</definedName>
    <definedName name="_xlnm.Print_Area" localSheetId="15">'Tavola 2.1'!$A$1:$F$18</definedName>
    <definedName name="_xlnm.Print_Area" localSheetId="16">'Tavola 2.2'!$A$1:$U$31</definedName>
    <definedName name="_xlnm.Print_Area" localSheetId="17">'Tavola 2.3'!$A$1:$F$28</definedName>
    <definedName name="_xlnm.Print_Area" localSheetId="19">'Tavola 3.1'!$A$1:$D$17</definedName>
    <definedName name="_xlnm.Print_Area" localSheetId="20">'Tavola 3.2'!$A$1:$D$30</definedName>
    <definedName name="Ateneo_area" localSheetId="12">#REF!</definedName>
    <definedName name="Ateneo_area" localSheetId="13">#REF!</definedName>
    <definedName name="Ateneo_area" localSheetId="4">#REF!</definedName>
    <definedName name="Ateneo_area" localSheetId="5">#REF!</definedName>
    <definedName name="Ateneo_area" localSheetId="6">#REF!</definedName>
    <definedName name="Ateneo_area" localSheetId="8">#REF!</definedName>
    <definedName name="Ateneo_area" localSheetId="9">#REF!</definedName>
    <definedName name="Ateneo_area" localSheetId="10">#REF!</definedName>
    <definedName name="Ateneo_area" localSheetId="11">#REF!</definedName>
    <definedName name="Ateneo_area" localSheetId="15">#REF!</definedName>
    <definedName name="Ateneo_area" localSheetId="19">#REF!</definedName>
    <definedName name="Ateneo_area">#REF!</definedName>
    <definedName name="b" localSheetId="12">'[1]Stato civile'!#REF!</definedName>
    <definedName name="b" localSheetId="13">'[1]Stato civile'!#REF!</definedName>
    <definedName name="b" localSheetId="4">'[1]Stato civile'!#REF!</definedName>
    <definedName name="b" localSheetId="5">'[1]Stato civile'!#REF!</definedName>
    <definedName name="b" localSheetId="6">'[1]Stato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 localSheetId="15">'[1]Stato civile'!#REF!</definedName>
    <definedName name="b" localSheetId="19">'[1]Stato civile'!#REF!</definedName>
    <definedName name="b">'[1]Stato civile'!#REF!</definedName>
    <definedName name="CLASETA_FPS" localSheetId="12">#REF!</definedName>
    <definedName name="CLASETA_FPS" localSheetId="13">#REF!</definedName>
    <definedName name="CLASETA_FPS" localSheetId="4">#REF!</definedName>
    <definedName name="CLASETA_FPS" localSheetId="5">#REF!</definedName>
    <definedName name="CLASETA_FPS" localSheetId="6">#REF!</definedName>
    <definedName name="CLASETA_FPS" localSheetId="8">#REF!</definedName>
    <definedName name="CLASETA_FPS" localSheetId="9">#REF!</definedName>
    <definedName name="CLASETA_FPS" localSheetId="10">#REF!</definedName>
    <definedName name="CLASETA_FPS" localSheetId="11">#REF!</definedName>
    <definedName name="CLASETA_FPS" localSheetId="15">#REF!</definedName>
    <definedName name="CLASETA_FPS" localSheetId="19">#REF!</definedName>
    <definedName name="CLASETA_FPS">#REF!</definedName>
    <definedName name="CORSI_DI_LAUREA__N._COMPLESSIVO_DI_ANNUALITA__SUPERATE_FINO_ALL_ANNO_ACCADEMICO_1995_96" localSheetId="12">#REF!</definedName>
    <definedName name="CORSI_DI_LAUREA__N._COMPLESSIVO_DI_ANNUALITA__SUPERATE_FINO_ALL_ANNO_ACCADEMICO_1995_96" localSheetId="13">#REF!</definedName>
    <definedName name="CORSI_DI_LAUREA__N._COMPLESSIVO_DI_ANNUALITA__SUPERATE_FINO_ALL_ANNO_ACCADEMICO_1995_96" localSheetId="4">#REF!</definedName>
    <definedName name="CORSI_DI_LAUREA__N._COMPLESSIVO_DI_ANNUALITA__SUPERATE_FINO_ALL_ANNO_ACCADEMICO_1995_96" localSheetId="5">#REF!</definedName>
    <definedName name="CORSI_DI_LAUREA__N._COMPLESSIVO_DI_ANNUALITA__SUPERATE_FINO_ALL_ANNO_ACCADEMICO_1995_96" localSheetId="6">#REF!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 localSheetId="15">#REF!</definedName>
    <definedName name="CORSI_DI_LAUREA__N._COMPLESSIVO_DI_ANNUALITA__SUPERATE_FINO_ALL_ANNO_ACCADEMICO_1995_96" localSheetId="19">#REF!</definedName>
    <definedName name="CORSI_DI_LAUREA__N._COMPLESSIVO_DI_ANNUALITA__SUPERATE_FINO_ALL_ANNO_ACCADEMICO_1995_96">#REF!</definedName>
    <definedName name="D_ACCOLTE" localSheetId="12">#REF!</definedName>
    <definedName name="D_ACCOLTE" localSheetId="13">#REF!</definedName>
    <definedName name="D_ACCOLTE" localSheetId="6">#REF!</definedName>
    <definedName name="D_ACCOLTE" localSheetId="8">#REF!</definedName>
    <definedName name="D_ACCOLTE" localSheetId="9">#REF!</definedName>
    <definedName name="D_ACCOLTE" localSheetId="10">#REF!</definedName>
    <definedName name="D_ACCOLTE" localSheetId="15">#REF!</definedName>
    <definedName name="D_ACCOLTE">#REF!</definedName>
    <definedName name="D_PERVENUTE" localSheetId="12">#REF!</definedName>
    <definedName name="D_PERVENUTE" localSheetId="13">#REF!</definedName>
    <definedName name="D_PERVENUTE" localSheetId="6">#REF!</definedName>
    <definedName name="D_PERVENUTE" localSheetId="8">#REF!</definedName>
    <definedName name="D_PERVENUTE" localSheetId="9">#REF!</definedName>
    <definedName name="D_PERVENUTE" localSheetId="10">#REF!</definedName>
    <definedName name="D_PERVENUTE" localSheetId="15">#REF!</definedName>
    <definedName name="D_PERVENUTE">#REF!</definedName>
    <definedName name="d_PERVENUTE_" localSheetId="12">#REF!</definedName>
    <definedName name="d_PERVENUTE_" localSheetId="13">#REF!</definedName>
    <definedName name="d_PERVENUTE_" localSheetId="6">#REF!</definedName>
    <definedName name="d_PERVENUTE_" localSheetId="8">#REF!</definedName>
    <definedName name="d_PERVENUTE_" localSheetId="9">#REF!</definedName>
    <definedName name="d_PERVENUTE_" localSheetId="10">#REF!</definedName>
    <definedName name="d_PERVENUTE_" localSheetId="15">#REF!</definedName>
    <definedName name="d_PERVENUTE_">#REF!</definedName>
    <definedName name="DOMANDE" localSheetId="12">#REF!</definedName>
    <definedName name="DOMANDE" localSheetId="13">#REF!</definedName>
    <definedName name="DOMANDE" localSheetId="4">#REF!</definedName>
    <definedName name="DOMANDE" localSheetId="6">#REF!</definedName>
    <definedName name="DOMANDE" localSheetId="8">#REF!</definedName>
    <definedName name="DOMANDE" localSheetId="9">#REF!</definedName>
    <definedName name="DOMANDE" localSheetId="10">#REF!</definedName>
    <definedName name="DOMANDE" localSheetId="15">#REF!</definedName>
    <definedName name="DOMANDE">#REF!</definedName>
    <definedName name="DOMANDE_PER_DATA" localSheetId="12">#REF!</definedName>
    <definedName name="DOMANDE_PER_DATA" localSheetId="13">#REF!</definedName>
    <definedName name="DOMANDE_PER_DATA" localSheetId="6">#REF!</definedName>
    <definedName name="DOMANDE_PER_DATA" localSheetId="8">#REF!</definedName>
    <definedName name="DOMANDE_PER_DATA" localSheetId="9">#REF!</definedName>
    <definedName name="DOMANDE_PER_DATA" localSheetId="10">#REF!</definedName>
    <definedName name="DOMANDE_PER_DATA" localSheetId="15">#REF!</definedName>
    <definedName name="DOMANDE_PER_DATA">#REF!</definedName>
    <definedName name="DOMANDE_PER_DATA_" localSheetId="12">#REF!</definedName>
    <definedName name="DOMANDE_PER_DATA_" localSheetId="13">#REF!</definedName>
    <definedName name="DOMANDE_PER_DATA_" localSheetId="6">#REF!</definedName>
    <definedName name="DOMANDE_PER_DATA_" localSheetId="8">#REF!</definedName>
    <definedName name="DOMANDE_PER_DATA_" localSheetId="9">#REF!</definedName>
    <definedName name="DOMANDE_PER_DATA_" localSheetId="10">#REF!</definedName>
    <definedName name="DOMANDE_PER_DATA_" localSheetId="15">#REF!</definedName>
    <definedName name="DOMANDE_PER_DATA_">#REF!</definedName>
    <definedName name="NEW" localSheetId="12">#REF!</definedName>
    <definedName name="NEW" localSheetId="13">#REF!</definedName>
    <definedName name="NEW" localSheetId="4">#REF!</definedName>
    <definedName name="NEW" localSheetId="6">#REF!</definedName>
    <definedName name="NEW" localSheetId="8">#REF!</definedName>
    <definedName name="NEW" localSheetId="9">#REF!</definedName>
    <definedName name="NEW" localSheetId="10">#REF!</definedName>
    <definedName name="NEW" localSheetId="11">#REF!</definedName>
    <definedName name="NEW" localSheetId="15">#REF!</definedName>
    <definedName name="NEW">#REF!</definedName>
    <definedName name="PAG_MESE" localSheetId="12">#REF!</definedName>
    <definedName name="PAG_MESE" localSheetId="13">#REF!</definedName>
    <definedName name="PAG_MESE" localSheetId="6">#REF!</definedName>
    <definedName name="PAG_MESE" localSheetId="8">#REF!</definedName>
    <definedName name="PAG_MESE" localSheetId="9">#REF!</definedName>
    <definedName name="PAG_MESE" localSheetId="10">#REF!</definedName>
    <definedName name="PAG_MESE" localSheetId="15">#REF!</definedName>
    <definedName name="PAG_MESE">#REF!</definedName>
    <definedName name="PIPPO" localSheetId="12">#REF!</definedName>
    <definedName name="PIPPO" localSheetId="13">#REF!</definedName>
    <definedName name="PIPPO" localSheetId="4">#REF!</definedName>
    <definedName name="PIPPO" localSheetId="6">#REF!</definedName>
    <definedName name="PIPPO" localSheetId="8">#REF!</definedName>
    <definedName name="PIPPO" localSheetId="9">#REF!</definedName>
    <definedName name="PIPPO" localSheetId="10">#REF!</definedName>
    <definedName name="PIPPO" localSheetId="11">#REF!</definedName>
    <definedName name="PIPPO" localSheetId="15">#REF!</definedName>
    <definedName name="PIPPO">#REF!</definedName>
    <definedName name="RDC_REI" localSheetId="12">#REF!</definedName>
    <definedName name="RDC_REI" localSheetId="13">#REF!</definedName>
    <definedName name="RDC_REI" localSheetId="6">#REF!</definedName>
    <definedName name="RDC_REI" localSheetId="8">#REF!</definedName>
    <definedName name="RDC_REI" localSheetId="9">#REF!</definedName>
    <definedName name="RDC_REI" localSheetId="10">#REF!</definedName>
    <definedName name="RDC_REI" localSheetId="15">#REF!</definedName>
    <definedName name="RDC_REI">#REF!</definedName>
    <definedName name="SCHEDE" localSheetId="6">#REF!</definedName>
    <definedName name="SCHEDE" localSheetId="15">#REF!</definedName>
    <definedName name="SCHEDE">#REF!</definedName>
    <definedName name="SEXISTAT1" localSheetId="12">[1]Sesso!#REF!</definedName>
    <definedName name="SEXISTAT1" localSheetId="13">[1]Sesso!#REF!</definedName>
    <definedName name="SEXISTAT1" localSheetId="4">[1]Sesso!#REF!</definedName>
    <definedName name="SEXISTAT1" localSheetId="5">[1]Sesso!#REF!</definedName>
    <definedName name="SEXISTAT1" localSheetId="6">[1]Sesso!#REF!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 localSheetId="15">[1]Sesso!#REF!</definedName>
    <definedName name="SEXISTAT1" localSheetId="19">[1]Sesso!#REF!</definedName>
    <definedName name="SEXISTAT1">[1]Sesso!#REF!</definedName>
    <definedName name="STATCIV2" localSheetId="12">'[1]Stato civile'!#REF!</definedName>
    <definedName name="STATCIV2" localSheetId="13">'[1]Stato civile'!#REF!</definedName>
    <definedName name="STATCIV2" localSheetId="4">'[1]Stato civile'!#REF!</definedName>
    <definedName name="STATCIV2" localSheetId="5">'[1]Stato civile'!#REF!</definedName>
    <definedName name="STATCIV2" localSheetId="6">'[1]Stato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 localSheetId="15">'[1]Stato civile'!#REF!</definedName>
    <definedName name="STATCIV2" localSheetId="19">'[1]Stato civile'!#REF!</definedName>
    <definedName name="STATCIV2">'[1]Stato civile'!#REF!</definedName>
    <definedName name="SUM_REI_DECGEN2019" localSheetId="12">#REF!</definedName>
    <definedName name="SUM_REI_DECGEN2019" localSheetId="13">#REF!</definedName>
    <definedName name="SUM_REI_DECGEN2019" localSheetId="6">#REF!</definedName>
    <definedName name="SUM_REI_DECGEN2019" localSheetId="8">#REF!</definedName>
    <definedName name="SUM_REI_DECGEN2019" localSheetId="9">#REF!</definedName>
    <definedName name="SUM_REI_DECGEN2019" localSheetId="10">#REF!</definedName>
    <definedName name="SUM_REI_DECGEN2019" localSheetId="15">#REF!</definedName>
    <definedName name="SUM_REI_DECGEN2019">#REF!</definedName>
    <definedName name="SUM_REI_DECLUGLIO" localSheetId="12">#REF!</definedName>
    <definedName name="SUM_REI_DECLUGLIO" localSheetId="13">#REF!</definedName>
    <definedName name="SUM_REI_DECLUGLIO" localSheetId="4">#REF!</definedName>
    <definedName name="SUM_REI_DECLUGLIO" localSheetId="5">#REF!</definedName>
    <definedName name="SUM_REI_DECLUGLIO" localSheetId="6">#REF!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 localSheetId="15">#REF!</definedName>
    <definedName name="SUM_REI_DECLUGLIO" localSheetId="19">#REF!</definedName>
    <definedName name="SUM_REI_DECLUGLIO">#REF!</definedName>
    <definedName name="SUM_REI_ETA_26032018" localSheetId="12">#REF!</definedName>
    <definedName name="SUM_REI_ETA_26032018" localSheetId="13">#REF!</definedName>
    <definedName name="SUM_REI_ETA_26032018" localSheetId="4">#REF!</definedName>
    <definedName name="SUM_REI_ETA_26032018" localSheetId="5">#REF!</definedName>
    <definedName name="SUM_REI_ETA_26032018" localSheetId="6">#REF!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 localSheetId="15">#REF!</definedName>
    <definedName name="SUM_REI_ETA_26032018" localSheetId="19">#REF!</definedName>
    <definedName name="SUM_REI_ETA_26032018">#REF!</definedName>
    <definedName name="SUM_REI_GEN2018GIU2019" localSheetId="12">#REF!</definedName>
    <definedName name="SUM_REI_GEN2018GIU2019" localSheetId="13">#REF!</definedName>
    <definedName name="SUM_REI_GEN2018GIU2019" localSheetId="6">#REF!</definedName>
    <definedName name="SUM_REI_GEN2018GIU2019" localSheetId="8">#REF!</definedName>
    <definedName name="SUM_REI_GEN2018GIU2019" localSheetId="9">#REF!</definedName>
    <definedName name="SUM_REI_GEN2018GIU2019" localSheetId="10">#REF!</definedName>
    <definedName name="SUM_REI_GEN2018GIU2019" localSheetId="15">#REF!</definedName>
    <definedName name="SUM_REI_GEN2018GIU2019">#REF!</definedName>
    <definedName name="SUM_REI_GEN2018MAR2019" localSheetId="12">#REF!</definedName>
    <definedName name="SUM_REI_GEN2018MAR2019" localSheetId="13">#REF!</definedName>
    <definedName name="SUM_REI_GEN2018MAR2019" localSheetId="6">#REF!</definedName>
    <definedName name="SUM_REI_GEN2018MAR2019" localSheetId="8">#REF!</definedName>
    <definedName name="SUM_REI_GEN2018MAR2019" localSheetId="9">#REF!</definedName>
    <definedName name="SUM_REI_GEN2018MAR2019" localSheetId="10">#REF!</definedName>
    <definedName name="SUM_REI_GEN2018MAR2019" localSheetId="15">#REF!</definedName>
    <definedName name="SUM_REI_GEN2018MAR2019">#REF!</definedName>
    <definedName name="SUM_REI_GENDIC2018" localSheetId="12">#REF!</definedName>
    <definedName name="SUM_REI_GENDIC2018" localSheetId="13">#REF!</definedName>
    <definedName name="SUM_REI_GENDIC2018" localSheetId="4">#REF!</definedName>
    <definedName name="SUM_REI_GENDIC2018" localSheetId="5">#REF!</definedName>
    <definedName name="SUM_REI_GENDIC2018" localSheetId="6">#REF!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 localSheetId="15">#REF!</definedName>
    <definedName name="SUM_REI_GENDIC2018" localSheetId="19">#REF!</definedName>
    <definedName name="SUM_REI_GENDIC2018">#REF!</definedName>
    <definedName name="SUM_REI_GENGIU2018" localSheetId="12">#REF!</definedName>
    <definedName name="SUM_REI_GENGIU2018" localSheetId="13">#REF!</definedName>
    <definedName name="SUM_REI_GENGIU2018" localSheetId="4">#REF!</definedName>
    <definedName name="SUM_REI_GENGIU2018" localSheetId="5">#REF!</definedName>
    <definedName name="SUM_REI_GENGIU2018" localSheetId="6">#REF!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 localSheetId="15">#REF!</definedName>
    <definedName name="SUM_REI_GENGIU2018" localSheetId="19">#REF!</definedName>
    <definedName name="SUM_REI_GENGIU2018">#REF!</definedName>
    <definedName name="SUM_REI_GENMAR2019" localSheetId="12">#REF!</definedName>
    <definedName name="SUM_REI_GENMAR2019" localSheetId="13">#REF!</definedName>
    <definedName name="SUM_REI_GENMAR2019" localSheetId="4">#REF!</definedName>
    <definedName name="SUM_REI_GENMAR2019" localSheetId="5">#REF!</definedName>
    <definedName name="SUM_REI_GENMAR2019" localSheetId="6">#REF!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 localSheetId="15">#REF!</definedName>
    <definedName name="SUM_REI_GENMAR2019" localSheetId="19">#REF!</definedName>
    <definedName name="SUM_REI_GENMAR2019">#REF!</definedName>
    <definedName name="SUM_REI_GENSET2018" localSheetId="12">#REF!</definedName>
    <definedName name="SUM_REI_GENSET2018" localSheetId="13">#REF!</definedName>
    <definedName name="SUM_REI_GENSET2018" localSheetId="4">#REF!</definedName>
    <definedName name="SUM_REI_GENSET2018" localSheetId="5">#REF!</definedName>
    <definedName name="SUM_REI_GENSET2018" localSheetId="6">#REF!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 localSheetId="15">#REF!</definedName>
    <definedName name="SUM_REI_GENSET2018" localSheetId="19">#REF!</definedName>
    <definedName name="SUM_REI_GENSET2018">#REF!</definedName>
    <definedName name="SUM_REI_IIITRIM2018" localSheetId="12">#REF!</definedName>
    <definedName name="SUM_REI_IIITRIM2018" localSheetId="13">#REF!</definedName>
    <definedName name="SUM_REI_IIITRIM2018" localSheetId="4">#REF!</definedName>
    <definedName name="SUM_REI_IIITRIM2018" localSheetId="5">#REF!</definedName>
    <definedName name="SUM_REI_IIITRIM2018" localSheetId="6">#REF!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 localSheetId="15">#REF!</definedName>
    <definedName name="SUM_REI_IIITRIM2018" localSheetId="19">#REF!</definedName>
    <definedName name="SUM_REI_IIITRIM2018">#REF!</definedName>
    <definedName name="SUM_REI_IITRIM2018" localSheetId="12">#REF!</definedName>
    <definedName name="SUM_REI_IITRIM2018" localSheetId="13">#REF!</definedName>
    <definedName name="SUM_REI_IITRIM2018" localSheetId="4">#REF!</definedName>
    <definedName name="SUM_REI_IITRIM2018" localSheetId="5">#REF!</definedName>
    <definedName name="SUM_REI_IITRIM2018" localSheetId="6">#REF!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 localSheetId="15">#REF!</definedName>
    <definedName name="SUM_REI_IITRIM2018" localSheetId="19">#REF!</definedName>
    <definedName name="SUM_REI_IITRIM2018">#REF!</definedName>
    <definedName name="SUM_REI_IITRIM2019" localSheetId="12">#REF!</definedName>
    <definedName name="SUM_REI_IITRIM2019" localSheetId="13">#REF!</definedName>
    <definedName name="SUM_REI_IITRIM2019" localSheetId="6">#REF!</definedName>
    <definedName name="SUM_REI_IITRIM2019" localSheetId="8">#REF!</definedName>
    <definedName name="SUM_REI_IITRIM2019" localSheetId="9">#REF!</definedName>
    <definedName name="SUM_REI_IITRIM2019" localSheetId="10">#REF!</definedName>
    <definedName name="SUM_REI_IITRIM2019" localSheetId="15">#REF!</definedName>
    <definedName name="SUM_REI_IITRIM2019">#REF!</definedName>
    <definedName name="SUM_REI_ISEM2018" localSheetId="12">#REF!</definedName>
    <definedName name="SUM_REI_ISEM2018" localSheetId="13">#REF!</definedName>
    <definedName name="SUM_REI_ISEM2018" localSheetId="4">#REF!</definedName>
    <definedName name="SUM_REI_ISEM2018" localSheetId="5">#REF!</definedName>
    <definedName name="SUM_REI_ISEM2018" localSheetId="6">#REF!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 localSheetId="15">#REF!</definedName>
    <definedName name="SUM_REI_ISEM2018" localSheetId="19">#REF!</definedName>
    <definedName name="SUM_REI_ISEM2018">#REF!</definedName>
    <definedName name="SUM_REI_ITRIM2018" localSheetId="12">#REF!</definedName>
    <definedName name="SUM_REI_ITRIM2018" localSheetId="13">#REF!</definedName>
    <definedName name="SUM_REI_ITRIM2018" localSheetId="6">#REF!</definedName>
    <definedName name="SUM_REI_ITRIM2018" localSheetId="8">#REF!</definedName>
    <definedName name="SUM_REI_ITRIM2018" localSheetId="9">#REF!</definedName>
    <definedName name="SUM_REI_ITRIM2018" localSheetId="10">#REF!</definedName>
    <definedName name="SUM_REI_ITRIM2018" localSheetId="15">#REF!</definedName>
    <definedName name="SUM_REI_ITRIM2018">#REF!</definedName>
    <definedName name="SUM_REI_ITRIM2018_OLD" localSheetId="12">#REF!</definedName>
    <definedName name="SUM_REI_ITRIM2018_OLD" localSheetId="13">#REF!</definedName>
    <definedName name="SUM_REI_ITRIM2018_OLD" localSheetId="4">#REF!</definedName>
    <definedName name="SUM_REI_ITRIM2018_OLD" localSheetId="6">#REF!</definedName>
    <definedName name="SUM_REI_ITRIM2018_OLD" localSheetId="8">#REF!</definedName>
    <definedName name="SUM_REI_ITRIM2018_OLD" localSheetId="9">#REF!</definedName>
    <definedName name="SUM_REI_ITRIM2018_OLD" localSheetId="10">#REF!</definedName>
    <definedName name="SUM_REI_ITRIM2018_OLD" localSheetId="11">#REF!</definedName>
    <definedName name="SUM_REI_ITRIM2018_OLD" localSheetId="15">#REF!</definedName>
    <definedName name="SUM_REI_ITRIM2018_OLD">#REF!</definedName>
    <definedName name="SUM_REI_ITRIM2019" localSheetId="12">#REF!</definedName>
    <definedName name="SUM_REI_ITRIM2019" localSheetId="13">#REF!</definedName>
    <definedName name="SUM_REI_ITRIM2019" localSheetId="6">#REF!</definedName>
    <definedName name="SUM_REI_ITRIM2019" localSheetId="8">#REF!</definedName>
    <definedName name="SUM_REI_ITRIM2019" localSheetId="9">#REF!</definedName>
    <definedName name="SUM_REI_ITRIM2019" localSheetId="10">#REF!</definedName>
    <definedName name="SUM_REI_ITRIM2019" localSheetId="15">#REF!</definedName>
    <definedName name="SUM_REI_ITRIM2019">#REF!</definedName>
    <definedName name="SUM_REI_IVTRIM2018" localSheetId="12">#REF!</definedName>
    <definedName name="SUM_REI_IVTRIM2018" localSheetId="13">#REF!</definedName>
    <definedName name="SUM_REI_IVTRIM2018" localSheetId="4">#REF!</definedName>
    <definedName name="SUM_REI_IVTRIM2018" localSheetId="5">#REF!</definedName>
    <definedName name="SUM_REI_IVTRIM2018" localSheetId="6">#REF!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 localSheetId="15">#REF!</definedName>
    <definedName name="SUM_REI_IVTRIM2018" localSheetId="19">#REF!</definedName>
    <definedName name="SUM_REI_IVTRIM2018">#REF!</definedName>
    <definedName name="SUM_REI_LUGDIC2018" localSheetId="12">#REF!</definedName>
    <definedName name="SUM_REI_LUGDIC2018" localSheetId="13">#REF!</definedName>
    <definedName name="SUM_REI_LUGDIC2018" localSheetId="4">#REF!</definedName>
    <definedName name="SUM_REI_LUGDIC2018" localSheetId="5">#REF!</definedName>
    <definedName name="SUM_REI_LUGDIC2018" localSheetId="6">#REF!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 localSheetId="15">#REF!</definedName>
    <definedName name="SUM_REI_LUGDIC2018" localSheetId="19">#REF!</definedName>
    <definedName name="SUM_REI_LUGDIC2018">#REF!</definedName>
    <definedName name="SUM_REI_MESIPAG" localSheetId="12">#REF!</definedName>
    <definedName name="SUM_REI_MESIPAG" localSheetId="13">#REF!</definedName>
    <definedName name="SUM_REI_MESIPAG" localSheetId="6">#REF!</definedName>
    <definedName name="SUM_REI_MESIPAG" localSheetId="8">#REF!</definedName>
    <definedName name="SUM_REI_MESIPAG" localSheetId="9">#REF!</definedName>
    <definedName name="SUM_REI_MESIPAG" localSheetId="10">#REF!</definedName>
    <definedName name="SUM_REI_MESIPAG" localSheetId="15">#REF!</definedName>
    <definedName name="SUM_REI_MESIPAG">#REF!</definedName>
    <definedName name="SUM_RESI_MESIPAG" localSheetId="12">#REF!</definedName>
    <definedName name="SUM_RESI_MESIPAG" localSheetId="13">#REF!</definedName>
    <definedName name="SUM_RESI_MESIPAG" localSheetId="4">#REF!</definedName>
    <definedName name="SUM_RESI_MESIPAG" localSheetId="5">#REF!</definedName>
    <definedName name="SUM_RESI_MESIPAG" localSheetId="6">#REF!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 localSheetId="15">#REF!</definedName>
    <definedName name="SUM_RESI_MESIPAG" localSheetId="19">#REF!</definedName>
    <definedName name="SUM_RESI_MESIPAG">#REF!</definedName>
    <definedName name="Tavola2BIS" localSheetId="12">#REF!</definedName>
    <definedName name="Tavola2BIS" localSheetId="13">#REF!</definedName>
    <definedName name="Tavola2BIS" localSheetId="6">#REF!</definedName>
    <definedName name="Tavola2BIS" localSheetId="8">#REF!</definedName>
    <definedName name="Tavola2BIS" localSheetId="9">#REF!</definedName>
    <definedName name="Tavola2BIS" localSheetId="10">#REF!</definedName>
    <definedName name="Tavola2BIS" localSheetId="15">#REF!</definedName>
    <definedName name="Tavola2BIS">#REF!</definedName>
    <definedName name="TOT" localSheetId="12">#REF!</definedName>
    <definedName name="TOT" localSheetId="13">#REF!</definedName>
    <definedName name="TOT" localSheetId="4">#REF!</definedName>
    <definedName name="TOT" localSheetId="5">#REF!</definedName>
    <definedName name="TOT" localSheetId="6">#REF!</definedName>
    <definedName name="TOT" localSheetId="8">#REF!</definedName>
    <definedName name="TOT" localSheetId="9">#REF!</definedName>
    <definedName name="TOT" localSheetId="10">#REF!</definedName>
    <definedName name="TOT" localSheetId="11">#REF!</definedName>
    <definedName name="TOT" localSheetId="15">#REF!</definedName>
    <definedName name="TOT" localSheetId="19">#REF!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69" l="1"/>
  <c r="C25" i="99"/>
  <c r="A1" i="99" l="1"/>
  <c r="A1" i="101"/>
  <c r="A1" i="90"/>
  <c r="A1" i="89"/>
  <c r="A1" i="88"/>
  <c r="A1" i="69"/>
  <c r="A1" i="97"/>
  <c r="A1" i="54"/>
  <c r="A1" i="53"/>
  <c r="A1" i="52"/>
  <c r="A1" i="4"/>
  <c r="A1" i="58"/>
  <c r="A1" i="64"/>
  <c r="A1" i="66"/>
  <c r="A1" i="65"/>
  <c r="A33" i="65"/>
  <c r="B19" i="63"/>
  <c r="A28" i="90" l="1"/>
  <c r="B6" i="99" l="1"/>
  <c r="D6" i="99" s="1"/>
  <c r="B7" i="99"/>
  <c r="D7" i="99" s="1"/>
  <c r="B8" i="99"/>
  <c r="D8" i="99" s="1"/>
  <c r="B9" i="99"/>
  <c r="D9" i="99" s="1"/>
  <c r="B10" i="99"/>
  <c r="D10" i="99" s="1"/>
  <c r="B11" i="99"/>
  <c r="D11" i="99" s="1"/>
  <c r="B12" i="99"/>
  <c r="D12" i="99" s="1"/>
  <c r="B13" i="99"/>
  <c r="D13" i="99" s="1"/>
  <c r="B14" i="99"/>
  <c r="D14" i="99" s="1"/>
  <c r="B15" i="99"/>
  <c r="D15" i="99" s="1"/>
  <c r="B16" i="99"/>
  <c r="D16" i="99" s="1"/>
  <c r="B17" i="99"/>
  <c r="D17" i="99" s="1"/>
  <c r="B18" i="99"/>
  <c r="D18" i="99" s="1"/>
  <c r="B19" i="99"/>
  <c r="D19" i="99" s="1"/>
  <c r="B20" i="99"/>
  <c r="D20" i="99" s="1"/>
  <c r="B21" i="99"/>
  <c r="D21" i="99" s="1"/>
  <c r="B22" i="99"/>
  <c r="D22" i="99" s="1"/>
  <c r="B23" i="99"/>
  <c r="D23" i="99" s="1"/>
  <c r="B24" i="99"/>
  <c r="D24" i="99" s="1"/>
  <c r="B5" i="99"/>
  <c r="D5" i="99" s="1"/>
  <c r="B4" i="99"/>
  <c r="C6" i="101"/>
  <c r="C7" i="101"/>
  <c r="C8" i="101"/>
  <c r="C9" i="101"/>
  <c r="C10" i="101"/>
  <c r="C11" i="101"/>
  <c r="C12" i="101"/>
  <c r="C13" i="101"/>
  <c r="C5" i="101"/>
  <c r="C4" i="101"/>
  <c r="B5" i="101"/>
  <c r="B6" i="101"/>
  <c r="B7" i="101"/>
  <c r="B8" i="101"/>
  <c r="B9" i="101"/>
  <c r="B10" i="101"/>
  <c r="B11" i="101"/>
  <c r="B12" i="101"/>
  <c r="B13" i="101"/>
  <c r="B4" i="101"/>
  <c r="A31" i="89"/>
  <c r="A18" i="88"/>
  <c r="T29" i="4"/>
  <c r="U29" i="4" s="1"/>
  <c r="R29" i="4"/>
  <c r="S29" i="4" s="1"/>
  <c r="P29" i="4"/>
  <c r="Q29" i="4" s="1"/>
  <c r="N29" i="4"/>
  <c r="O29" i="4" s="1"/>
  <c r="L29" i="4"/>
  <c r="M29" i="4" s="1"/>
  <c r="J29" i="4"/>
  <c r="K29" i="4" s="1"/>
  <c r="H29" i="4"/>
  <c r="I29" i="4" s="1"/>
  <c r="F29" i="4"/>
  <c r="G29" i="4" s="1"/>
  <c r="D29" i="4"/>
  <c r="E29" i="4" s="1"/>
  <c r="B29" i="4"/>
  <c r="C29" i="4" s="1"/>
  <c r="T28" i="4"/>
  <c r="U28" i="4" s="1"/>
  <c r="R28" i="4"/>
  <c r="S28" i="4" s="1"/>
  <c r="P28" i="4"/>
  <c r="Q28" i="4" s="1"/>
  <c r="N28" i="4"/>
  <c r="O28" i="4" s="1"/>
  <c r="L28" i="4"/>
  <c r="M28" i="4" s="1"/>
  <c r="J28" i="4"/>
  <c r="K28" i="4" s="1"/>
  <c r="H28" i="4"/>
  <c r="I28" i="4" s="1"/>
  <c r="F28" i="4"/>
  <c r="G28" i="4" s="1"/>
  <c r="D28" i="4"/>
  <c r="E28" i="4" s="1"/>
  <c r="B28" i="4"/>
  <c r="C28" i="4" s="1"/>
  <c r="T27" i="4"/>
  <c r="U27" i="4" s="1"/>
  <c r="R27" i="4"/>
  <c r="S27" i="4" s="1"/>
  <c r="P27" i="4"/>
  <c r="Q27" i="4" s="1"/>
  <c r="N27" i="4"/>
  <c r="O27" i="4" s="1"/>
  <c r="L27" i="4"/>
  <c r="M27" i="4" s="1"/>
  <c r="J27" i="4"/>
  <c r="K27" i="4" s="1"/>
  <c r="H27" i="4"/>
  <c r="I27" i="4" s="1"/>
  <c r="F27" i="4"/>
  <c r="G27" i="4" s="1"/>
  <c r="D27" i="4"/>
  <c r="E27" i="4" s="1"/>
  <c r="B27" i="4"/>
  <c r="C27" i="4" s="1"/>
  <c r="D4" i="99" l="1"/>
  <c r="B25" i="99"/>
  <c r="D25" i="99" s="1"/>
  <c r="C14" i="101"/>
  <c r="B15" i="101"/>
  <c r="D30" i="65"/>
  <c r="E30" i="65" s="1"/>
  <c r="C30" i="65"/>
  <c r="B30" i="65"/>
  <c r="D29" i="65"/>
  <c r="E29" i="65" s="1"/>
  <c r="C29" i="65"/>
  <c r="B29" i="65"/>
  <c r="D28" i="65"/>
  <c r="E28" i="65" s="1"/>
  <c r="C28" i="65"/>
  <c r="B28" i="65"/>
  <c r="A26" i="69"/>
  <c r="A35" i="97"/>
  <c r="A69" i="54"/>
  <c r="A18" i="53"/>
  <c r="A18" i="52"/>
  <c r="A30" i="4"/>
  <c r="A19" i="58"/>
  <c r="A26" i="64"/>
  <c r="A19" i="66"/>
</calcChain>
</file>

<file path=xl/sharedStrings.xml><?xml version="1.0" encoding="utf-8"?>
<sst xmlns="http://schemas.openxmlformats.org/spreadsheetml/2006/main" count="749" uniqueCount="188">
  <si>
    <t>Nord</t>
  </si>
  <si>
    <t>Centro</t>
  </si>
  <si>
    <t>Sud e Isole</t>
  </si>
  <si>
    <t>marzo 2022</t>
  </si>
  <si>
    <t>PIEMONTE</t>
  </si>
  <si>
    <t>VALLE D'AOSTA</t>
  </si>
  <si>
    <t>LOMBARDIA</t>
  </si>
  <si>
    <t>VENETO</t>
  </si>
  <si>
    <t>LIGURIA</t>
  </si>
  <si>
    <t>EMILIA ROMAGNA</t>
  </si>
  <si>
    <t>TOSCANA</t>
  </si>
  <si>
    <t>UMBRIA</t>
  </si>
  <si>
    <t>MARCHE</t>
  </si>
  <si>
    <t>LAZIO</t>
  </si>
  <si>
    <t>ABRUZZO</t>
  </si>
  <si>
    <t>MOLISE</t>
  </si>
  <si>
    <t>CAMPANIA</t>
  </si>
  <si>
    <t>PUGLIA</t>
  </si>
  <si>
    <t>BASILICATA</t>
  </si>
  <si>
    <t>CALABRIA</t>
  </si>
  <si>
    <t>SICILIA</t>
  </si>
  <si>
    <t>SARDEGNA</t>
  </si>
  <si>
    <t>aprile 2022</t>
  </si>
  <si>
    <t>maggio 2022</t>
  </si>
  <si>
    <t>1 figlio</t>
  </si>
  <si>
    <t>2 figli</t>
  </si>
  <si>
    <t>3 figli</t>
  </si>
  <si>
    <t>4 figli</t>
  </si>
  <si>
    <t>5 figli</t>
  </si>
  <si>
    <t>6 figli e più</t>
  </si>
  <si>
    <t>Numero di figli pagati 
per richiedente</t>
  </si>
  <si>
    <t>ISEE non presentato</t>
  </si>
  <si>
    <t>TOTALE</t>
  </si>
  <si>
    <t>Mese di presentazione</t>
  </si>
  <si>
    <t>canale di presentazione</t>
  </si>
  <si>
    <t>Mese di competenza</t>
  </si>
  <si>
    <t>Valori %</t>
  </si>
  <si>
    <t>Valori assoluti</t>
  </si>
  <si>
    <t>Importo complessivo erogato 
(milioni di euro)</t>
  </si>
  <si>
    <t>Importo medio mensile</t>
  </si>
  <si>
    <t>Classe di ISEE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</si>
  <si>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</si>
  <si>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MINORENNI</t>
  </si>
  <si>
    <t>MAGGIORENNI 18-20</t>
  </si>
  <si>
    <t>Totale</t>
  </si>
  <si>
    <t>N. medio di figli pagati per ciascun richiedente</t>
  </si>
  <si>
    <t>CITTADINO</t>
  </si>
  <si>
    <t>PATRONATO</t>
  </si>
  <si>
    <t>COOP.APPLICATIVA</t>
  </si>
  <si>
    <t>CONTACT CENTER</t>
  </si>
  <si>
    <t>non disponibile</t>
  </si>
  <si>
    <t>N. medio richiedenti</t>
  </si>
  <si>
    <t>FRIULI VENEZIA GIULIA</t>
  </si>
  <si>
    <t>MAGGIORENNI &gt;20</t>
  </si>
  <si>
    <t>A cura del Coordinamento Generale Statistico Attuariale - INPS</t>
  </si>
  <si>
    <t>Osservatorio statistico sull’Assegno Unico Universale</t>
  </si>
  <si>
    <t>mese di competenza: MARZO 2022</t>
  </si>
  <si>
    <t>mese di competenza: APRILE 2022</t>
  </si>
  <si>
    <t>mese di competenza: MAGGIO 2022</t>
  </si>
  <si>
    <t>giugno 2022</t>
  </si>
  <si>
    <t>Prov.Autonoma TRENTO</t>
  </si>
  <si>
    <t>Prov.Autonoma BOLZANO</t>
  </si>
  <si>
    <t>mese di competenza: GIUGNO 2022</t>
  </si>
  <si>
    <t>Classe di isee del richiedente*</t>
  </si>
  <si>
    <t>Nota metodologica</t>
  </si>
  <si>
    <t>Indice tavole:</t>
  </si>
  <si>
    <t>Regione/  
Area geografica</t>
  </si>
  <si>
    <t xml:space="preserve">Totale </t>
  </si>
  <si>
    <t>Regione / 
Area geografica</t>
  </si>
  <si>
    <t xml:space="preserve">
Regione </t>
  </si>
  <si>
    <t>Assenza di figli disabili nel nucleo</t>
  </si>
  <si>
    <t>Presenza di figli disabili nel nucleo</t>
  </si>
  <si>
    <t>Mese di 
competenza</t>
  </si>
  <si>
    <t>Numero medio mensilità 
per figlio</t>
  </si>
  <si>
    <t xml:space="preserve"> </t>
  </si>
  <si>
    <t>luglio 2022</t>
  </si>
  <si>
    <t>mese di competenza: LUGLIO 2022</t>
  </si>
  <si>
    <t>agosto 2022</t>
  </si>
  <si>
    <t>mese di competenza: AGOSTO 2022</t>
  </si>
  <si>
    <t xml:space="preserve">Sezione I - Assegno Unico Universale </t>
  </si>
  <si>
    <t>Numero medio mensilità per nucleo</t>
  </si>
  <si>
    <t xml:space="preserve">Numero nuclei </t>
  </si>
  <si>
    <t xml:space="preserve">Numero figli </t>
  </si>
  <si>
    <t>Numero 
nuclei</t>
  </si>
  <si>
    <t xml:space="preserve">Numero 
figli 
</t>
  </si>
  <si>
    <t>Importo medio mensile per richiedente*
(euro)</t>
  </si>
  <si>
    <t>Importo medio 
mensile per figlio
 (euro)</t>
  </si>
  <si>
    <t>Importo 
medio 
mensile per richiedente 
(euro)</t>
  </si>
  <si>
    <t>Importo 
medio 
mensile 
per figlio 
(euro)</t>
  </si>
  <si>
    <t xml:space="preserve">I dati riportati in questa Sezione si riferiscono esclusivamente ai pagamenti di AUU effettuati sulla base delle domande presentate: rimangono escluse da queste statistiche le integrazioni di AUU ai nuclei beneficiari di Reddito di Cittadinanza, per le quali si rimanda alla Sezione II.
</t>
  </si>
  <si>
    <t>I dati riportati in questa sezione si riferiscono esclusivamente alle integrazioni di AUU a favore dei nuclei percettori di RdC</t>
  </si>
  <si>
    <t xml:space="preserve">Numero 
richiedenti
</t>
  </si>
  <si>
    <t>Numero figli</t>
  </si>
  <si>
    <t>Importo medio 
mensile per figlio (euro)</t>
  </si>
  <si>
    <t>Importo medio mensile per figlio (euro)</t>
  </si>
  <si>
    <t xml:space="preserve">Numero medio figli </t>
  </si>
  <si>
    <t>Importo medio 
mensile per richiedente (euro)</t>
  </si>
  <si>
    <t>Mese</t>
  </si>
  <si>
    <t>Importo medio 
dell'integrazione per figlio
(euro)</t>
  </si>
  <si>
    <t>Importo medio mensile dell'integrazione  per nucleo
(euro)</t>
  </si>
  <si>
    <t>Importo medio mensile dell'integrazione  per figlio
(euro)</t>
  </si>
  <si>
    <t>Sezione II - Assegno Unico Universale ai percettori di Reddito di Cittadinanza</t>
  </si>
  <si>
    <t xml:space="preserve">* Da questa statistica risultano esclusi i richiedenti con figli non facenti capo tutti alla stessa coppia di genitori: per questa tipologia di richiedenti infatti non è  possibile desumere la classe di ISEE, poichè in caso di genitori non coniugati e non conviventi tra di loro, l'ISEE figlio differisce dall’ISEE ordinario </t>
  </si>
  <si>
    <t>Numero richiedenti pagati</t>
  </si>
  <si>
    <t>Numero richiedenti 
pagati</t>
  </si>
  <si>
    <t>settembre 2022</t>
  </si>
  <si>
    <t>mese di competenza: SETTEMBRE 2022</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</si>
  <si>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</si>
  <si>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ottobre 2022</t>
  </si>
  <si>
    <t>novembre 2022</t>
  </si>
  <si>
    <t>mese di competenza:OTTOBRE 2022</t>
  </si>
  <si>
    <t>mese di competenza: NOVEMBRE 2022</t>
  </si>
  <si>
    <t>dicembre 2022</t>
  </si>
  <si>
    <t>mese di competenza: DICEMBRE 2022</t>
  </si>
  <si>
    <t>Anno 2022
(periodo Marzo-Dicembre)</t>
  </si>
  <si>
    <t>Domande presentate nel 2022</t>
  </si>
  <si>
    <t>Figli per i quali è 
richiesto il beneficio nel 2022*</t>
  </si>
  <si>
    <t>TOTALE 2022</t>
  </si>
  <si>
    <t>Media mensile beneficiari 2022</t>
  </si>
  <si>
    <t>Importo medio mensile 2022</t>
  </si>
  <si>
    <t>Importo medio mensile per 
figlio
(euro)</t>
  </si>
  <si>
    <t>Importo complessivo dell'integrazione
(milioni di euro)</t>
  </si>
  <si>
    <t>Importo medio  dell'integrazione
per nucleo
(euro)</t>
  </si>
  <si>
    <t>Importo medio dell'integrazione per figlio
(euro)</t>
  </si>
  <si>
    <t>anno 2022</t>
  </si>
  <si>
    <t>marzo</t>
  </si>
  <si>
    <t>aprile</t>
  </si>
  <si>
    <t>maggio</t>
  </si>
  <si>
    <t>giugno</t>
  </si>
  <si>
    <t>luglio</t>
  </si>
  <si>
    <t>agosto</t>
  </si>
  <si>
    <t>settembre</t>
  </si>
  <si>
    <t>ottobre</t>
  </si>
  <si>
    <t>novembre</t>
  </si>
  <si>
    <t>dicembre</t>
  </si>
  <si>
    <t>gennaio</t>
  </si>
  <si>
    <t>febbraio</t>
  </si>
  <si>
    <t xml:space="preserve">Tavola 1.1 – Domande di AUU del 2022 e 2023 per mese e canale di presentazione </t>
  </si>
  <si>
    <t>Sezione III - Assegno Unico Universale - Complesso dei beneficiari</t>
  </si>
  <si>
    <t>Numero medio 
figli per nucleo</t>
  </si>
  <si>
    <t>I dati riportati in questa sezione si riferiscono al complesso di beneficiari di AUU di cui alle prime due Sezioni</t>
  </si>
  <si>
    <t>Importo complessivo relativo ai mesi di competenza 2022</t>
  </si>
  <si>
    <t>Media mensile nuclei beneficiari 2022</t>
  </si>
  <si>
    <t>Nota: L’integrazione è determinata sottraendo dall'importo teorico spettante dell’AUU la quota di Reddito di cittadinanza relativa ai figli che fanno parte del nucleo familiare, per i quali spetta l’AUU, calcolata sulla base della scala di equivalenza di cui all'articolo 2,comma 4, del decreto-legge n. 4/2019. L'integrazione può anche essere nulla: in tali casi il beneficiario è comunque conteggiato nella tavola.</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</si>
  <si>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anche presente in un nucleo che fa capo all'altro genitore che percepisce RdC, l'importo dell'AUU in questa tavola risulta conteggiato solo per la parte del genitore richiedente.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</si>
  <si>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anche in un nucleo che fa capo all'altro genitore e che percepisce RdC, l'importo dell'AUU in questa tavola risulta conteggiato solo per la parte del genitore richiedente.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</si>
  <si>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anche in un nucleo che fa capo all'altro genitore e che percepisce RdC, l'importo dell'AUU in questa tavola risulta conteggiato solo per la parte del genitore richiedente.</t>
  </si>
  <si>
    <t>Media mensile beneficiari</t>
  </si>
  <si>
    <t>Anno 2022
(Periodo Marzo-Dicembre)</t>
  </si>
  <si>
    <t xml:space="preserve">** I figli beneficiari dell'AUU nel singolo anno di cui alle tavole 1.11 e 2.3 del presente Report, non sono sommabili in quanto i due aggregati - figli appartenenti a nuclei AUU a domanda e figli appartenenti a nuclei percettori di RdC - non sono del tutto disgiunti, poiché la possibilità di richiesta di pagamento dell’assegno al 50% tra i due genitori ha determinato per alcuni figli di genitori separati/non conviventi la contestuale presenza in entrambi i gruppi. Tali duplicazioni sono state quindi neutralizzate, e nella presente tavola sono riportati individui distinti. </t>
  </si>
  <si>
    <t>Numero 
nuclei* totali</t>
  </si>
  <si>
    <t xml:space="preserve">Numero 
figli totali 
(univoci)**
</t>
  </si>
  <si>
    <t>Numero complessivo di nuclei* pagati</t>
  </si>
  <si>
    <t>* In questa tavola risultano sommati i dati delle due sezioni precedenti (Tavola 1.3 e Tavola 2.1) e nel caso dei beneficiari non percettori di RdC, per nucleo si intende il richiedente la prestazione.</t>
  </si>
  <si>
    <t>5.001-10.000 €</t>
  </si>
  <si>
    <t>di cui: fino a 5.000 €</t>
  </si>
  <si>
    <t>10.001-15.000 €</t>
  </si>
  <si>
    <t>15.001-20.000 €</t>
  </si>
  <si>
    <t>20.001-25.000 €</t>
  </si>
  <si>
    <t>25.001-30.000 €</t>
  </si>
  <si>
    <t>30.001-35.000 €</t>
  </si>
  <si>
    <t>35.001-40.000 €</t>
  </si>
  <si>
    <t xml:space="preserve">     &gt; 40.000 €</t>
  </si>
  <si>
    <t>Fino a 15.000 €</t>
  </si>
  <si>
    <r>
      <t xml:space="preserve">Fino a 15.000 </t>
    </r>
    <r>
      <rPr>
        <sz val="12"/>
        <rFont val="Calibri"/>
        <family val="2"/>
      </rPr>
      <t>€</t>
    </r>
  </si>
  <si>
    <r>
      <t xml:space="preserve">Anno 2022
</t>
    </r>
    <r>
      <rPr>
        <b/>
        <sz val="12"/>
        <color theme="1"/>
        <rFont val="Verdana"/>
        <family val="2"/>
      </rPr>
      <t>(periodo di competenza Marzo-Dicembre)</t>
    </r>
  </si>
  <si>
    <t xml:space="preserve">Tavola 1.1 – Domande di AUU del 2022 per mese e canale di presentazione </t>
  </si>
  <si>
    <t xml:space="preserve">Tavola 1.2 – Distribuzione regionale delle domande di AUU presentate nel 2022  
e relativo numero di figli per i quali è stato chiesto il beneficio </t>
  </si>
  <si>
    <t>Tavola 2.3 – AUU ai percettori di Reddito di Cittadinanza: nuclei e figli con almeno una mensilità di RdC integrata nell'anno per regione - Anno 2022</t>
  </si>
  <si>
    <t>Tavola 2.1 - AUU ai percettori di Reddito di Cittadinanza: nuclei e figli che hanno ricevuto l'integrazione per mese - Anno 2022</t>
  </si>
  <si>
    <t>Tavola 3.1 - Complesso dei nuclei pagati e relative somme erogate per mese di competenza - Anno 2022</t>
  </si>
  <si>
    <t>Tavola 3.2 – Complesso dei beneficiari: nuclei, figli univoci e numero medio dei figli per nucleo con almeno un AUU nel 2022 per regione</t>
  </si>
  <si>
    <t>Tavola 1.5 – Richiedenti pagati e relativi importi medi mensili dell'AUU in caso di assenza/presenza di figli disabili nel nucleo, per mese di competenza - Anno 2022</t>
  </si>
  <si>
    <t>Tavola 1.3 - Richiedenti pagati, figli e relativi importi di AUU erogati per mese di competenza - Anno 2022</t>
  </si>
  <si>
    <t>Tavola 1.4 – Richiedenti pagati e importi medi mensili di competenza dell'AUU per numero di figli - Anno 2022</t>
  </si>
  <si>
    <t>Tavola 1.6 – Numero di figli pagati e relativi importi medi mensili di competenza dell'AUU per regione di residenza - Anno 2022</t>
  </si>
  <si>
    <t>Tavola 1.7 – Numero di figli pagati e relativi importi medi mensili di AUU per classe di ISEE - Anno 2022</t>
  </si>
  <si>
    <t>Tavola 1.8 – Numero di figli disabili pagati e relativi importi medi mensili di AUU per classe di ISEE - Anno 2022</t>
  </si>
  <si>
    <t>Tavola 1.9 – Numero di figli pagati e importi medi mensili di competenza dell'AUU per classe di età e classe di ISEE dei figli - Anno 2022</t>
  </si>
  <si>
    <t>Tavola 1.10 – Richiedenti pagati, numero medio di figli pagati e importi medi mensili di AUU erogati per classe di ISEE del richiedente - Anno 2022</t>
  </si>
  <si>
    <t xml:space="preserve">Tavola 1.11 – Richiedenti  e figli percettori di almeno una mensilità di AUU nel 2022 per regione </t>
  </si>
  <si>
    <t>Tavola 2.2  - AUU ai percettori di Reddito di Cittadinanza: figli che hanno ricevuto l'integrazione nel mese per regione - Anno 2022</t>
  </si>
  <si>
    <t>Nota: Con il presente aggiornamento si è proceduto alla normalizzazione di alcune posizioni in cui erano presenti codici fiscali rilasciati in via provvisoria</t>
  </si>
  <si>
    <t>* Il numero di nuclei totali indicato è dato dalla somma dei richiedenti AUU (di cui alla Tavola 1.11) e dei nuclei percettori di RdC (di cui alla Tavola 2.3) del presente Report. Si fa presente che con il presente aggiornamento si è proceduto alla normalizzazione di alcune posizioni in cui erano presenti codici fiscali rilasciati in via provvisoria</t>
  </si>
  <si>
    <t>APPENDICE STATISTICA MARZO 2024
ANNO 2022</t>
  </si>
  <si>
    <t xml:space="preserve"> Lettura dati 22 marzo 2024</t>
  </si>
  <si>
    <t xml:space="preserve"> Lettura dati 29 marzo 2024</t>
  </si>
  <si>
    <r>
      <t>Nella prima Sezione della presente Appendice Statistica sono esposti i dati relativi alle domande di AUU presentate nell'anno 2022 e ai pagamenti riferiti al periodo di competenza MARZO-DICEMBRE 2022</t>
    </r>
    <r>
      <rPr>
        <b/>
        <sz val="12"/>
        <color theme="1"/>
        <rFont val="Calibri"/>
        <family val="2"/>
        <scheme val="minor"/>
      </rPr>
      <t>.</t>
    </r>
    <r>
      <rPr>
        <sz val="12"/>
        <color theme="1"/>
        <rFont val="Calibri"/>
        <family val="2"/>
        <scheme val="minor"/>
      </rPr>
      <t xml:space="preserve"> 
Nella seconda Sezione sono riportati i dati relativi all'integrazione di AUU del periodo MARZO-DICEMBRE 2022 a favore dei nuclei percettori di RdC</t>
    </r>
    <r>
      <rPr>
        <b/>
        <sz val="12"/>
        <color theme="1"/>
        <rFont val="Calibri"/>
        <family val="2"/>
        <scheme val="minor"/>
      </rPr>
      <t>.</t>
    </r>
    <r>
      <rPr>
        <sz val="12"/>
        <color theme="1"/>
        <rFont val="Calibri"/>
        <family val="2"/>
        <scheme val="minor"/>
      </rPr>
      <t xml:space="preserve">
Nella terza Sezione sono totalizzati i dati relativi ai beneficiari complessivi di cui alle due Sezioni precedenti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</si>
</sst>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0.00_ ;\-#,##0.00\ "/>
    <numFmt numFmtId="170" formatCode="_-* #,##0.0000_-;\-* #,##0.0000_-;_-* &quot;-&quot;??_-;_-@_-"/>
  </numFmts>
  <fonts count="62"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sz val="9"/>
      <name val="Verdana"/>
      <family val="2"/>
    </font>
    <font>
      <b/>
      <sz val="9"/>
      <name val="Verdana"/>
      <family val="2"/>
    </font>
    <font>
      <b/>
      <sz val="12"/>
      <color theme="1"/>
      <name val="Calibri"/>
      <family val="2"/>
      <scheme val="minor"/>
    </font>
    <font>
      <b/>
      <sz val="14"/>
      <color theme="1"/>
      <name val="Calibri"/>
      <family val="2"/>
      <scheme val="minor"/>
    </font>
    <font>
      <b/>
      <sz val="11"/>
      <color theme="1"/>
      <name val="Calibri"/>
      <family val="2"/>
      <scheme val="minor"/>
    </font>
    <font>
      <i/>
      <sz val="12"/>
      <color theme="1"/>
      <name val="Calibri"/>
      <family val="2"/>
      <scheme val="minor"/>
    </font>
    <font>
      <sz val="14"/>
      <name val="Verdana"/>
      <family val="2"/>
    </font>
    <font>
      <i/>
      <sz val="14"/>
      <color theme="1"/>
      <name val="Verdana"/>
      <family val="2"/>
    </font>
    <font>
      <i/>
      <sz val="16"/>
      <name val="Verdana"/>
      <family val="2"/>
    </font>
    <font>
      <b/>
      <i/>
      <sz val="11"/>
      <color rgb="FFFF0000"/>
      <name val="Verdana"/>
      <family val="2"/>
    </font>
    <font>
      <i/>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Calibri"/>
      <family val="2"/>
    </font>
    <font>
      <sz val="14"/>
      <color theme="1"/>
      <name val="Verdana"/>
      <family val="2"/>
    </font>
    <font>
      <b/>
      <sz val="11"/>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44" fillId="0" borderId="0" applyNumberFormat="0" applyFill="0" applyBorder="0" applyAlignment="0" applyProtection="0"/>
    <xf numFmtId="0" fontId="45" fillId="0" borderId="19"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22" applyNumberFormat="0" applyAlignment="0" applyProtection="0"/>
    <xf numFmtId="0" fontId="52" fillId="6" borderId="23" applyNumberFormat="0" applyAlignment="0" applyProtection="0"/>
    <xf numFmtId="0" fontId="53" fillId="6" borderId="22" applyNumberFormat="0" applyAlignment="0" applyProtection="0"/>
    <xf numFmtId="0" fontId="54" fillId="0" borderId="24" applyNumberFormat="0" applyFill="0" applyAlignment="0" applyProtection="0"/>
    <xf numFmtId="0" fontId="55" fillId="7" borderId="25" applyNumberFormat="0" applyAlignment="0" applyProtection="0"/>
    <xf numFmtId="0" fontId="56" fillId="0" borderId="0" applyNumberFormat="0" applyFill="0" applyBorder="0" applyAlignment="0" applyProtection="0"/>
    <xf numFmtId="0" fontId="1" fillId="8" borderId="26" applyNumberFormat="0" applyFont="0" applyAlignment="0" applyProtection="0"/>
    <xf numFmtId="0" fontId="57" fillId="0" borderId="0" applyNumberFormat="0" applyFill="0" applyBorder="0" applyAlignment="0" applyProtection="0"/>
    <xf numFmtId="0" fontId="37" fillId="0" borderId="27" applyNumberFormat="0" applyFill="0" applyAlignment="0" applyProtection="0"/>
    <xf numFmtId="0" fontId="5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1">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7"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5" xfId="1" applyNumberFormat="1" applyFont="1" applyFill="1" applyBorder="1" applyAlignment="1">
      <alignment horizontal="left" vertical="center" wrapText="1"/>
    </xf>
    <xf numFmtId="0" fontId="12" fillId="0" borderId="1" xfId="3" applyFont="1" applyBorder="1" applyAlignment="1">
      <alignment vertical="center" wrapText="1"/>
    </xf>
    <xf numFmtId="166" fontId="15" fillId="0" borderId="0" xfId="2" applyNumberFormat="1" applyFont="1" applyBorder="1" applyAlignment="1">
      <alignment horizontal="center" vertical="center" wrapText="1"/>
    </xf>
    <xf numFmtId="0" fontId="12" fillId="0" borderId="8" xfId="4" applyFont="1" applyBorder="1" applyAlignment="1">
      <alignment vertical="center" wrapText="1"/>
    </xf>
    <xf numFmtId="164" fontId="12" fillId="0" borderId="8" xfId="1" applyNumberFormat="1" applyFont="1" applyBorder="1" applyAlignment="1">
      <alignment vertical="center" wrapText="1"/>
    </xf>
    <xf numFmtId="166" fontId="15" fillId="0" borderId="0" xfId="2" applyNumberFormat="1" applyFont="1" applyBorder="1" applyAlignment="1">
      <alignment horizontal="center" wrapText="1"/>
    </xf>
    <xf numFmtId="164" fontId="3" fillId="0" borderId="0" xfId="3" applyNumberFormat="1" applyFont="1" applyAlignment="1">
      <alignment vertical="center"/>
    </xf>
    <xf numFmtId="168"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164" fontId="4" fillId="0" borderId="1" xfId="1" applyNumberFormat="1" applyFont="1" applyFill="1" applyBorder="1" applyAlignment="1">
      <alignment horizontal="right" vertical="center" wrapText="1"/>
    </xf>
    <xf numFmtId="164" fontId="4" fillId="0" borderId="11" xfId="1" applyNumberFormat="1" applyFont="1" applyFill="1" applyBorder="1" applyAlignment="1">
      <alignment horizontal="right" vertical="center" wrapText="1"/>
    </xf>
    <xf numFmtId="0" fontId="4" fillId="0" borderId="1" xfId="3" applyFont="1" applyBorder="1" applyAlignment="1">
      <alignment horizontal="right" vertical="center" wrapText="1"/>
    </xf>
    <xf numFmtId="164" fontId="22" fillId="0" borderId="0" xfId="1" applyNumberFormat="1" applyFont="1" applyFill="1" applyBorder="1" applyAlignment="1">
      <alignment horizontal="left" vertical="center" wrapText="1"/>
    </xf>
    <xf numFmtId="0" fontId="0" fillId="0" borderId="1" xfId="0" applyBorder="1"/>
    <xf numFmtId="0" fontId="2" fillId="0" borderId="1" xfId="3" applyFont="1" applyBorder="1" applyAlignment="1">
      <alignment vertical="center" wrapText="1"/>
    </xf>
    <xf numFmtId="0" fontId="2" fillId="0" borderId="1" xfId="3" applyFont="1" applyBorder="1" applyAlignment="1">
      <alignment vertical="top" wrapText="1"/>
    </xf>
    <xf numFmtId="0" fontId="16" fillId="0" borderId="0" xfId="0" applyFont="1" applyAlignment="1">
      <alignment horizontal="left" vertical="center"/>
    </xf>
    <xf numFmtId="0" fontId="26" fillId="0" borderId="0" xfId="0" applyFont="1" applyBorder="1" applyAlignment="1">
      <alignment horizontal="left" vertical="center"/>
    </xf>
    <xf numFmtId="0" fontId="0" fillId="0" borderId="13" xfId="0" applyBorder="1"/>
    <xf numFmtId="0" fontId="0" fillId="0" borderId="14" xfId="0" applyBorder="1"/>
    <xf numFmtId="0" fontId="0" fillId="0" borderId="15" xfId="0" applyBorder="1"/>
    <xf numFmtId="0" fontId="0" fillId="0" borderId="4" xfId="0" applyBorder="1"/>
    <xf numFmtId="0" fontId="0" fillId="0" borderId="0" xfId="0" applyBorder="1"/>
    <xf numFmtId="0" fontId="0" fillId="0" borderId="7" xfId="0" applyBorder="1"/>
    <xf numFmtId="0" fontId="13" fillId="0" borderId="0" xfId="0" applyFont="1" applyBorder="1" applyAlignment="1">
      <alignment horizontal="left" vertical="center"/>
    </xf>
    <xf numFmtId="0" fontId="0" fillId="0" borderId="16" xfId="0" applyBorder="1"/>
    <xf numFmtId="0" fontId="0" fillId="0" borderId="6" xfId="0" applyBorder="1"/>
    <xf numFmtId="0" fontId="26" fillId="0" borderId="1" xfId="0" applyFont="1" applyBorder="1" applyAlignment="1">
      <alignment horizontal="left" vertical="center"/>
    </xf>
    <xf numFmtId="0" fontId="18" fillId="0" borderId="0" xfId="3" applyFont="1"/>
    <xf numFmtId="0" fontId="3" fillId="0" borderId="1" xfId="3" applyFont="1" applyBorder="1" applyAlignment="1">
      <alignment vertical="center"/>
    </xf>
    <xf numFmtId="168" fontId="4" fillId="0" borderId="0" xfId="1" applyNumberFormat="1" applyFont="1" applyFill="1" applyBorder="1" applyAlignment="1">
      <alignment horizontal="left" vertical="center" wrapText="1"/>
    </xf>
    <xf numFmtId="0" fontId="12" fillId="0" borderId="0" xfId="3" applyFont="1" applyAlignment="1">
      <alignment horizontal="left" vertical="center" wrapText="1"/>
    </xf>
    <xf numFmtId="0" fontId="15" fillId="0" borderId="0" xfId="4" applyFont="1" applyAlignment="1">
      <alignment wrapText="1"/>
    </xf>
    <xf numFmtId="170" fontId="3" fillId="0" borderId="0" xfId="3" applyNumberFormat="1" applyFont="1" applyAlignment="1">
      <alignment vertical="center"/>
    </xf>
    <xf numFmtId="17" fontId="8" fillId="0" borderId="0" xfId="3" applyNumberFormat="1" applyFont="1"/>
    <xf numFmtId="0" fontId="14" fillId="0" borderId="9" xfId="3" applyFont="1" applyBorder="1" applyAlignment="1">
      <alignment vertical="center" wrapText="1"/>
    </xf>
    <xf numFmtId="0" fontId="14" fillId="0" borderId="9"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0" fontId="30" fillId="0" borderId="1" xfId="3" applyFont="1" applyBorder="1" applyAlignment="1">
      <alignment horizontal="right" vertical="center" wrapText="1"/>
    </xf>
    <xf numFmtId="164" fontId="30" fillId="0" borderId="0" xfId="1" applyNumberFormat="1" applyFont="1" applyFill="1" applyBorder="1" applyAlignment="1">
      <alignment horizontal="left" vertical="center" wrapText="1"/>
    </xf>
    <xf numFmtId="164" fontId="32" fillId="0" borderId="5" xfId="1" applyNumberFormat="1" applyFont="1" applyFill="1" applyBorder="1" applyAlignment="1">
      <alignment horizontal="left" vertical="center" wrapText="1"/>
    </xf>
    <xf numFmtId="17" fontId="8" fillId="0" borderId="0" xfId="0" applyNumberFormat="1" applyFont="1"/>
    <xf numFmtId="168" fontId="2" fillId="0" borderId="1" xfId="3" applyNumberFormat="1" applyFont="1" applyBorder="1" applyAlignment="1">
      <alignment vertical="center" wrapText="1"/>
    </xf>
    <xf numFmtId="168" fontId="4" fillId="0" borderId="1" xfId="3" applyNumberFormat="1" applyFont="1" applyBorder="1" applyAlignment="1">
      <alignment horizontal="right" vertical="center" wrapText="1"/>
    </xf>
    <xf numFmtId="168" fontId="8" fillId="0" borderId="0" xfId="1" applyNumberFormat="1" applyFont="1" applyBorder="1" applyAlignment="1">
      <alignment horizontal="left" vertical="center"/>
    </xf>
    <xf numFmtId="168" fontId="3" fillId="0" borderId="0" xfId="3" applyNumberFormat="1" applyFont="1" applyAlignment="1">
      <alignment vertical="center"/>
    </xf>
    <xf numFmtId="168" fontId="9" fillId="0" borderId="0" xfId="3" applyNumberFormat="1" applyFont="1" applyAlignment="1">
      <alignment vertical="center"/>
    </xf>
    <xf numFmtId="168" fontId="3" fillId="0" borderId="0" xfId="2" applyNumberFormat="1" applyFont="1" applyAlignment="1">
      <alignment horizontal="right" vertical="center"/>
    </xf>
    <xf numFmtId="168" fontId="3" fillId="0" borderId="1" xfId="3" applyNumberFormat="1" applyFont="1" applyBorder="1" applyAlignment="1">
      <alignment vertical="center"/>
    </xf>
    <xf numFmtId="17" fontId="8" fillId="0" borderId="0" xfId="3" applyNumberFormat="1" applyFont="1" applyAlignment="1"/>
    <xf numFmtId="164" fontId="33" fillId="0" borderId="0" xfId="1" applyNumberFormat="1" applyFont="1" applyFill="1" applyBorder="1" applyAlignment="1">
      <alignment horizontal="left" vertical="center" wrapText="1"/>
    </xf>
    <xf numFmtId="17" fontId="8" fillId="0" borderId="0" xfId="3" applyNumberFormat="1" applyFont="1" applyAlignment="1">
      <alignment vertical="center"/>
    </xf>
    <xf numFmtId="0" fontId="29" fillId="0" borderId="0" xfId="3" applyFont="1"/>
    <xf numFmtId="0" fontId="29" fillId="0" borderId="0" xfId="3" applyFont="1" applyBorder="1"/>
    <xf numFmtId="0" fontId="16" fillId="0" borderId="1" xfId="0" applyFont="1" applyBorder="1" applyAlignment="1">
      <alignment horizontal="left" vertical="center"/>
    </xf>
    <xf numFmtId="0" fontId="13" fillId="0" borderId="0" xfId="0" applyFont="1" applyBorder="1" applyAlignment="1">
      <alignment vertical="center"/>
    </xf>
    <xf numFmtId="0" fontId="17" fillId="0" borderId="0" xfId="0" applyFont="1" applyAlignment="1"/>
    <xf numFmtId="0" fontId="0" fillId="0" borderId="0" xfId="0" applyAlignment="1"/>
    <xf numFmtId="164" fontId="12" fillId="0" borderId="0" xfId="1" applyNumberFormat="1" applyFont="1" applyFill="1" applyBorder="1" applyAlignment="1">
      <alignment horizontal="left" vertical="center" wrapText="1"/>
    </xf>
    <xf numFmtId="0" fontId="12" fillId="0" borderId="2" xfId="3" applyFont="1" applyBorder="1" applyAlignment="1">
      <alignment vertical="center" wrapText="1"/>
    </xf>
    <xf numFmtId="164" fontId="14" fillId="0" borderId="1" xfId="1" applyNumberFormat="1" applyFont="1" applyBorder="1" applyAlignment="1">
      <alignment horizontal="center" vertical="top" wrapText="1"/>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7" fillId="0" borderId="1" xfId="3" applyFont="1" applyBorder="1" applyAlignment="1">
      <alignment vertical="center"/>
    </xf>
    <xf numFmtId="164" fontId="5" fillId="0" borderId="0" xfId="1" applyNumberFormat="1" applyFont="1" applyFill="1" applyBorder="1" applyAlignment="1">
      <alignment horizontal="center" vertical="center" wrapText="1"/>
    </xf>
    <xf numFmtId="164" fontId="15" fillId="0" borderId="0" xfId="1" applyNumberFormat="1" applyFont="1" applyBorder="1" applyAlignment="1">
      <alignment vertical="center" wrapText="1"/>
    </xf>
    <xf numFmtId="164" fontId="12" fillId="0" borderId="0" xfId="1" quotePrefix="1" applyNumberFormat="1" applyFont="1" applyFill="1" applyBorder="1" applyAlignment="1">
      <alignment horizontal="left" vertical="center" wrapText="1"/>
    </xf>
    <xf numFmtId="164" fontId="4" fillId="0" borderId="0" xfId="1" applyNumberFormat="1" applyFont="1" applyFill="1" applyBorder="1" applyAlignment="1">
      <alignment horizontal="right" vertical="center" wrapText="1"/>
    </xf>
    <xf numFmtId="164" fontId="34" fillId="0" borderId="0" xfId="1" applyNumberFormat="1" applyFont="1" applyFill="1" applyBorder="1" applyAlignment="1">
      <alignment horizontal="left" vertical="center" wrapText="1"/>
    </xf>
    <xf numFmtId="0" fontId="3" fillId="0" borderId="0" xfId="3"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168" fontId="14" fillId="0" borderId="0" xfId="1" applyNumberFormat="1" applyFont="1" applyFill="1" applyBorder="1" applyAlignment="1">
      <alignment horizontal="left" vertical="center" wrapText="1"/>
    </xf>
    <xf numFmtId="0" fontId="25" fillId="0" borderId="4" xfId="0" applyFont="1" applyBorder="1" applyAlignment="1">
      <alignment horizontal="center"/>
    </xf>
    <xf numFmtId="0" fontId="25" fillId="0" borderId="0" xfId="0" applyFont="1" applyBorder="1" applyAlignment="1">
      <alignment horizontal="center"/>
    </xf>
    <xf numFmtId="0" fontId="25" fillId="0" borderId="7" xfId="0" applyFont="1" applyBorder="1" applyAlignment="1">
      <alignment horizontal="center"/>
    </xf>
    <xf numFmtId="0" fontId="3"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xf numFmtId="0" fontId="0" fillId="0" borderId="0" xfId="0" applyFont="1"/>
    <xf numFmtId="17" fontId="16" fillId="0" borderId="0" xfId="0" quotePrefix="1" applyNumberFormat="1" applyFont="1" applyBorder="1" applyAlignment="1"/>
    <xf numFmtId="17" fontId="16" fillId="0" borderId="7" xfId="0" quotePrefix="1" applyNumberFormat="1" applyFont="1" applyBorder="1" applyAlignment="1"/>
    <xf numFmtId="0" fontId="37" fillId="0" borderId="0" xfId="0" applyFont="1" applyBorder="1"/>
    <xf numFmtId="0" fontId="38" fillId="0" borderId="0" xfId="0" applyFont="1" applyBorder="1" applyAlignment="1">
      <alignment vertical="center"/>
    </xf>
    <xf numFmtId="17" fontId="28" fillId="0" borderId="0" xfId="0" quotePrefix="1" applyNumberFormat="1" applyFont="1" applyBorder="1" applyAlignment="1"/>
    <xf numFmtId="17" fontId="0" fillId="0" borderId="0" xfId="0" applyNumberFormat="1"/>
    <xf numFmtId="0" fontId="17" fillId="0" borderId="7" xfId="0" applyFont="1" applyBorder="1" applyAlignment="1">
      <alignment vertical="top" wrapText="1"/>
    </xf>
    <xf numFmtId="164" fontId="39" fillId="0" borderId="0" xfId="1" applyNumberFormat="1" applyFont="1" applyFill="1" applyBorder="1" applyAlignment="1">
      <alignment horizontal="left" vertical="center" wrapText="1"/>
    </xf>
    <xf numFmtId="164" fontId="12" fillId="0" borderId="5" xfId="1" applyNumberFormat="1" applyFont="1" applyFill="1" applyBorder="1" applyAlignment="1">
      <alignment horizontal="left" vertical="center" wrapText="1"/>
    </xf>
    <xf numFmtId="164" fontId="15" fillId="0" borderId="0" xfId="1" applyNumberFormat="1" applyFont="1" applyFill="1" applyBorder="1" applyAlignment="1">
      <alignment horizontal="right" vertical="center" wrapText="1"/>
    </xf>
    <xf numFmtId="164" fontId="15" fillId="0" borderId="0" xfId="1" applyNumberFormat="1" applyFont="1" applyFill="1" applyBorder="1" applyAlignment="1">
      <alignment horizontal="left" vertical="center" wrapText="1"/>
    </xf>
    <xf numFmtId="164" fontId="14" fillId="0" borderId="3" xfId="1" applyNumberFormat="1" applyFont="1" applyFill="1" applyBorder="1" applyAlignment="1">
      <alignment horizontal="left" vertical="center" wrapText="1"/>
    </xf>
    <xf numFmtId="0" fontId="29" fillId="0" borderId="1" xfId="3" applyFont="1" applyBorder="1"/>
    <xf numFmtId="0" fontId="26" fillId="0" borderId="1" xfId="0" applyFont="1" applyBorder="1" applyAlignment="1">
      <alignment vertical="center"/>
    </xf>
    <xf numFmtId="0" fontId="14" fillId="0" borderId="1" xfId="3" applyFont="1" applyBorder="1" applyAlignment="1">
      <alignment horizontal="left" vertical="center" wrapText="1"/>
    </xf>
    <xf numFmtId="0" fontId="12" fillId="0" borderId="0" xfId="3" applyFont="1" applyBorder="1" applyAlignment="1">
      <alignment horizontal="left" vertical="center" wrapText="1"/>
    </xf>
    <xf numFmtId="0" fontId="16" fillId="0" borderId="0" xfId="0" applyFont="1" applyBorder="1" applyAlignment="1">
      <alignment horizontal="left" vertical="center"/>
    </xf>
    <xf numFmtId="0" fontId="14" fillId="0" borderId="1" xfId="3" applyFont="1" applyBorder="1" applyAlignment="1">
      <alignment horizontal="right" vertical="center" wrapText="1"/>
    </xf>
    <xf numFmtId="0" fontId="36" fillId="0" borderId="0" xfId="0" applyFont="1" applyAlignment="1">
      <alignment vertical="center"/>
    </xf>
    <xf numFmtId="0" fontId="20" fillId="0" borderId="0" xfId="0" applyFont="1"/>
    <xf numFmtId="0" fontId="14" fillId="0" borderId="0" xfId="0" applyFont="1"/>
    <xf numFmtId="164" fontId="14" fillId="0" borderId="7" xfId="1" applyNumberFormat="1" applyFont="1" applyFill="1" applyBorder="1" applyAlignment="1">
      <alignment horizontal="left" vertical="center" wrapText="1"/>
    </xf>
    <xf numFmtId="0" fontId="16" fillId="0" borderId="0" xfId="3" applyFont="1" applyAlignment="1">
      <alignment horizontal="right"/>
    </xf>
    <xf numFmtId="164" fontId="15" fillId="0" borderId="7" xfId="1" applyNumberFormat="1" applyFont="1" applyFill="1" applyBorder="1" applyAlignment="1">
      <alignment horizontal="left" vertical="center" wrapText="1"/>
    </xf>
    <xf numFmtId="164" fontId="12" fillId="0" borderId="3" xfId="1" applyNumberFormat="1" applyFont="1" applyFill="1" applyBorder="1" applyAlignment="1">
      <alignment horizontal="left" vertical="center" wrapText="1"/>
    </xf>
    <xf numFmtId="164" fontId="12" fillId="0" borderId="6" xfId="1" applyNumberFormat="1" applyFont="1" applyFill="1" applyBorder="1" applyAlignment="1">
      <alignment horizontal="left" vertical="center" wrapText="1"/>
    </xf>
    <xf numFmtId="164" fontId="14" fillId="0" borderId="0" xfId="1" applyNumberFormat="1" applyFont="1" applyFill="1" applyBorder="1" applyAlignment="1">
      <alignment horizontal="right" vertical="center" wrapText="1"/>
    </xf>
    <xf numFmtId="164" fontId="14" fillId="0" borderId="1" xfId="1" applyNumberFormat="1" applyFont="1" applyFill="1" applyBorder="1" applyAlignment="1">
      <alignment horizontal="right" vertical="center" wrapText="1"/>
    </xf>
    <xf numFmtId="0" fontId="40" fillId="0" borderId="1" xfId="0" applyFont="1" applyBorder="1" applyAlignment="1">
      <alignment horizontal="left" vertical="center"/>
    </xf>
    <xf numFmtId="17" fontId="16" fillId="0" borderId="0" xfId="3" applyNumberFormat="1" applyFont="1"/>
    <xf numFmtId="0" fontId="29" fillId="0" borderId="0" xfId="3" applyFont="1" applyAlignment="1">
      <alignment vertical="center"/>
    </xf>
    <xf numFmtId="0" fontId="16" fillId="0" borderId="0" xfId="3" applyFont="1" applyBorder="1" applyAlignment="1">
      <alignment horizontal="left" vertical="center" wrapText="1"/>
    </xf>
    <xf numFmtId="0" fontId="0" fillId="0" borderId="0" xfId="0" applyBorder="1" applyAlignment="1">
      <alignment vertical="center"/>
    </xf>
    <xf numFmtId="43" fontId="29" fillId="0" borderId="0" xfId="1" applyNumberFormat="1" applyFont="1" applyBorder="1" applyAlignment="1">
      <alignment vertical="center"/>
    </xf>
    <xf numFmtId="0" fontId="27" fillId="0" borderId="0" xfId="3" applyFont="1" applyBorder="1" applyAlignment="1">
      <alignment vertical="center" wrapText="1"/>
    </xf>
    <xf numFmtId="9" fontId="3" fillId="0" borderId="0" xfId="2" applyFont="1" applyBorder="1" applyAlignment="1">
      <alignment horizontal="right" vertical="center"/>
    </xf>
    <xf numFmtId="0" fontId="26" fillId="0" borderId="2" xfId="3" applyFont="1" applyBorder="1" applyAlignment="1">
      <alignment vertical="center" wrapText="1"/>
    </xf>
    <xf numFmtId="0" fontId="26" fillId="0" borderId="0" xfId="3" applyFont="1" applyBorder="1" applyAlignment="1">
      <alignment vertical="center" wrapText="1"/>
    </xf>
    <xf numFmtId="0" fontId="27" fillId="0" borderId="0" xfId="3" applyFont="1" applyBorder="1" applyAlignment="1">
      <alignment wrapText="1"/>
    </xf>
    <xf numFmtId="0" fontId="3" fillId="0" borderId="0" xfId="3" applyFont="1" applyAlignment="1"/>
    <xf numFmtId="165" fontId="3" fillId="0" borderId="0" xfId="3" applyNumberFormat="1" applyFont="1" applyBorder="1" applyAlignment="1">
      <alignment vertical="center"/>
    </xf>
    <xf numFmtId="0" fontId="0" fillId="0" borderId="0" xfId="0" applyFill="1" applyBorder="1"/>
    <xf numFmtId="0" fontId="0" fillId="0" borderId="0" xfId="0" applyBorder="1" applyAlignment="1"/>
    <xf numFmtId="9" fontId="3" fillId="0" borderId="0" xfId="2" applyFont="1" applyAlignment="1">
      <alignment vertical="center"/>
    </xf>
    <xf numFmtId="9" fontId="20" fillId="0" borderId="8" xfId="2" applyFont="1" applyBorder="1" applyAlignment="1">
      <alignment horizontal="center" vertical="center" wrapText="1"/>
    </xf>
    <xf numFmtId="166" fontId="15" fillId="0" borderId="14" xfId="2" applyNumberFormat="1" applyFont="1" applyBorder="1" applyAlignment="1">
      <alignment horizontal="center" vertical="center" wrapText="1"/>
    </xf>
    <xf numFmtId="0" fontId="12" fillId="0" borderId="5" xfId="4" applyFont="1" applyFill="1" applyBorder="1" applyAlignment="1">
      <alignment horizontal="left" vertical="center" wrapText="1"/>
    </xf>
    <xf numFmtId="164" fontId="12" fillId="0" borderId="5" xfId="1" applyNumberFormat="1" applyFont="1" applyFill="1" applyBorder="1" applyAlignment="1">
      <alignment vertical="center" wrapText="1"/>
    </xf>
    <xf numFmtId="0" fontId="13" fillId="0" borderId="0" xfId="3" applyFont="1" applyFill="1" applyAlignment="1">
      <alignment vertical="center"/>
    </xf>
    <xf numFmtId="164" fontId="12" fillId="0" borderId="1" xfId="1" quotePrefix="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8" fontId="14" fillId="0" borderId="1" xfId="1" applyNumberFormat="1" applyFont="1" applyFill="1" applyBorder="1" applyAlignment="1">
      <alignment horizontal="left" vertical="center" wrapText="1"/>
    </xf>
    <xf numFmtId="0" fontId="13" fillId="0" borderId="0" xfId="3" applyFont="1" applyFill="1" applyAlignment="1"/>
    <xf numFmtId="164" fontId="3" fillId="0" borderId="0" xfId="3" applyNumberFormat="1" applyFont="1" applyAlignment="1"/>
    <xf numFmtId="167" fontId="3" fillId="0" borderId="0" xfId="3" applyNumberFormat="1" applyFont="1" applyAlignment="1"/>
    <xf numFmtId="0" fontId="27" fillId="0" borderId="3" xfId="3" applyFont="1" applyBorder="1" applyAlignment="1">
      <alignment horizontal="left" wrapText="1"/>
    </xf>
    <xf numFmtId="0" fontId="27" fillId="0" borderId="10" xfId="3" applyFont="1" applyBorder="1" applyAlignment="1">
      <alignment horizontal="left" vertical="center" wrapText="1"/>
    </xf>
    <xf numFmtId="0" fontId="13" fillId="0" borderId="1" xfId="0" applyFont="1" applyFill="1" applyBorder="1" applyAlignment="1">
      <alignment vertical="center" wrapText="1"/>
    </xf>
    <xf numFmtId="0" fontId="29" fillId="0" borderId="1"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1" xfId="0" applyFont="1" applyFill="1" applyBorder="1" applyAlignment="1">
      <alignment horizontal="right" vertical="center" wrapText="1"/>
    </xf>
    <xf numFmtId="164" fontId="13" fillId="0" borderId="0" xfId="0" applyNumberFormat="1" applyFont="1" applyFill="1" applyAlignment="1">
      <alignment horizontal="right" vertical="center"/>
    </xf>
    <xf numFmtId="169" fontId="13" fillId="0" borderId="0" xfId="0" applyNumberFormat="1" applyFont="1" applyFill="1" applyBorder="1" applyAlignment="1">
      <alignment horizontal="right" vertical="center"/>
    </xf>
    <xf numFmtId="164" fontId="13" fillId="0" borderId="4"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169" fontId="13" fillId="0" borderId="7" xfId="0" applyNumberFormat="1" applyFont="1" applyFill="1" applyBorder="1" applyAlignment="1">
      <alignment horizontal="right" vertical="center"/>
    </xf>
    <xf numFmtId="164" fontId="19" fillId="0" borderId="0" xfId="0" applyNumberFormat="1" applyFont="1" applyFill="1" applyAlignment="1">
      <alignment horizontal="right"/>
    </xf>
    <xf numFmtId="169" fontId="19" fillId="0" borderId="0" xfId="0" applyNumberFormat="1" applyFont="1" applyFill="1" applyBorder="1" applyAlignment="1">
      <alignment horizontal="right"/>
    </xf>
    <xf numFmtId="169" fontId="19" fillId="0" borderId="7" xfId="0" applyNumberFormat="1" applyFont="1" applyFill="1" applyBorder="1" applyAlignment="1">
      <alignment horizontal="right"/>
    </xf>
    <xf numFmtId="164" fontId="13" fillId="0" borderId="3" xfId="0" applyNumberFormat="1" applyFont="1" applyFill="1" applyBorder="1" applyAlignment="1">
      <alignment horizontal="right" vertical="center"/>
    </xf>
    <xf numFmtId="169" fontId="13" fillId="0" borderId="6" xfId="0" applyNumberFormat="1" applyFont="1" applyFill="1" applyBorder="1" applyAlignment="1">
      <alignment horizontal="right" vertical="center"/>
    </xf>
    <xf numFmtId="169" fontId="13" fillId="0" borderId="3" xfId="0" applyNumberFormat="1" applyFont="1" applyFill="1" applyBorder="1" applyAlignment="1">
      <alignment horizontal="right" vertical="center"/>
    </xf>
    <xf numFmtId="17" fontId="15" fillId="0" borderId="0" xfId="4" quotePrefix="1" applyNumberFormat="1" applyFont="1" applyFill="1" applyAlignment="1">
      <alignment horizontal="left"/>
    </xf>
    <xf numFmtId="164" fontId="20" fillId="0" borderId="0" xfId="1" applyNumberFormat="1" applyFont="1" applyFill="1" applyBorder="1" applyAlignment="1">
      <alignment horizontal="right" wrapText="1"/>
    </xf>
    <xf numFmtId="17" fontId="15" fillId="0" borderId="1" xfId="4" quotePrefix="1" applyNumberFormat="1" applyFont="1" applyFill="1" applyBorder="1" applyAlignment="1">
      <alignment horizontal="left"/>
    </xf>
    <xf numFmtId="164" fontId="20" fillId="0" borderId="1" xfId="1" applyNumberFormat="1" applyFont="1" applyFill="1" applyBorder="1" applyAlignment="1">
      <alignment horizontal="right" wrapText="1"/>
    </xf>
    <xf numFmtId="169" fontId="20" fillId="0" borderId="11" xfId="1" applyNumberFormat="1" applyFont="1" applyFill="1" applyBorder="1" applyAlignment="1">
      <alignment horizontal="right" wrapText="1"/>
    </xf>
    <xf numFmtId="169" fontId="20" fillId="0" borderId="1" xfId="1" applyNumberFormat="1" applyFont="1" applyFill="1" applyBorder="1" applyAlignment="1">
      <alignment horizontal="right" wrapText="1"/>
    </xf>
    <xf numFmtId="0" fontId="16" fillId="0" borderId="0" xfId="0" applyFont="1" applyBorder="1" applyAlignment="1">
      <alignment horizontal="left" vertical="center" wrapText="1"/>
    </xf>
    <xf numFmtId="0" fontId="13" fillId="0" borderId="0" xfId="3" applyFont="1" applyBorder="1" applyAlignment="1">
      <alignment vertical="center"/>
    </xf>
    <xf numFmtId="43" fontId="14" fillId="0" borderId="0" xfId="1" applyNumberFormat="1" applyFont="1" applyFill="1" applyBorder="1" applyAlignment="1">
      <alignment horizontal="left" vertical="center" wrapText="1"/>
    </xf>
    <xf numFmtId="43" fontId="16" fillId="0" borderId="0" xfId="1" applyNumberFormat="1" applyFont="1" applyAlignment="1">
      <alignment vertical="center"/>
    </xf>
    <xf numFmtId="43" fontId="13" fillId="0" borderId="0" xfId="1" applyNumberFormat="1" applyFont="1" applyAlignment="1">
      <alignment vertical="center"/>
    </xf>
    <xf numFmtId="43" fontId="12" fillId="0" borderId="5" xfId="1" applyNumberFormat="1" applyFont="1" applyFill="1" applyBorder="1" applyAlignment="1">
      <alignment horizontal="left" vertical="center" wrapText="1"/>
    </xf>
    <xf numFmtId="164" fontId="15" fillId="0" borderId="2" xfId="1" applyNumberFormat="1" applyFont="1" applyFill="1" applyBorder="1" applyAlignment="1">
      <alignment horizontal="left" vertical="center" wrapText="1"/>
    </xf>
    <xf numFmtId="164" fontId="18" fillId="0" borderId="2" xfId="1" applyNumberFormat="1" applyFont="1" applyBorder="1" applyAlignment="1">
      <alignment vertical="center"/>
    </xf>
    <xf numFmtId="43" fontId="16" fillId="0" borderId="2" xfId="1" applyFont="1" applyBorder="1" applyAlignment="1">
      <alignment vertical="center"/>
    </xf>
    <xf numFmtId="0" fontId="16" fillId="0" borderId="2" xfId="3" applyFont="1" applyBorder="1" applyAlignment="1">
      <alignment vertical="center"/>
    </xf>
    <xf numFmtId="164" fontId="18" fillId="0" borderId="0" xfId="1" applyNumberFormat="1" applyFont="1" applyAlignment="1">
      <alignment vertical="center"/>
    </xf>
    <xf numFmtId="167" fontId="13" fillId="0" borderId="0" xfId="3" applyNumberFormat="1" applyFont="1" applyAlignment="1">
      <alignment vertical="center"/>
    </xf>
    <xf numFmtId="0" fontId="14" fillId="0" borderId="0" xfId="3" applyFont="1" applyBorder="1" applyAlignment="1">
      <alignment vertical="center" wrapText="1"/>
    </xf>
    <xf numFmtId="17" fontId="8" fillId="0" borderId="0" xfId="3" applyNumberFormat="1" applyFont="1" applyFill="1"/>
    <xf numFmtId="0" fontId="41" fillId="0" borderId="2" xfId="3" applyFont="1" applyBorder="1" applyAlignment="1">
      <alignment vertical="center" wrapText="1"/>
    </xf>
    <xf numFmtId="17" fontId="27" fillId="0" borderId="3" xfId="4" quotePrefix="1" applyNumberFormat="1" applyFont="1" applyFill="1" applyBorder="1" applyAlignment="1">
      <alignment vertical="center"/>
    </xf>
    <xf numFmtId="164" fontId="31" fillId="0" borderId="3" xfId="1" applyNumberFormat="1" applyFont="1" applyFill="1" applyBorder="1" applyAlignment="1">
      <alignment vertical="center" wrapText="1"/>
    </xf>
    <xf numFmtId="168" fontId="31" fillId="0" borderId="3" xfId="1" applyNumberFormat="1" applyFont="1" applyFill="1" applyBorder="1" applyAlignment="1">
      <alignment horizontal="left" vertical="center" wrapText="1"/>
    </xf>
    <xf numFmtId="164" fontId="31" fillId="0" borderId="3" xfId="1" applyNumberFormat="1" applyFont="1" applyFill="1" applyBorder="1" applyAlignment="1">
      <alignment horizontal="left" vertical="center" wrapText="1"/>
    </xf>
    <xf numFmtId="164" fontId="29" fillId="0" borderId="0" xfId="3" applyNumberFormat="1" applyFont="1" applyAlignment="1">
      <alignment vertical="center"/>
    </xf>
    <xf numFmtId="167" fontId="29" fillId="0" borderId="0" xfId="3" applyNumberFormat="1" applyFont="1" applyAlignment="1">
      <alignment vertical="center"/>
    </xf>
    <xf numFmtId="17" fontId="27" fillId="0" borderId="5" xfId="4" quotePrefix="1" applyNumberFormat="1" applyFont="1" applyFill="1" applyBorder="1" applyAlignment="1">
      <alignment vertical="center"/>
    </xf>
    <xf numFmtId="164" fontId="31" fillId="0" borderId="5" xfId="1" applyNumberFormat="1" applyFont="1" applyFill="1" applyBorder="1" applyAlignment="1">
      <alignment vertical="center" wrapText="1"/>
    </xf>
    <xf numFmtId="164" fontId="42" fillId="0" borderId="5" xfId="1" applyNumberFormat="1" applyFont="1" applyFill="1" applyBorder="1" applyAlignment="1">
      <alignment horizontal="left" vertical="center" wrapText="1"/>
    </xf>
    <xf numFmtId="168" fontId="31" fillId="0" borderId="5" xfId="1" applyNumberFormat="1" applyFont="1" applyFill="1" applyBorder="1" applyAlignment="1">
      <alignment horizontal="left" vertical="center" wrapText="1"/>
    </xf>
    <xf numFmtId="164" fontId="4" fillId="0" borderId="0" xfId="1" applyNumberFormat="1" applyFont="1" applyFill="1" applyBorder="1" applyAlignment="1">
      <alignment horizontal="left" wrapText="1"/>
    </xf>
    <xf numFmtId="164" fontId="14" fillId="0" borderId="0" xfId="1" applyNumberFormat="1" applyFont="1" applyBorder="1" applyAlignment="1">
      <alignment horizontal="center" vertical="top" wrapText="1"/>
    </xf>
    <xf numFmtId="164" fontId="32" fillId="0" borderId="0" xfId="1" applyNumberFormat="1" applyFont="1" applyFill="1" applyBorder="1" applyAlignment="1">
      <alignment horizontal="left" vertical="center" wrapText="1"/>
    </xf>
    <xf numFmtId="0" fontId="20" fillId="0" borderId="3" xfId="4" applyFont="1" applyBorder="1" applyAlignment="1">
      <alignment vertical="center" wrapText="1"/>
    </xf>
    <xf numFmtId="0" fontId="19" fillId="0" borderId="0" xfId="0" applyFont="1" applyFill="1" applyBorder="1" applyAlignment="1">
      <alignment vertical="center" wrapText="1"/>
    </xf>
    <xf numFmtId="164" fontId="12" fillId="0" borderId="3" xfId="1" quotePrefix="1" applyNumberFormat="1" applyFont="1" applyFill="1" applyBorder="1" applyAlignment="1">
      <alignment horizontal="left" vertical="center" wrapText="1"/>
    </xf>
    <xf numFmtId="164" fontId="15" fillId="0" borderId="3" xfId="1" applyNumberFormat="1" applyFont="1" applyBorder="1" applyAlignment="1">
      <alignment vertical="center" wrapText="1"/>
    </xf>
    <xf numFmtId="166" fontId="15" fillId="0" borderId="3" xfId="2" applyNumberFormat="1" applyFont="1" applyBorder="1" applyAlignment="1">
      <alignment horizontal="center" vertical="center" wrapText="1"/>
    </xf>
    <xf numFmtId="0" fontId="20" fillId="0" borderId="0" xfId="4" applyFont="1" applyAlignment="1">
      <alignment vertical="center" wrapText="1"/>
    </xf>
    <xf numFmtId="168" fontId="12" fillId="0" borderId="1" xfId="3" applyNumberFormat="1" applyFont="1" applyBorder="1" applyAlignment="1">
      <alignment vertical="center" wrapText="1"/>
    </xf>
    <xf numFmtId="0" fontId="13" fillId="0" borderId="1" xfId="3" applyFont="1" applyBorder="1" applyAlignment="1">
      <alignment vertical="center"/>
    </xf>
    <xf numFmtId="168" fontId="13" fillId="0" borderId="0" xfId="3" applyNumberFormat="1" applyFont="1" applyAlignment="1">
      <alignment vertical="center"/>
    </xf>
    <xf numFmtId="17" fontId="16" fillId="0" borderId="0" xfId="3" applyNumberFormat="1" applyFont="1" applyAlignment="1"/>
    <xf numFmtId="168" fontId="16" fillId="0" borderId="0" xfId="1" applyNumberFormat="1" applyFont="1" applyBorder="1" applyAlignment="1">
      <alignment horizontal="left" vertical="center"/>
    </xf>
    <xf numFmtId="164" fontId="13" fillId="0" borderId="0" xfId="5" applyNumberFormat="1" applyFont="1" applyAlignment="1">
      <alignment vertical="center"/>
    </xf>
    <xf numFmtId="17" fontId="28" fillId="0" borderId="0" xfId="0" quotePrefix="1" applyNumberFormat="1" applyFont="1" applyFill="1" applyBorder="1" applyAlignment="1"/>
    <xf numFmtId="0" fontId="13" fillId="0" borderId="0" xfId="0" applyFont="1" applyFill="1" applyBorder="1" applyAlignment="1">
      <alignment horizontal="left" vertical="center"/>
    </xf>
    <xf numFmtId="0" fontId="3" fillId="0" borderId="0" xfId="3" applyFont="1" applyFill="1" applyAlignment="1">
      <alignment vertical="center"/>
    </xf>
    <xf numFmtId="9" fontId="3" fillId="0" borderId="0" xfId="2" applyFont="1" applyFill="1" applyAlignment="1">
      <alignment horizontal="right" vertical="center"/>
    </xf>
    <xf numFmtId="168" fontId="3" fillId="0" borderId="0" xfId="3" applyNumberFormat="1" applyFont="1" applyFill="1" applyAlignment="1">
      <alignment vertical="center"/>
    </xf>
    <xf numFmtId="168" fontId="24" fillId="0" borderId="0" xfId="3" applyNumberFormat="1" applyFont="1" applyAlignment="1">
      <alignment vertical="center"/>
    </xf>
    <xf numFmtId="164" fontId="24" fillId="0" borderId="0" xfId="3" applyNumberFormat="1" applyFont="1" applyAlignment="1">
      <alignment vertical="center"/>
    </xf>
    <xf numFmtId="164" fontId="24" fillId="0" borderId="0" xfId="3" applyNumberFormat="1" applyFont="1" applyAlignment="1"/>
    <xf numFmtId="0" fontId="24" fillId="0" borderId="0" xfId="3" applyFont="1" applyAlignment="1">
      <alignment vertical="center"/>
    </xf>
    <xf numFmtId="164" fontId="3" fillId="0" borderId="0" xfId="2" applyNumberFormat="1" applyFont="1" applyAlignment="1">
      <alignment vertical="center"/>
    </xf>
    <xf numFmtId="164" fontId="14" fillId="0" borderId="0" xfId="1" applyNumberFormat="1" applyFont="1" applyFill="1" applyBorder="1" applyAlignment="1">
      <alignment horizontal="left" wrapText="1"/>
    </xf>
    <xf numFmtId="0" fontId="13" fillId="0" borderId="0" xfId="3" applyFont="1" applyAlignment="1"/>
    <xf numFmtId="164" fontId="13" fillId="0" borderId="0" xfId="3" applyNumberFormat="1" applyFont="1" applyAlignment="1">
      <alignment vertical="center"/>
    </xf>
    <xf numFmtId="17" fontId="15" fillId="0" borderId="3" xfId="4" quotePrefix="1" applyNumberFormat="1" applyFont="1" applyFill="1" applyBorder="1" applyAlignment="1">
      <alignment vertical="center"/>
    </xf>
    <xf numFmtId="164" fontId="20" fillId="0" borderId="3" xfId="1" applyNumberFormat="1" applyFont="1" applyFill="1" applyBorder="1" applyAlignment="1">
      <alignment vertical="center" wrapText="1"/>
    </xf>
    <xf numFmtId="168" fontId="20" fillId="0" borderId="3" xfId="1" applyNumberFormat="1" applyFont="1" applyFill="1" applyBorder="1" applyAlignment="1">
      <alignment horizontal="left" vertical="center" wrapText="1"/>
    </xf>
    <xf numFmtId="17" fontId="15" fillId="0" borderId="14" xfId="4" quotePrefix="1" applyNumberFormat="1" applyFont="1" applyFill="1" applyBorder="1" applyAlignment="1"/>
    <xf numFmtId="164" fontId="20" fillId="0" borderId="14" xfId="1" applyNumberFormat="1" applyFont="1" applyFill="1" applyBorder="1" applyAlignment="1">
      <alignment wrapText="1"/>
    </xf>
    <xf numFmtId="168" fontId="20" fillId="0" borderId="14" xfId="1" applyNumberFormat="1" applyFont="1" applyFill="1" applyBorder="1" applyAlignment="1">
      <alignment horizontal="left" wrapText="1"/>
    </xf>
    <xf numFmtId="17" fontId="15" fillId="0" borderId="1" xfId="4" quotePrefix="1" applyNumberFormat="1" applyFont="1" applyFill="1" applyBorder="1" applyAlignment="1">
      <alignment vertical="center"/>
    </xf>
    <xf numFmtId="164" fontId="20" fillId="0" borderId="1" xfId="1" applyNumberFormat="1" applyFont="1" applyFill="1" applyBorder="1" applyAlignment="1">
      <alignment vertical="center" wrapText="1"/>
    </xf>
    <xf numFmtId="168" fontId="20" fillId="0" borderId="1" xfId="1" applyNumberFormat="1" applyFont="1" applyFill="1" applyBorder="1" applyAlignment="1">
      <alignment horizontal="left" vertical="center" wrapText="1"/>
    </xf>
    <xf numFmtId="0" fontId="21" fillId="0" borderId="0" xfId="0" applyFont="1" applyBorder="1" applyAlignment="1">
      <alignment vertical="center"/>
    </xf>
    <xf numFmtId="168" fontId="30" fillId="0" borderId="0" xfId="1" applyNumberFormat="1" applyFont="1" applyFill="1" applyBorder="1" applyAlignment="1">
      <alignment horizontal="left" vertical="center" wrapText="1"/>
    </xf>
    <xf numFmtId="168" fontId="32" fillId="0" borderId="5" xfId="1" applyNumberFormat="1" applyFont="1" applyFill="1" applyBorder="1" applyAlignment="1">
      <alignment horizontal="left" vertical="center" wrapText="1"/>
    </xf>
    <xf numFmtId="168" fontId="29" fillId="0" borderId="0" xfId="3" applyNumberFormat="1" applyFont="1" applyAlignment="1">
      <alignment vertical="center"/>
    </xf>
    <xf numFmtId="166" fontId="13" fillId="0" borderId="0" xfId="2" applyNumberFormat="1" applyFont="1"/>
    <xf numFmtId="0" fontId="0" fillId="0" borderId="0" xfId="0" applyFill="1" applyBorder="1" applyAlignment="1">
      <alignment vertical="center"/>
    </xf>
    <xf numFmtId="164" fontId="20" fillId="0" borderId="3" xfId="1" applyNumberFormat="1" applyFont="1" applyFill="1" applyBorder="1" applyAlignment="1">
      <alignment horizontal="left" vertical="center" wrapText="1"/>
    </xf>
    <xf numFmtId="17" fontId="15" fillId="0" borderId="3" xfId="4" quotePrefix="1" applyNumberFormat="1" applyFont="1" applyBorder="1" applyAlignment="1">
      <alignment vertical="center"/>
    </xf>
    <xf numFmtId="164" fontId="12" fillId="0" borderId="0" xfId="1" applyNumberFormat="1" applyFont="1" applyFill="1" applyBorder="1" applyAlignment="1">
      <alignment horizontal="left" wrapText="1"/>
    </xf>
    <xf numFmtId="9" fontId="4" fillId="0" borderId="0" xfId="2" applyFont="1" applyFill="1" applyBorder="1" applyAlignment="1">
      <alignment horizontal="right" vertical="center" wrapText="1"/>
    </xf>
    <xf numFmtId="9" fontId="0" fillId="0" borderId="0" xfId="2" applyFont="1"/>
    <xf numFmtId="168" fontId="60" fillId="0" borderId="0" xfId="3" applyNumberFormat="1" applyFont="1" applyAlignment="1">
      <alignment vertical="center"/>
    </xf>
    <xf numFmtId="17" fontId="12" fillId="0" borderId="0" xfId="4" quotePrefix="1" applyNumberFormat="1" applyFont="1" applyFill="1" applyBorder="1" applyAlignment="1">
      <alignment horizontal="left" vertical="center" wrapText="1"/>
    </xf>
    <xf numFmtId="164" fontId="14" fillId="0" borderId="0" xfId="1" applyNumberFormat="1" applyFont="1" applyFill="1" applyBorder="1" applyAlignment="1">
      <alignment vertical="center" wrapText="1"/>
    </xf>
    <xf numFmtId="164" fontId="12" fillId="0" borderId="0" xfId="1" applyNumberFormat="1" applyFont="1" applyFill="1" applyBorder="1" applyAlignment="1">
      <alignment vertical="center" wrapText="1"/>
    </xf>
    <xf numFmtId="0" fontId="0" fillId="0" borderId="0" xfId="0" applyAlignment="1">
      <alignment vertical="center"/>
    </xf>
    <xf numFmtId="164" fontId="15" fillId="0" borderId="0" xfId="1" applyNumberFormat="1" applyFont="1" applyFill="1" applyBorder="1" applyAlignment="1">
      <alignment vertical="center"/>
    </xf>
    <xf numFmtId="166" fontId="20" fillId="0" borderId="8" xfId="2" applyNumberFormat="1" applyFont="1" applyBorder="1" applyAlignment="1">
      <alignment horizontal="center" vertical="center" wrapText="1"/>
    </xf>
    <xf numFmtId="0" fontId="13" fillId="0" borderId="0" xfId="3" applyFont="1" applyBorder="1"/>
    <xf numFmtId="0" fontId="14" fillId="0" borderId="5" xfId="3" applyFont="1" applyBorder="1" applyAlignment="1">
      <alignment horizontal="right" vertical="center" wrapText="1"/>
    </xf>
    <xf numFmtId="168" fontId="14" fillId="0" borderId="0" xfId="1" applyNumberFormat="1" applyFont="1" applyFill="1" applyBorder="1" applyAlignment="1">
      <alignment horizontal="left" wrapText="1"/>
    </xf>
    <xf numFmtId="168" fontId="12" fillId="0" borderId="5" xfId="1" applyNumberFormat="1" applyFont="1" applyFill="1" applyBorder="1" applyAlignment="1">
      <alignment horizontal="left" vertical="center" wrapText="1"/>
    </xf>
    <xf numFmtId="0" fontId="13" fillId="0" borderId="0" xfId="3" applyFont="1" applyBorder="1" applyAlignment="1"/>
    <xf numFmtId="43" fontId="13" fillId="0" borderId="0" xfId="1" applyFont="1" applyBorder="1" applyAlignment="1">
      <alignment vertical="center"/>
    </xf>
    <xf numFmtId="17" fontId="15" fillId="0" borderId="5" xfId="4" quotePrefix="1" applyNumberFormat="1" applyFont="1" applyBorder="1" applyAlignment="1">
      <alignment vertical="center"/>
    </xf>
    <xf numFmtId="164" fontId="20" fillId="0" borderId="5" xfId="1" applyNumberFormat="1" applyFont="1" applyFill="1" applyBorder="1" applyAlignment="1">
      <alignment vertical="center" wrapText="1"/>
    </xf>
    <xf numFmtId="164" fontId="20" fillId="0" borderId="5" xfId="1" applyNumberFormat="1" applyFont="1" applyFill="1" applyBorder="1" applyAlignment="1">
      <alignment horizontal="left" vertical="center" wrapText="1"/>
    </xf>
    <xf numFmtId="168" fontId="20" fillId="0" borderId="5" xfId="1" applyNumberFormat="1" applyFont="1" applyFill="1" applyBorder="1" applyAlignment="1">
      <alignment horizontal="left" vertical="center" wrapText="1"/>
    </xf>
    <xf numFmtId="168" fontId="14" fillId="0" borderId="1" xfId="3" applyNumberFormat="1" applyFont="1" applyBorder="1" applyAlignment="1">
      <alignment horizontal="right" vertical="center" wrapText="1"/>
    </xf>
    <xf numFmtId="0" fontId="17" fillId="0" borderId="0" xfId="0" applyFont="1" applyBorder="1" applyAlignment="1">
      <alignment horizontal="justify" vertical="top"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5" fillId="0" borderId="4" xfId="0" applyFont="1" applyBorder="1" applyAlignment="1">
      <alignment horizontal="center" wrapText="1"/>
    </xf>
    <xf numFmtId="0" fontId="25" fillId="0" borderId="0" xfId="0" applyFont="1" applyBorder="1" applyAlignment="1">
      <alignment horizontal="center"/>
    </xf>
    <xf numFmtId="0" fontId="25" fillId="0" borderId="7"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43" fillId="0" borderId="0" xfId="0" quotePrefix="1" applyFont="1" applyBorder="1" applyAlignment="1">
      <alignment horizontal="justify" vertical="center" wrapText="1"/>
    </xf>
    <xf numFmtId="0" fontId="43" fillId="0" borderId="0" xfId="0" applyFont="1" applyBorder="1" applyAlignment="1">
      <alignment horizontal="justify" vertical="center" wrapText="1"/>
    </xf>
    <xf numFmtId="0" fontId="43" fillId="0" borderId="3" xfId="0" applyFont="1" applyBorder="1" applyAlignment="1">
      <alignment horizontal="justify" vertical="center" wrapText="1"/>
    </xf>
    <xf numFmtId="0" fontId="23" fillId="0" borderId="0" xfId="0" applyFont="1" applyBorder="1" applyAlignment="1">
      <alignment horizontal="left" vertical="center"/>
    </xf>
    <xf numFmtId="0" fontId="19" fillId="0" borderId="0" xfId="0" applyFont="1" applyBorder="1" applyAlignment="1">
      <alignment horizontal="left" vertical="center"/>
    </xf>
    <xf numFmtId="0" fontId="0" fillId="0" borderId="0" xfId="0" applyBorder="1" applyAlignment="1">
      <alignment horizontal="left" vertical="center" wrapText="1"/>
    </xf>
    <xf numFmtId="17" fontId="16" fillId="0" borderId="0" xfId="0" quotePrefix="1" applyNumberFormat="1" applyFont="1" applyBorder="1" applyAlignment="1">
      <alignment horizontal="center"/>
    </xf>
    <xf numFmtId="0" fontId="21" fillId="0" borderId="0" xfId="0" applyFont="1" applyAlignment="1">
      <alignment horizontal="justify" vertical="top" wrapText="1"/>
    </xf>
    <xf numFmtId="0" fontId="14" fillId="0" borderId="10" xfId="3" applyFont="1" applyBorder="1" applyAlignment="1">
      <alignment horizontal="center" vertical="center" wrapText="1"/>
    </xf>
    <xf numFmtId="0" fontId="12" fillId="0" borderId="10" xfId="4" applyFont="1" applyBorder="1" applyAlignment="1">
      <alignment horizontal="center" wrapText="1"/>
    </xf>
    <xf numFmtId="0" fontId="16" fillId="0" borderId="1" xfId="0" applyFont="1" applyBorder="1" applyAlignment="1">
      <alignment horizontal="left" vertical="center" wrapText="1"/>
    </xf>
    <xf numFmtId="0" fontId="16" fillId="0" borderId="0" xfId="3" applyFont="1" applyAlignment="1">
      <alignment horizontal="justify" vertical="center" wrapText="1"/>
    </xf>
    <xf numFmtId="164" fontId="14" fillId="0" borderId="10"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0"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0" fontId="12" fillId="0" borderId="10" xfId="3" applyFont="1" applyBorder="1" applyAlignment="1">
      <alignment horizontal="center" wrapText="1"/>
    </xf>
    <xf numFmtId="17" fontId="15" fillId="0" borderId="2" xfId="4" quotePrefix="1" applyNumberFormat="1" applyFont="1" applyFill="1" applyBorder="1" applyAlignment="1">
      <alignment horizontal="left" wrapText="1"/>
    </xf>
    <xf numFmtId="0" fontId="26" fillId="0" borderId="0" xfId="3" applyFont="1" applyBorder="1" applyAlignment="1">
      <alignment horizontal="justify" vertical="center" wrapText="1"/>
    </xf>
    <xf numFmtId="17" fontId="31" fillId="0" borderId="0" xfId="3" quotePrefix="1" applyNumberFormat="1" applyFont="1" applyAlignment="1">
      <alignment horizontal="center" vertical="center" wrapText="1"/>
    </xf>
    <xf numFmtId="17" fontId="31" fillId="0" borderId="0" xfId="3" applyNumberFormat="1" applyFont="1" applyAlignment="1">
      <alignment horizontal="center" vertical="center" wrapText="1"/>
    </xf>
    <xf numFmtId="0" fontId="30" fillId="0" borderId="0" xfId="3" applyFont="1" applyAlignment="1">
      <alignment horizontal="left" vertical="center" wrapText="1"/>
    </xf>
    <xf numFmtId="0" fontId="30" fillId="0" borderId="1" xfId="3" applyFont="1" applyBorder="1" applyAlignment="1">
      <alignment horizontal="left" vertical="center" wrapText="1"/>
    </xf>
    <xf numFmtId="0" fontId="27" fillId="0" borderId="10" xfId="3" applyFont="1" applyBorder="1" applyAlignment="1">
      <alignment horizontal="center" vertical="center" wrapText="1"/>
    </xf>
    <xf numFmtId="0" fontId="27" fillId="0" borderId="3" xfId="3" applyFont="1" applyBorder="1" applyAlignment="1">
      <alignment horizontal="center" vertical="center" wrapText="1"/>
    </xf>
    <xf numFmtId="0" fontId="29" fillId="0" borderId="10"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6" fillId="0" borderId="2" xfId="3" applyFont="1" applyBorder="1" applyAlignment="1">
      <alignment horizontal="justify" vertical="center" wrapText="1"/>
    </xf>
    <xf numFmtId="0" fontId="19" fillId="0" borderId="10" xfId="0" applyFont="1" applyFill="1" applyBorder="1" applyAlignment="1">
      <alignment horizont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0" fontId="15" fillId="0" borderId="10" xfId="3" applyFont="1" applyBorder="1" applyAlignment="1">
      <alignment horizontal="center" vertical="center" wrapText="1"/>
    </xf>
    <xf numFmtId="17" fontId="20" fillId="0" borderId="0" xfId="3" quotePrefix="1" applyNumberFormat="1" applyFont="1" applyBorder="1" applyAlignment="1">
      <alignment horizontal="center" vertical="center" wrapText="1"/>
    </xf>
    <xf numFmtId="17" fontId="20" fillId="0" borderId="0" xfId="3" applyNumberFormat="1" applyFont="1" applyBorder="1" applyAlignment="1">
      <alignment horizontal="center" vertical="center" wrapText="1"/>
    </xf>
    <xf numFmtId="0" fontId="12" fillId="0" borderId="0" xfId="3" applyFont="1" applyBorder="1" applyAlignment="1">
      <alignment horizontal="left" vertical="center" wrapText="1"/>
    </xf>
    <xf numFmtId="0" fontId="12" fillId="0" borderId="1" xfId="3" applyFont="1" applyBorder="1" applyAlignment="1">
      <alignment horizontal="left" vertical="center" wrapText="1"/>
    </xf>
    <xf numFmtId="164" fontId="5" fillId="0" borderId="14" xfId="1" applyNumberFormat="1"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12" fillId="0" borderId="0" xfId="3" applyFont="1" applyBorder="1" applyAlignment="1">
      <alignment horizontal="center" vertical="center" wrapText="1"/>
    </xf>
    <xf numFmtId="0" fontId="12" fillId="0" borderId="7" xfId="3" applyFont="1" applyBorder="1" applyAlignment="1">
      <alignment horizontal="center" vertical="center" wrapText="1"/>
    </xf>
    <xf numFmtId="0" fontId="14" fillId="0" borderId="0" xfId="3" applyFont="1" applyBorder="1" applyAlignment="1">
      <alignment horizontal="left" vertical="center" wrapText="1"/>
    </xf>
    <xf numFmtId="0" fontId="40" fillId="0" borderId="0" xfId="3" applyFont="1" applyBorder="1" applyAlignment="1">
      <alignment horizontal="left" wrapText="1"/>
    </xf>
    <xf numFmtId="164" fontId="7" fillId="0" borderId="0" xfId="1" applyNumberFormat="1" applyFont="1" applyFill="1" applyBorder="1" applyAlignment="1">
      <alignment horizontal="left" vertical="center" wrapText="1"/>
    </xf>
    <xf numFmtId="0" fontId="15" fillId="0" borderId="3"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1" xfId="3" applyFont="1" applyBorder="1" applyAlignment="1">
      <alignment horizontal="center" vertical="center" wrapText="1"/>
    </xf>
    <xf numFmtId="0" fontId="12" fillId="0" borderId="10" xfId="3" applyFont="1" applyBorder="1" applyAlignment="1">
      <alignment horizontal="center" vertical="center" wrapText="1"/>
    </xf>
    <xf numFmtId="17" fontId="16" fillId="0" borderId="0" xfId="3" applyNumberFormat="1" applyFont="1" applyAlignment="1">
      <alignment horizontal="left" vertical="center" wrapText="1"/>
    </xf>
    <xf numFmtId="0" fontId="21" fillId="0" borderId="0" xfId="0" applyFont="1" applyAlignment="1">
      <alignment horizontal="left" vertical="top" wrapText="1"/>
    </xf>
    <xf numFmtId="0" fontId="26" fillId="0" borderId="0" xfId="3" applyFont="1" applyAlignment="1">
      <alignment horizontal="justify" vertical="center" wrapText="1"/>
    </xf>
    <xf numFmtId="0" fontId="3" fillId="0" borderId="0" xfId="0" applyFont="1" applyAlignment="1">
      <alignment horizontal="left" vertical="center" wrapText="1"/>
    </xf>
    <xf numFmtId="0" fontId="20" fillId="0" borderId="10" xfId="3" applyFont="1" applyBorder="1" applyAlignment="1">
      <alignment horizontal="center" wrapText="1"/>
    </xf>
    <xf numFmtId="0" fontId="26" fillId="0" borderId="0" xfId="0" applyFont="1" applyAlignment="1">
      <alignment horizontal="justify" vertical="center" wrapText="1"/>
    </xf>
    <xf numFmtId="0" fontId="4" fillId="0" borderId="0" xfId="3" applyFont="1" applyAlignment="1">
      <alignment horizontal="left" vertical="center" wrapText="1"/>
    </xf>
    <xf numFmtId="17" fontId="5" fillId="0" borderId="10" xfId="3" quotePrefix="1" applyNumberFormat="1" applyFont="1" applyBorder="1" applyAlignment="1">
      <alignment horizontal="center" vertical="center" wrapText="1"/>
    </xf>
    <xf numFmtId="17" fontId="5" fillId="0" borderId="10" xfId="3" applyNumberFormat="1" applyFont="1" applyBorder="1" applyAlignment="1">
      <alignment horizontal="center" vertical="center" wrapText="1"/>
    </xf>
    <xf numFmtId="0" fontId="30" fillId="0" borderId="2" xfId="3" applyFont="1" applyBorder="1" applyAlignment="1">
      <alignment horizontal="center" vertical="center" wrapText="1"/>
    </xf>
    <xf numFmtId="0" fontId="30" fillId="0" borderId="1" xfId="3" applyFont="1" applyBorder="1" applyAlignment="1">
      <alignment horizontal="center" vertical="center" wrapText="1"/>
    </xf>
    <xf numFmtId="0" fontId="61" fillId="0" borderId="10" xfId="3" applyFont="1" applyBorder="1" applyAlignment="1">
      <alignment horizontal="center" vertical="center" wrapText="1"/>
    </xf>
    <xf numFmtId="0" fontId="26" fillId="0" borderId="1" xfId="0" applyFont="1" applyBorder="1" applyAlignment="1">
      <alignment horizontal="left" vertical="center" wrapText="1"/>
    </xf>
    <xf numFmtId="0" fontId="26" fillId="0" borderId="14" xfId="0" applyFont="1" applyBorder="1" applyAlignment="1">
      <alignment horizontal="justify" vertical="center" wrapText="1"/>
    </xf>
    <xf numFmtId="0" fontId="19" fillId="0" borderId="10" xfId="3" applyFont="1" applyBorder="1" applyAlignment="1">
      <alignment horizontal="center" vertical="center" wrapText="1"/>
    </xf>
    <xf numFmtId="17" fontId="26" fillId="0" borderId="0" xfId="3" applyNumberFormat="1" applyFont="1" applyBorder="1" applyAlignment="1">
      <alignment horizontal="justify" vertical="center" wrapText="1"/>
    </xf>
    <xf numFmtId="0" fontId="26" fillId="0" borderId="2" xfId="3" applyFont="1" applyBorder="1" applyAlignment="1">
      <alignment horizontal="left" vertical="center" wrapText="1"/>
    </xf>
  </cellXfs>
  <cellStyles count="52">
    <cellStyle name="20% - Colore 1" xfId="29" builtinId="30" customBuiltin="1"/>
    <cellStyle name="20% - Colore 2" xfId="33" builtinId="34" customBuiltin="1"/>
    <cellStyle name="20% - Colore 3" xfId="37" builtinId="38" customBuiltin="1"/>
    <cellStyle name="20% - Colore 4" xfId="41" builtinId="42" customBuiltin="1"/>
    <cellStyle name="20% - Colore 5" xfId="45" builtinId="46" customBuiltin="1"/>
    <cellStyle name="20% - Colore 6" xfId="49" builtinId="50" customBuiltin="1"/>
    <cellStyle name="40% - Colore 1" xfId="30" builtinId="31" customBuiltin="1"/>
    <cellStyle name="40% - Colore 2" xfId="34" builtinId="35" customBuiltin="1"/>
    <cellStyle name="40% - Colore 3" xfId="38" builtinId="39" customBuiltin="1"/>
    <cellStyle name="40% - Colore 4" xfId="42" builtinId="43" customBuiltin="1"/>
    <cellStyle name="40% - Colore 5" xfId="46" builtinId="47" customBuiltin="1"/>
    <cellStyle name="40% - Colore 6" xfId="50" builtinId="51" customBuiltin="1"/>
    <cellStyle name="60% - Colore 1" xfId="31" builtinId="32" customBuiltin="1"/>
    <cellStyle name="60% - Colore 2" xfId="35" builtinId="36" customBuiltin="1"/>
    <cellStyle name="60% - Colore 3" xfId="39" builtinId="40" customBuiltin="1"/>
    <cellStyle name="60% - Colore 4" xfId="43" builtinId="44" customBuiltin="1"/>
    <cellStyle name="60% - Colore 5" xfId="47" builtinId="48" customBuiltin="1"/>
    <cellStyle name="60% - Colore 6" xfId="51" builtinId="52" customBuiltin="1"/>
    <cellStyle name="Calcolo" xfId="21" builtinId="22" customBuiltin="1"/>
    <cellStyle name="Cella collegata" xfId="22" builtinId="24" customBuiltin="1"/>
    <cellStyle name="Cella da controllare" xfId="23" builtinId="23" customBuiltin="1"/>
    <cellStyle name="Colore 1" xfId="28" builtinId="29" customBuiltin="1"/>
    <cellStyle name="Colore 2" xfId="32" builtinId="33" customBuiltin="1"/>
    <cellStyle name="Colore 3" xfId="36" builtinId="37" customBuiltin="1"/>
    <cellStyle name="Colore 4" xfId="40" builtinId="41" customBuiltin="1"/>
    <cellStyle name="Colore 5" xfId="44" builtinId="45" customBuiltin="1"/>
    <cellStyle name="Colore 6" xfId="48" builtinId="49" customBuiltin="1"/>
    <cellStyle name="Input" xfId="19" builtinId="20" customBuiltin="1"/>
    <cellStyle name="Migliaia" xfId="1" builtinId="3"/>
    <cellStyle name="Migliaia 2 2 2" xfId="5" xr:uid="{00000000-0005-0000-0000-000001000000}"/>
    <cellStyle name="Migliaia 5" xfId="6" xr:uid="{00000000-0005-0000-0000-000002000000}"/>
    <cellStyle name="Neutrale" xfId="18" builtinId="28" customBuiltin="1"/>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Nota" xfId="25" builtinId="10" customBuiltin="1"/>
    <cellStyle name="Output" xfId="20" builtinId="21" customBuiltin="1"/>
    <cellStyle name="Percentuale" xfId="2" builtinId="5"/>
    <cellStyle name="Percentuale 4 2" xfId="8" xr:uid="{00000000-0005-0000-0000-000009000000}"/>
    <cellStyle name="Percentuale 6" xfId="7" xr:uid="{00000000-0005-0000-0000-00000A000000}"/>
    <cellStyle name="Testo avviso" xfId="24" builtinId="11" customBuiltin="1"/>
    <cellStyle name="Testo descrittivo" xfId="26" builtinId="53" customBuiltin="1"/>
    <cellStyle name="Titolo" xfId="11" builtinId="15" customBuiltin="1"/>
    <cellStyle name="Titolo 1" xfId="12" builtinId="16" customBuiltin="1"/>
    <cellStyle name="Titolo 2" xfId="13" builtinId="17" customBuiltin="1"/>
    <cellStyle name="Titolo 3" xfId="14" builtinId="18" customBuiltin="1"/>
    <cellStyle name="Titolo 4" xfId="15" builtinId="19" customBuiltin="1"/>
    <cellStyle name="Totale" xfId="27" builtinId="25" customBuiltin="1"/>
    <cellStyle name="Valore non valido" xfId="17" builtinId="27" customBuiltin="1"/>
    <cellStyle name="Valore valido" xfId="1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97C165FA-C9D8-482E-B2C5-18A249D3CDDA}"/>
            </a:ext>
          </a:extLst>
        </xdr:cNvPr>
        <xdr:cNvSpPr txBox="1"/>
      </xdr:nvSpPr>
      <xdr:spPr>
        <a:xfrm>
          <a:off x="0" y="355600"/>
          <a:ext cx="599440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pPr algn="just"/>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t>
          </a:r>
          <a:r>
            <a:rPr lang="it-IT" sz="1000">
              <a:solidFill>
                <a:sysClr val="windowText" lastClr="000000"/>
              </a:solidFill>
              <a:effectLst/>
              <a:latin typeface="Verdana" panose="020B0604030504040204" pitchFamily="34" charset="0"/>
              <a:ea typeface="Verdana" panose="020B0604030504040204" pitchFamily="34" charset="0"/>
              <a:cs typeface="+mn-cs"/>
            </a:rPr>
            <a:t>amministrativi relativi alle domande di Assegno Unico e ai pagamenti effettuati, o comunque già disposti per il pagamento. Son</a:t>
          </a:r>
          <a:r>
            <a:rPr lang="it-IT" sz="1000" baseline="0">
              <a:solidFill>
                <a:sysClr val="windowText" lastClr="000000"/>
              </a:solidFill>
              <a:effectLst/>
              <a:latin typeface="Verdana" panose="020B0604030504040204" pitchFamily="34" charset="0"/>
              <a:ea typeface="Verdana" panose="020B0604030504040204" pitchFamily="34" charset="0"/>
              <a:cs typeface="+mn-cs"/>
            </a:rPr>
            <a:t>o inoltre esposti in una sezione a parte, i dati relativi alle somme erogate a titolo di integrazione dell'AUU a favore dei nuclei percettori del Reddito di cittadinanza.</a:t>
          </a:r>
          <a:endParaRPr lang="it-IT" sz="1000" strike="sngStrike">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pPr algn="just"/>
          <a:r>
            <a:rPr lang="it-IT" sz="1000">
              <a:solidFill>
                <a:sysClr val="windowText" lastClr="000000"/>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ysClr val="windowText" lastClr="000000"/>
            </a:solidFill>
            <a:effectLst/>
            <a:latin typeface="Verdana" panose="020B0604030504040204" pitchFamily="34" charset="0"/>
            <a:ea typeface="Verdana" panose="020B0604030504040204" pitchFamily="34" charset="0"/>
            <a:cs typeface="+mn-cs"/>
          </a:endParaRPr>
        </a:p>
        <a:p>
          <a:pPr algn="just"/>
          <a:r>
            <a:rPr lang="it-IT" sz="1000">
              <a:solidFill>
                <a:sysClr val="windowText" lastClr="000000"/>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Unità statistiche: </a:t>
          </a:r>
        </a:p>
        <a:p>
          <a:r>
            <a:rPr lang="it-IT" sz="1000">
              <a:solidFill>
                <a:sysClr val="windowText" lastClr="000000"/>
              </a:solidFill>
              <a:effectLst/>
              <a:latin typeface="Verdana" panose="020B0604030504040204" pitchFamily="34" charset="0"/>
              <a:ea typeface="Verdana" panose="020B0604030504040204" pitchFamily="34" charset="0"/>
              <a:cs typeface="+mn-cs"/>
            </a:rPr>
            <a:t>- Richiedente l'AUU (che può essere anche il figlio maggiorenne)</a:t>
          </a:r>
        </a:p>
        <a:p>
          <a:r>
            <a:rPr lang="it-IT" sz="1000">
              <a:solidFill>
                <a:sysClr val="windowText" lastClr="000000"/>
              </a:solidFill>
              <a:effectLst/>
              <a:latin typeface="Verdana" panose="020B0604030504040204" pitchFamily="34" charset="0"/>
              <a:ea typeface="Verdana" panose="020B0604030504040204" pitchFamily="34" charset="0"/>
              <a:cs typeface="+mn-cs"/>
            </a:rPr>
            <a:t>- Figli per i quali si richiede l'AUU (che comprende i figli maggiorenni che presentano la propria domanda autonomamente)</a:t>
          </a:r>
        </a:p>
        <a:p>
          <a:r>
            <a:rPr lang="it-IT" sz="1000">
              <a:solidFill>
                <a:sysClr val="windowText" lastClr="000000"/>
              </a:solidFill>
              <a:effectLst/>
              <a:latin typeface="Verdana" panose="020B0604030504040204" pitchFamily="34" charset="0"/>
              <a:ea typeface="Verdana" panose="020B0604030504040204" pitchFamily="34" charset="0"/>
              <a:cs typeface="+mn-cs"/>
            </a:rPr>
            <a:t>-Nuclei percettori di RdC</a:t>
          </a:r>
          <a:r>
            <a:rPr lang="it-IT" sz="1000" baseline="0">
              <a:solidFill>
                <a:sysClr val="windowText" lastClr="000000"/>
              </a:solidFill>
              <a:effectLst/>
              <a:latin typeface="Verdana" panose="020B0604030504040204" pitchFamily="34" charset="0"/>
              <a:ea typeface="Verdana" panose="020B0604030504040204" pitchFamily="34" charset="0"/>
              <a:cs typeface="+mn-cs"/>
            </a:rPr>
            <a:t> con diritto all'integrazione di AUU</a:t>
          </a:r>
        </a:p>
        <a:p>
          <a:r>
            <a:rPr lang="it-IT" sz="1000" baseline="0">
              <a:solidFill>
                <a:sysClr val="windowText" lastClr="000000"/>
              </a:solidFill>
              <a:effectLst/>
              <a:latin typeface="Verdana" panose="020B0604030504040204" pitchFamily="34" charset="0"/>
              <a:ea typeface="Verdana" panose="020B0604030504040204" pitchFamily="34" charset="0"/>
              <a:cs typeface="+mn-cs"/>
            </a:rPr>
            <a:t>-Figli presenti in nuclei percettori di RdC con diritto all'integrazione di AUU</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Fonti dei dati:</a:t>
          </a:r>
        </a:p>
        <a:p>
          <a:r>
            <a:rPr lang="it-IT" sz="1000">
              <a:solidFill>
                <a:sysClr val="windowText" lastClr="000000"/>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 e dall'archivio amministrativo relativo al</a:t>
          </a:r>
          <a:r>
            <a:rPr lang="it-IT" sz="1000" baseline="0">
              <a:solidFill>
                <a:sysClr val="windowText" lastClr="000000"/>
              </a:solidFill>
              <a:effectLst/>
              <a:latin typeface="Verdana" panose="020B0604030504040204" pitchFamily="34" charset="0"/>
              <a:ea typeface="Verdana" panose="020B0604030504040204" pitchFamily="34" charset="0"/>
              <a:cs typeface="+mn-cs"/>
            </a:rPr>
            <a:t> Reddito di Cittadinanza</a:t>
          </a:r>
          <a:endParaRPr lang="it-IT" sz="1000">
            <a:solidFill>
              <a:sysClr val="windowText" lastClr="000000"/>
            </a:solidFill>
            <a:effectLst/>
            <a:latin typeface="Verdana" panose="020B0604030504040204" pitchFamily="34" charset="0"/>
            <a:ea typeface="Verdana" panose="020B0604030504040204" pitchFamily="34" charset="0"/>
            <a:cs typeface="+mn-cs"/>
          </a:endParaRPr>
        </a:p>
        <a:p>
          <a:r>
            <a:rPr lang="it-IT" sz="1000">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analisi: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domande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richiedenti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Numero figli con AUU</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Numero figli appartenenti a nuclei percettori di RdC con integrazione AUU</a:t>
          </a:r>
        </a:p>
        <a:p>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dell'assegno</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Importo medio mensile dell'integrazione AUU su RdC</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figli</a:t>
          </a:r>
        </a:p>
        <a:p>
          <a:r>
            <a:rPr lang="it-IT" sz="1000">
              <a:solidFill>
                <a:sysClr val="windowText" lastClr="000000"/>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ysClr val="windowText" lastClr="000000"/>
              </a:solidFill>
              <a:effectLst/>
              <a:latin typeface="Verdana" panose="020B0604030504040204" pitchFamily="34" charset="0"/>
              <a:ea typeface="Verdana" panose="020B0604030504040204" pitchFamily="34" charset="0"/>
              <a:cs typeface="+mn-cs"/>
            </a:rPr>
            <a:t> </a:t>
          </a:r>
        </a:p>
        <a:p>
          <a:r>
            <a:rPr lang="it-IT" sz="1000" b="1">
              <a:solidFill>
                <a:sysClr val="windowText" lastClr="000000"/>
              </a:solidFill>
              <a:effectLst/>
              <a:latin typeface="Verdana" panose="020B0604030504040204" pitchFamily="34" charset="0"/>
              <a:ea typeface="Verdana" panose="020B0604030504040204" pitchFamily="34" charset="0"/>
              <a:cs typeface="+mn-cs"/>
            </a:rPr>
            <a:t>Variabili di classificazione:</a:t>
          </a:r>
        </a:p>
        <a:p>
          <a:r>
            <a:rPr lang="it-IT" sz="1000">
              <a:solidFill>
                <a:sysClr val="windowText" lastClr="000000"/>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ysClr val="windowText" lastClr="000000"/>
              </a:solidFill>
              <a:effectLst/>
              <a:latin typeface="Verdana" panose="020B0604030504040204" pitchFamily="34" charset="0"/>
              <a:ea typeface="Verdana" panose="020B0604030504040204" pitchFamily="34" charset="0"/>
              <a:cs typeface="+mn-cs"/>
            </a:rPr>
            <a:t>Anno e mese di competenza del pagamento</a:t>
          </a:r>
        </a:p>
        <a:p>
          <a:r>
            <a:rPr lang="it-IT" sz="1000">
              <a:solidFill>
                <a:sysClr val="windowText" lastClr="000000"/>
              </a:solidFill>
              <a:effectLst/>
              <a:latin typeface="Verdana" panose="020B0604030504040204" pitchFamily="34" charset="0"/>
              <a:ea typeface="Verdana" panose="020B0604030504040204" pitchFamily="34" charset="0"/>
              <a:cs typeface="+mn-cs"/>
            </a:rPr>
            <a:t>Regione di residenza del richiedente</a:t>
          </a:r>
        </a:p>
        <a:p>
          <a:r>
            <a:rPr lang="it-IT" sz="1000">
              <a:solidFill>
                <a:sysClr val="windowText" lastClr="000000"/>
              </a:solidFill>
              <a:effectLst/>
              <a:latin typeface="Verdana" panose="020B0604030504040204" pitchFamily="34" charset="0"/>
              <a:ea typeface="Verdana" panose="020B0604030504040204" pitchFamily="34" charset="0"/>
              <a:cs typeface="+mn-cs"/>
            </a:rPr>
            <a:t>Numero di figli per richiedente pagato</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ISEE </a:t>
          </a:r>
        </a:p>
        <a:p>
          <a:r>
            <a:rPr lang="it-IT" sz="1000">
              <a:solidFill>
                <a:sysClr val="windowText" lastClr="000000"/>
              </a:solidFill>
              <a:effectLst/>
              <a:latin typeface="Verdana" panose="020B0604030504040204" pitchFamily="34" charset="0"/>
              <a:ea typeface="Verdana" panose="020B0604030504040204" pitchFamily="34" charset="0"/>
              <a:cs typeface="+mn-cs"/>
            </a:rPr>
            <a:t>Classe di età del figlio</a:t>
          </a:r>
        </a:p>
        <a:p>
          <a:r>
            <a:rPr lang="it-IT" sz="1000">
              <a:solidFill>
                <a:sysClr val="windowText" lastClr="000000"/>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ysClr val="windowText" lastClr="000000"/>
              </a:solidFill>
              <a:effectLst/>
              <a:latin typeface="Verdana" panose="020B0604030504040204" pitchFamily="34" charset="0"/>
              <a:ea typeface="Verdana" panose="020B0604030504040204" pitchFamily="34" charset="0"/>
              <a:cs typeface="+mn-cs"/>
            </a:rPr>
            <a:t> </a:t>
          </a:r>
        </a:p>
        <a:p>
          <a:br>
            <a:rPr lang="it-IT" sz="1200" b="1">
              <a:solidFill>
                <a:sysClr val="windowText" lastClr="000000"/>
              </a:solidFill>
              <a:effectLst/>
              <a:latin typeface="Verdana" panose="020B0604030504040204" pitchFamily="34" charset="0"/>
              <a:ea typeface="Verdana" panose="020B0604030504040204" pitchFamily="34" charset="0"/>
              <a:cs typeface="+mn-cs"/>
            </a:rPr>
          </a:br>
          <a:r>
            <a:rPr lang="it-IT" sz="1200" b="1">
              <a:solidFill>
                <a:sysClr val="windowText" lastClr="000000"/>
              </a:solidFill>
              <a:effectLst/>
              <a:latin typeface="Verdana" panose="020B0604030504040204" pitchFamily="34" charset="0"/>
              <a:ea typeface="Verdana" panose="020B0604030504040204" pitchFamily="34" charset="0"/>
              <a:cs typeface="+mn-cs"/>
            </a:rPr>
            <a:t> </a:t>
          </a:r>
          <a:endParaRPr lang="it-IT" sz="1200">
            <a:solidFill>
              <a:sysClr val="windowText" lastClr="000000"/>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pageSetUpPr fitToPage="1"/>
  </sheetPr>
  <dimension ref="B1:K27"/>
  <sheetViews>
    <sheetView showGridLines="0" tabSelected="1" zoomScale="88" zoomScaleNormal="88" workbookViewId="0">
      <selection activeCell="B3" sqref="B3"/>
    </sheetView>
  </sheetViews>
  <sheetFormatPr defaultRowHeight="14.5" x14ac:dyDescent="0.35"/>
  <cols>
    <col min="1" max="1" width="1.54296875" customWidth="1"/>
    <col min="2" max="2" width="4.54296875" customWidth="1"/>
    <col min="9" max="9" width="12.81640625" customWidth="1"/>
    <col min="10" max="10" width="20.1796875" customWidth="1"/>
    <col min="11" max="11" width="4.1796875" customWidth="1"/>
    <col min="12" max="12" width="5" customWidth="1"/>
  </cols>
  <sheetData>
    <row r="1" spans="2:11" x14ac:dyDescent="0.35">
      <c r="B1" t="s">
        <v>74</v>
      </c>
      <c r="C1" t="s">
        <v>74</v>
      </c>
    </row>
    <row r="2" spans="2:11" ht="4.5" customHeight="1" x14ac:dyDescent="0.35"/>
    <row r="3" spans="2:11" ht="4.5" customHeight="1" x14ac:dyDescent="0.35"/>
    <row r="4" spans="2:11" ht="4.5" customHeight="1" x14ac:dyDescent="0.35"/>
    <row r="5" spans="2:11" ht="4.5" customHeight="1" x14ac:dyDescent="0.35"/>
    <row r="6" spans="2:11" ht="4.5" customHeight="1" x14ac:dyDescent="0.35"/>
    <row r="7" spans="2:11" ht="4.5" customHeight="1" x14ac:dyDescent="0.35"/>
    <row r="9" spans="2:11" x14ac:dyDescent="0.35">
      <c r="B9" s="36" t="s">
        <v>74</v>
      </c>
      <c r="C9" s="37"/>
      <c r="D9" s="37"/>
      <c r="E9" s="37"/>
      <c r="F9" s="37"/>
      <c r="G9" s="37"/>
      <c r="H9" s="37"/>
      <c r="I9" s="37"/>
      <c r="J9" s="37"/>
      <c r="K9" s="38"/>
    </row>
    <row r="10" spans="2:11" ht="25" x14ac:dyDescent="0.35">
      <c r="B10" s="271" t="s">
        <v>55</v>
      </c>
      <c r="C10" s="272"/>
      <c r="D10" s="272"/>
      <c r="E10" s="272"/>
      <c r="F10" s="272"/>
      <c r="G10" s="272"/>
      <c r="H10" s="272"/>
      <c r="I10" s="272"/>
      <c r="J10" s="272"/>
      <c r="K10" s="273"/>
    </row>
    <row r="11" spans="2:11" x14ac:dyDescent="0.35">
      <c r="B11" s="39"/>
      <c r="C11" s="40"/>
      <c r="D11" s="40"/>
      <c r="E11" s="40"/>
      <c r="F11" s="40"/>
      <c r="G11" s="40"/>
      <c r="H11" s="40"/>
      <c r="I11" s="40"/>
      <c r="J11" s="40"/>
      <c r="K11" s="41"/>
    </row>
    <row r="12" spans="2:11" x14ac:dyDescent="0.35">
      <c r="B12" s="39"/>
      <c r="C12" s="40"/>
      <c r="D12" s="40"/>
      <c r="E12" s="40"/>
      <c r="F12" s="40"/>
      <c r="G12" s="40"/>
      <c r="H12" s="40"/>
      <c r="I12" s="40"/>
      <c r="J12" s="40"/>
      <c r="K12" s="41"/>
    </row>
    <row r="13" spans="2:11" x14ac:dyDescent="0.35">
      <c r="B13" s="39"/>
      <c r="C13" s="40"/>
      <c r="D13" s="40"/>
      <c r="E13" s="40"/>
      <c r="F13" s="40"/>
      <c r="G13" s="40"/>
      <c r="H13" s="40"/>
      <c r="I13" s="40"/>
      <c r="J13" s="40"/>
      <c r="K13" s="41"/>
    </row>
    <row r="14" spans="2:11" x14ac:dyDescent="0.35">
      <c r="B14" s="277" t="s">
        <v>54</v>
      </c>
      <c r="C14" s="278"/>
      <c r="D14" s="278"/>
      <c r="E14" s="278"/>
      <c r="F14" s="278"/>
      <c r="G14" s="278"/>
      <c r="H14" s="278"/>
      <c r="I14" s="278"/>
      <c r="J14" s="278"/>
      <c r="K14" s="279"/>
    </row>
    <row r="15" spans="2:11" ht="15" x14ac:dyDescent="0.35">
      <c r="B15" s="39"/>
      <c r="C15" s="42"/>
      <c r="D15" s="40"/>
      <c r="E15" s="40"/>
      <c r="F15" s="40"/>
      <c r="G15" s="40"/>
      <c r="H15" s="40"/>
      <c r="I15" s="40"/>
      <c r="J15" s="40"/>
      <c r="K15" s="41"/>
    </row>
    <row r="16" spans="2:11" x14ac:dyDescent="0.35">
      <c r="B16" s="39"/>
      <c r="C16" s="40"/>
      <c r="D16" s="40"/>
      <c r="E16" s="40"/>
      <c r="F16" s="40"/>
      <c r="G16" s="40"/>
      <c r="H16" s="40"/>
      <c r="I16" s="40"/>
      <c r="J16" s="40"/>
      <c r="K16" s="41"/>
    </row>
    <row r="17" spans="2:11" x14ac:dyDescent="0.35">
      <c r="B17" s="39"/>
      <c r="C17" s="40"/>
      <c r="D17" s="40"/>
      <c r="E17" s="40"/>
      <c r="F17" s="40"/>
      <c r="G17" s="40"/>
      <c r="H17" s="40"/>
      <c r="I17" s="40"/>
      <c r="J17" s="40"/>
      <c r="K17" s="41"/>
    </row>
    <row r="18" spans="2:11" x14ac:dyDescent="0.35">
      <c r="B18" s="39"/>
      <c r="C18" s="40"/>
      <c r="D18" s="40"/>
      <c r="E18" s="40"/>
      <c r="F18" s="40"/>
      <c r="G18" s="40"/>
      <c r="H18" s="40"/>
      <c r="I18" s="40"/>
      <c r="J18" s="40"/>
      <c r="K18" s="41"/>
    </row>
    <row r="19" spans="2:11" x14ac:dyDescent="0.35">
      <c r="B19" s="39"/>
      <c r="C19" s="40"/>
      <c r="D19" s="40"/>
      <c r="E19" s="40"/>
      <c r="F19" s="40"/>
      <c r="G19" s="40"/>
      <c r="H19" s="40"/>
      <c r="I19" s="40"/>
      <c r="J19" s="40"/>
      <c r="K19" s="41"/>
    </row>
    <row r="20" spans="2:11" ht="58.5" customHeight="1" x14ac:dyDescent="0.55000000000000004">
      <c r="B20" s="274" t="s">
        <v>184</v>
      </c>
      <c r="C20" s="275"/>
      <c r="D20" s="275"/>
      <c r="E20" s="275"/>
      <c r="F20" s="275"/>
      <c r="G20" s="275"/>
      <c r="H20" s="275"/>
      <c r="I20" s="275"/>
      <c r="J20" s="275"/>
      <c r="K20" s="276"/>
    </row>
    <row r="21" spans="2:11" ht="4.5" customHeight="1" x14ac:dyDescent="0.55000000000000004">
      <c r="B21" s="93"/>
      <c r="C21" s="94"/>
      <c r="D21" s="94"/>
      <c r="E21" s="94"/>
      <c r="F21" s="94"/>
      <c r="G21" s="94"/>
      <c r="H21" s="94"/>
      <c r="I21" s="94"/>
      <c r="J21" s="94"/>
      <c r="K21" s="95"/>
    </row>
    <row r="22" spans="2:11" ht="4.5" customHeight="1" x14ac:dyDescent="0.55000000000000004">
      <c r="B22" s="93"/>
      <c r="C22" s="94"/>
      <c r="D22" s="94"/>
      <c r="E22" s="94"/>
      <c r="F22" s="94"/>
      <c r="G22" s="94"/>
      <c r="H22" s="94"/>
      <c r="I22" s="94"/>
      <c r="J22" s="94"/>
      <c r="K22" s="95"/>
    </row>
    <row r="23" spans="2:11" ht="12.65" customHeight="1" x14ac:dyDescent="0.35">
      <c r="B23" s="39"/>
      <c r="C23" s="40"/>
      <c r="D23" s="40"/>
      <c r="E23" s="40"/>
      <c r="F23" s="40"/>
      <c r="G23" s="40"/>
      <c r="H23" s="40"/>
      <c r="I23" s="40"/>
      <c r="J23" s="40"/>
      <c r="K23" s="41"/>
    </row>
    <row r="24" spans="2:11" ht="163.5" customHeight="1" x14ac:dyDescent="0.35">
      <c r="B24" s="39"/>
      <c r="C24" s="270" t="s">
        <v>187</v>
      </c>
      <c r="D24" s="270"/>
      <c r="E24" s="270"/>
      <c r="F24" s="270"/>
      <c r="G24" s="270"/>
      <c r="H24" s="270"/>
      <c r="I24" s="270"/>
      <c r="J24" s="270"/>
      <c r="K24" s="107"/>
    </row>
    <row r="25" spans="2:11" ht="13.5" customHeight="1" x14ac:dyDescent="0.35">
      <c r="B25" s="39"/>
      <c r="C25" s="280"/>
      <c r="D25" s="281"/>
      <c r="E25" s="281"/>
      <c r="F25" s="281"/>
      <c r="G25" s="281"/>
      <c r="H25" s="281"/>
      <c r="I25" s="281"/>
      <c r="J25" s="281"/>
      <c r="K25" s="41"/>
    </row>
    <row r="26" spans="2:11" ht="12" customHeight="1" x14ac:dyDescent="0.35">
      <c r="B26" s="39"/>
      <c r="C26" s="281"/>
      <c r="D26" s="281"/>
      <c r="E26" s="281"/>
      <c r="F26" s="281"/>
      <c r="G26" s="281"/>
      <c r="H26" s="281"/>
      <c r="I26" s="281"/>
      <c r="J26" s="281"/>
      <c r="K26" s="41"/>
    </row>
    <row r="27" spans="2:11" ht="2.5" customHeight="1" x14ac:dyDescent="0.35">
      <c r="B27" s="43"/>
      <c r="C27" s="282"/>
      <c r="D27" s="282"/>
      <c r="E27" s="282"/>
      <c r="F27" s="282"/>
      <c r="G27" s="282"/>
      <c r="H27" s="282"/>
      <c r="I27" s="282"/>
      <c r="J27" s="282"/>
      <c r="K27" s="44"/>
    </row>
  </sheetData>
  <mergeCells count="5">
    <mergeCell ref="C24:J24"/>
    <mergeCell ref="B10:K10"/>
    <mergeCell ref="B20:K20"/>
    <mergeCell ref="B14:K14"/>
    <mergeCell ref="C25:J27"/>
  </mergeCells>
  <pageMargins left="0.70866141732283472" right="0.70866141732283472" top="0.9448818897637796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B5C3-D161-4562-B7EA-256B86A01478}">
  <sheetPr>
    <pageSetUpPr fitToPage="1"/>
  </sheetPr>
  <dimension ref="A1:X40"/>
  <sheetViews>
    <sheetView showGridLines="0" view="pageBreakPreview" topLeftCell="P8" zoomScale="60" zoomScaleNormal="59" workbookViewId="0">
      <selection activeCell="C24" sqref="C24:J24"/>
    </sheetView>
  </sheetViews>
  <sheetFormatPr defaultColWidth="13.26953125" defaultRowHeight="10" x14ac:dyDescent="0.35"/>
  <cols>
    <col min="1" max="1" width="25.90625" style="1" customWidth="1"/>
    <col min="2" max="2" width="16.81640625" style="1" bestFit="1" customWidth="1"/>
    <col min="3" max="3" width="15.26953125" style="1" customWidth="1"/>
    <col min="4" max="4" width="16.26953125" style="1" bestFit="1" customWidth="1"/>
    <col min="5" max="5" width="15.1796875" style="1" bestFit="1" customWidth="1"/>
    <col min="6" max="6" width="16.81640625" style="1" bestFit="1" customWidth="1"/>
    <col min="7" max="7" width="15.1796875" style="1" customWidth="1"/>
    <col min="8" max="8" width="16.26953125" style="1" bestFit="1" customWidth="1"/>
    <col min="9" max="9" width="15.1796875" style="1" customWidth="1"/>
    <col min="10" max="10" width="17.26953125" style="1" bestFit="1" customWidth="1"/>
    <col min="11" max="11" width="15.453125" style="1" customWidth="1"/>
    <col min="12" max="12" width="17.26953125" style="1" bestFit="1" customWidth="1"/>
    <col min="13" max="13" width="15" style="1" customWidth="1"/>
    <col min="14" max="14" width="16.26953125" style="1" bestFit="1" customWidth="1"/>
    <col min="15" max="15" width="14.54296875" style="1" customWidth="1"/>
    <col min="16" max="16" width="16.81640625" style="1" bestFit="1" customWidth="1"/>
    <col min="17" max="17" width="15.26953125" style="1" customWidth="1"/>
    <col min="18" max="18" width="16.81640625" style="1" bestFit="1" customWidth="1"/>
    <col min="19" max="19" width="15.7265625" style="1" customWidth="1"/>
    <col min="20" max="20" width="16.81640625" style="1" bestFit="1" customWidth="1"/>
    <col min="21" max="16384" width="13.26953125" style="1"/>
  </cols>
  <sheetData>
    <row r="1" spans="1:24" ht="69.650000000000006" customHeight="1" thickBot="1" x14ac:dyDescent="0.4">
      <c r="A1" s="73" t="str">
        <f>+INDICE!B17</f>
        <v>Tavola 1.7 – Numero di figli pagati e relativi importi medi mensili di AUU per classe di ISEE - Anno 2022</v>
      </c>
      <c r="B1" s="32"/>
      <c r="C1" s="32"/>
      <c r="D1" s="32"/>
      <c r="E1" s="32"/>
      <c r="F1" s="32"/>
      <c r="G1" s="32"/>
      <c r="H1" s="32"/>
      <c r="I1" s="32"/>
      <c r="J1" s="32"/>
      <c r="K1" s="32"/>
      <c r="L1" s="32"/>
      <c r="M1" s="32"/>
      <c r="N1" s="47"/>
      <c r="O1" s="47"/>
      <c r="P1" s="47"/>
      <c r="Q1" s="47"/>
      <c r="R1" s="47"/>
      <c r="S1" s="47"/>
      <c r="T1" s="47"/>
      <c r="U1" s="47"/>
    </row>
    <row r="2" spans="1:24" ht="49" customHeight="1" thickTop="1" x14ac:dyDescent="0.35">
      <c r="A2" s="35"/>
      <c r="B2" s="317" t="s">
        <v>35</v>
      </c>
      <c r="C2" s="317"/>
      <c r="D2" s="317"/>
      <c r="E2" s="317"/>
      <c r="F2" s="317"/>
      <c r="G2" s="317"/>
      <c r="H2" s="317"/>
      <c r="I2" s="317"/>
      <c r="J2" s="317"/>
      <c r="K2" s="317"/>
      <c r="L2" s="317"/>
      <c r="M2" s="317"/>
      <c r="N2" s="317"/>
      <c r="O2" s="317"/>
      <c r="P2" s="317"/>
      <c r="Q2" s="317"/>
      <c r="R2" s="317"/>
      <c r="S2" s="317"/>
      <c r="T2" s="317"/>
      <c r="U2" s="317"/>
    </row>
    <row r="3" spans="1:24" ht="33" customHeight="1" x14ac:dyDescent="0.35">
      <c r="A3" s="320" t="s">
        <v>40</v>
      </c>
      <c r="B3" s="318" t="s">
        <v>3</v>
      </c>
      <c r="C3" s="319"/>
      <c r="D3" s="318" t="s">
        <v>22</v>
      </c>
      <c r="E3" s="319"/>
      <c r="F3" s="318" t="s">
        <v>23</v>
      </c>
      <c r="G3" s="319"/>
      <c r="H3" s="318" t="s">
        <v>59</v>
      </c>
      <c r="I3" s="319"/>
      <c r="J3" s="318" t="s">
        <v>75</v>
      </c>
      <c r="K3" s="319"/>
      <c r="L3" s="318" t="s">
        <v>77</v>
      </c>
      <c r="M3" s="319"/>
      <c r="N3" s="318" t="s">
        <v>105</v>
      </c>
      <c r="O3" s="319"/>
      <c r="P3" s="318" t="s">
        <v>108</v>
      </c>
      <c r="Q3" s="319"/>
      <c r="R3" s="318" t="s">
        <v>109</v>
      </c>
      <c r="S3" s="319"/>
      <c r="T3" s="318" t="s">
        <v>112</v>
      </c>
      <c r="U3" s="319"/>
    </row>
    <row r="4" spans="1:24" ht="91" customHeight="1" thickBot="1" x14ac:dyDescent="0.4">
      <c r="A4" s="321"/>
      <c r="B4" s="118" t="s">
        <v>82</v>
      </c>
      <c r="C4" s="118" t="s">
        <v>86</v>
      </c>
      <c r="D4" s="118" t="s">
        <v>82</v>
      </c>
      <c r="E4" s="118" t="s">
        <v>86</v>
      </c>
      <c r="F4" s="118" t="s">
        <v>82</v>
      </c>
      <c r="G4" s="118" t="s">
        <v>86</v>
      </c>
      <c r="H4" s="118" t="s">
        <v>82</v>
      </c>
      <c r="I4" s="118" t="s">
        <v>86</v>
      </c>
      <c r="J4" s="118" t="s">
        <v>82</v>
      </c>
      <c r="K4" s="118" t="s">
        <v>86</v>
      </c>
      <c r="L4" s="118" t="s">
        <v>82</v>
      </c>
      <c r="M4" s="118" t="s">
        <v>86</v>
      </c>
      <c r="N4" s="118" t="s">
        <v>82</v>
      </c>
      <c r="O4" s="118" t="s">
        <v>86</v>
      </c>
      <c r="P4" s="118" t="s">
        <v>82</v>
      </c>
      <c r="Q4" s="118" t="s">
        <v>86</v>
      </c>
      <c r="R4" s="118" t="s">
        <v>82</v>
      </c>
      <c r="S4" s="118" t="s">
        <v>86</v>
      </c>
      <c r="T4" s="118" t="s">
        <v>82</v>
      </c>
      <c r="U4" s="118" t="s">
        <v>86</v>
      </c>
    </row>
    <row r="5" spans="1:24" ht="27.65" customHeight="1" thickTop="1" x14ac:dyDescent="0.35">
      <c r="A5" s="56" t="s">
        <v>164</v>
      </c>
      <c r="B5" s="56">
        <v>3909585</v>
      </c>
      <c r="C5" s="56">
        <v>195</v>
      </c>
      <c r="D5" s="56">
        <v>3914569</v>
      </c>
      <c r="E5" s="56">
        <v>195</v>
      </c>
      <c r="F5" s="56">
        <v>4005538</v>
      </c>
      <c r="G5" s="56">
        <v>195</v>
      </c>
      <c r="H5" s="56">
        <v>4007064</v>
      </c>
      <c r="I5" s="56">
        <v>196</v>
      </c>
      <c r="J5" s="56">
        <v>3970668</v>
      </c>
      <c r="K5" s="56">
        <v>196</v>
      </c>
      <c r="L5" s="56">
        <v>4018893</v>
      </c>
      <c r="M5" s="56">
        <v>196</v>
      </c>
      <c r="N5" s="56">
        <v>4042354</v>
      </c>
      <c r="O5" s="56">
        <v>196</v>
      </c>
      <c r="P5" s="56">
        <v>4070203</v>
      </c>
      <c r="Q5" s="56">
        <v>196</v>
      </c>
      <c r="R5" s="56">
        <v>4104399</v>
      </c>
      <c r="S5" s="56">
        <v>195</v>
      </c>
      <c r="T5" s="56">
        <v>4135886</v>
      </c>
      <c r="U5" s="56">
        <v>195</v>
      </c>
      <c r="V5" s="23"/>
      <c r="W5" s="228"/>
      <c r="X5" s="144"/>
    </row>
    <row r="6" spans="1:24" ht="27.65" customHeight="1" x14ac:dyDescent="0.35">
      <c r="A6" s="110" t="s">
        <v>155</v>
      </c>
      <c r="B6" s="111">
        <v>919057</v>
      </c>
      <c r="C6" s="111">
        <v>194</v>
      </c>
      <c r="D6" s="111">
        <v>920238</v>
      </c>
      <c r="E6" s="111">
        <v>194</v>
      </c>
      <c r="F6" s="111">
        <v>996271</v>
      </c>
      <c r="G6" s="111">
        <v>194</v>
      </c>
      <c r="H6" s="111">
        <v>996190</v>
      </c>
      <c r="I6" s="111">
        <v>194</v>
      </c>
      <c r="J6" s="111">
        <v>953340</v>
      </c>
      <c r="K6" s="111">
        <v>195</v>
      </c>
      <c r="L6" s="111">
        <v>977702</v>
      </c>
      <c r="M6" s="111">
        <v>195</v>
      </c>
      <c r="N6" s="111">
        <v>982023</v>
      </c>
      <c r="O6" s="111">
        <v>194</v>
      </c>
      <c r="P6" s="111">
        <v>989926</v>
      </c>
      <c r="Q6" s="111">
        <v>194</v>
      </c>
      <c r="R6" s="111">
        <v>1008240</v>
      </c>
      <c r="S6" s="111">
        <v>194</v>
      </c>
      <c r="T6" s="111">
        <v>1025852</v>
      </c>
      <c r="U6" s="111">
        <v>194</v>
      </c>
      <c r="V6" s="23"/>
      <c r="W6" s="228"/>
      <c r="X6" s="144"/>
    </row>
    <row r="7" spans="1:24" ht="27.65" customHeight="1" x14ac:dyDescent="0.35">
      <c r="A7" s="110" t="s">
        <v>154</v>
      </c>
      <c r="B7" s="111">
        <v>1702728</v>
      </c>
      <c r="C7" s="111">
        <v>197</v>
      </c>
      <c r="D7" s="111">
        <v>1704085</v>
      </c>
      <c r="E7" s="111">
        <v>197</v>
      </c>
      <c r="F7" s="111">
        <v>1716592</v>
      </c>
      <c r="G7" s="111">
        <v>197</v>
      </c>
      <c r="H7" s="111">
        <v>1717626</v>
      </c>
      <c r="I7" s="111">
        <v>197</v>
      </c>
      <c r="J7" s="111">
        <v>1718543</v>
      </c>
      <c r="K7" s="111">
        <v>197</v>
      </c>
      <c r="L7" s="111">
        <v>1732922</v>
      </c>
      <c r="M7" s="111">
        <v>197</v>
      </c>
      <c r="N7" s="111">
        <v>1743559</v>
      </c>
      <c r="O7" s="111">
        <v>197</v>
      </c>
      <c r="P7" s="111">
        <v>1755007</v>
      </c>
      <c r="Q7" s="111">
        <v>197</v>
      </c>
      <c r="R7" s="111">
        <v>1764466</v>
      </c>
      <c r="S7" s="111">
        <v>197</v>
      </c>
      <c r="T7" s="111">
        <v>1773391</v>
      </c>
      <c r="U7" s="111">
        <v>197</v>
      </c>
      <c r="V7" s="23"/>
      <c r="W7" s="228"/>
      <c r="X7" s="144"/>
    </row>
    <row r="8" spans="1:24" ht="27.65" customHeight="1" x14ac:dyDescent="0.35">
      <c r="A8" s="110" t="s">
        <v>156</v>
      </c>
      <c r="B8" s="111">
        <v>1287800</v>
      </c>
      <c r="C8" s="111">
        <v>194</v>
      </c>
      <c r="D8" s="111">
        <v>1290246</v>
      </c>
      <c r="E8" s="111">
        <v>194</v>
      </c>
      <c r="F8" s="111">
        <v>1292675</v>
      </c>
      <c r="G8" s="111">
        <v>194</v>
      </c>
      <c r="H8" s="111">
        <v>1293248</v>
      </c>
      <c r="I8" s="111">
        <v>194</v>
      </c>
      <c r="J8" s="111">
        <v>1298785</v>
      </c>
      <c r="K8" s="111">
        <v>194</v>
      </c>
      <c r="L8" s="111">
        <v>1308269</v>
      </c>
      <c r="M8" s="111">
        <v>194</v>
      </c>
      <c r="N8" s="111">
        <v>1316772</v>
      </c>
      <c r="O8" s="111">
        <v>194</v>
      </c>
      <c r="P8" s="111">
        <v>1325270</v>
      </c>
      <c r="Q8" s="111">
        <v>194</v>
      </c>
      <c r="R8" s="111">
        <v>1331693</v>
      </c>
      <c r="S8" s="111">
        <v>194</v>
      </c>
      <c r="T8" s="111">
        <v>1336643</v>
      </c>
      <c r="U8" s="111">
        <v>194</v>
      </c>
      <c r="V8" s="23"/>
      <c r="W8" s="228"/>
      <c r="X8" s="144"/>
    </row>
    <row r="9" spans="1:24" ht="27.65" customHeight="1" x14ac:dyDescent="0.35">
      <c r="A9" s="56" t="s">
        <v>157</v>
      </c>
      <c r="B9" s="56">
        <v>965774</v>
      </c>
      <c r="C9" s="56">
        <v>181</v>
      </c>
      <c r="D9" s="56">
        <v>967709</v>
      </c>
      <c r="E9" s="56">
        <v>180</v>
      </c>
      <c r="F9" s="56">
        <v>969599</v>
      </c>
      <c r="G9" s="56">
        <v>181</v>
      </c>
      <c r="H9" s="56">
        <v>970116</v>
      </c>
      <c r="I9" s="56">
        <v>181</v>
      </c>
      <c r="J9" s="56">
        <v>975080</v>
      </c>
      <c r="K9" s="56">
        <v>181</v>
      </c>
      <c r="L9" s="56">
        <v>982329</v>
      </c>
      <c r="M9" s="56">
        <v>180</v>
      </c>
      <c r="N9" s="56">
        <v>989832</v>
      </c>
      <c r="O9" s="56">
        <v>180</v>
      </c>
      <c r="P9" s="56">
        <v>996645</v>
      </c>
      <c r="Q9" s="56">
        <v>180</v>
      </c>
      <c r="R9" s="56">
        <v>1001240</v>
      </c>
      <c r="S9" s="56">
        <v>180</v>
      </c>
      <c r="T9" s="56">
        <v>1004813</v>
      </c>
      <c r="U9" s="56">
        <v>180</v>
      </c>
      <c r="V9" s="23"/>
      <c r="W9" s="228"/>
      <c r="X9" s="144"/>
    </row>
    <row r="10" spans="1:24" ht="27.65" customHeight="1" x14ac:dyDescent="0.35">
      <c r="A10" s="56" t="s">
        <v>158</v>
      </c>
      <c r="B10" s="56">
        <v>673671</v>
      </c>
      <c r="C10" s="56">
        <v>153</v>
      </c>
      <c r="D10" s="56">
        <v>674804</v>
      </c>
      <c r="E10" s="56">
        <v>153</v>
      </c>
      <c r="F10" s="56">
        <v>676152</v>
      </c>
      <c r="G10" s="56">
        <v>153</v>
      </c>
      <c r="H10" s="56">
        <v>676091</v>
      </c>
      <c r="I10" s="56">
        <v>153</v>
      </c>
      <c r="J10" s="56">
        <v>680261</v>
      </c>
      <c r="K10" s="56">
        <v>153</v>
      </c>
      <c r="L10" s="56">
        <v>686016</v>
      </c>
      <c r="M10" s="56">
        <v>153</v>
      </c>
      <c r="N10" s="56">
        <v>692552</v>
      </c>
      <c r="O10" s="56">
        <v>153</v>
      </c>
      <c r="P10" s="56">
        <v>698036</v>
      </c>
      <c r="Q10" s="56">
        <v>153</v>
      </c>
      <c r="R10" s="56">
        <v>701396</v>
      </c>
      <c r="S10" s="56">
        <v>153</v>
      </c>
      <c r="T10" s="56">
        <v>703656</v>
      </c>
      <c r="U10" s="56">
        <v>153</v>
      </c>
      <c r="V10" s="23"/>
      <c r="W10" s="228"/>
      <c r="X10" s="144"/>
    </row>
    <row r="11" spans="1:24" ht="27.65" customHeight="1" x14ac:dyDescent="0.35">
      <c r="A11" s="56" t="s">
        <v>159</v>
      </c>
      <c r="B11" s="56">
        <v>442479</v>
      </c>
      <c r="C11" s="56">
        <v>121</v>
      </c>
      <c r="D11" s="56">
        <v>442947</v>
      </c>
      <c r="E11" s="56">
        <v>120</v>
      </c>
      <c r="F11" s="56">
        <v>444100</v>
      </c>
      <c r="G11" s="56">
        <v>120</v>
      </c>
      <c r="H11" s="56">
        <v>443997</v>
      </c>
      <c r="I11" s="56">
        <v>120</v>
      </c>
      <c r="J11" s="56">
        <v>446845</v>
      </c>
      <c r="K11" s="56">
        <v>120</v>
      </c>
      <c r="L11" s="56">
        <v>450544</v>
      </c>
      <c r="M11" s="56">
        <v>120</v>
      </c>
      <c r="N11" s="56">
        <v>455591</v>
      </c>
      <c r="O11" s="56">
        <v>120</v>
      </c>
      <c r="P11" s="56">
        <v>459963</v>
      </c>
      <c r="Q11" s="56">
        <v>120</v>
      </c>
      <c r="R11" s="56">
        <v>462522</v>
      </c>
      <c r="S11" s="56">
        <v>119</v>
      </c>
      <c r="T11" s="56">
        <v>464099</v>
      </c>
      <c r="U11" s="56">
        <v>120</v>
      </c>
      <c r="V11" s="23"/>
      <c r="W11" s="228"/>
      <c r="X11" s="144"/>
    </row>
    <row r="12" spans="1:24" ht="27.65" customHeight="1" x14ac:dyDescent="0.35">
      <c r="A12" s="56" t="s">
        <v>160</v>
      </c>
      <c r="B12" s="56">
        <v>277578</v>
      </c>
      <c r="C12" s="56">
        <v>92</v>
      </c>
      <c r="D12" s="56">
        <v>277051</v>
      </c>
      <c r="E12" s="56">
        <v>92</v>
      </c>
      <c r="F12" s="56">
        <v>282057</v>
      </c>
      <c r="G12" s="56">
        <v>92</v>
      </c>
      <c r="H12" s="56">
        <v>283063</v>
      </c>
      <c r="I12" s="56">
        <v>92</v>
      </c>
      <c r="J12" s="56">
        <v>285784</v>
      </c>
      <c r="K12" s="56">
        <v>92</v>
      </c>
      <c r="L12" s="56">
        <v>288510</v>
      </c>
      <c r="M12" s="56">
        <v>92</v>
      </c>
      <c r="N12" s="56">
        <v>291162</v>
      </c>
      <c r="O12" s="56">
        <v>91</v>
      </c>
      <c r="P12" s="56">
        <v>295030</v>
      </c>
      <c r="Q12" s="56">
        <v>91</v>
      </c>
      <c r="R12" s="56">
        <v>298020</v>
      </c>
      <c r="S12" s="56">
        <v>91</v>
      </c>
      <c r="T12" s="56">
        <v>299509</v>
      </c>
      <c r="U12" s="56">
        <v>91</v>
      </c>
      <c r="V12" s="23"/>
      <c r="W12" s="228"/>
      <c r="X12" s="144"/>
    </row>
    <row r="13" spans="1:24" ht="27.65" customHeight="1" x14ac:dyDescent="0.35">
      <c r="A13" s="56" t="s">
        <v>161</v>
      </c>
      <c r="B13" s="56">
        <v>173628</v>
      </c>
      <c r="C13" s="56">
        <v>64</v>
      </c>
      <c r="D13" s="56">
        <v>172999</v>
      </c>
      <c r="E13" s="56">
        <v>64</v>
      </c>
      <c r="F13" s="56">
        <v>176806</v>
      </c>
      <c r="G13" s="56">
        <v>64</v>
      </c>
      <c r="H13" s="56">
        <v>177741</v>
      </c>
      <c r="I13" s="56">
        <v>64</v>
      </c>
      <c r="J13" s="56">
        <v>179713</v>
      </c>
      <c r="K13" s="56">
        <v>64</v>
      </c>
      <c r="L13" s="56">
        <v>181625</v>
      </c>
      <c r="M13" s="56">
        <v>64</v>
      </c>
      <c r="N13" s="56">
        <v>183942</v>
      </c>
      <c r="O13" s="56">
        <v>63</v>
      </c>
      <c r="P13" s="56">
        <v>187507</v>
      </c>
      <c r="Q13" s="56">
        <v>63</v>
      </c>
      <c r="R13" s="56">
        <v>190149</v>
      </c>
      <c r="S13" s="56">
        <v>63</v>
      </c>
      <c r="T13" s="56">
        <v>191318</v>
      </c>
      <c r="U13" s="56">
        <v>63</v>
      </c>
      <c r="V13" s="23"/>
      <c r="W13" s="228"/>
      <c r="X13" s="144"/>
    </row>
    <row r="14" spans="1:24" ht="27.65" customHeight="1" x14ac:dyDescent="0.35">
      <c r="A14" s="56" t="s">
        <v>162</v>
      </c>
      <c r="B14" s="56">
        <v>273272</v>
      </c>
      <c r="C14" s="56">
        <v>49</v>
      </c>
      <c r="D14" s="56">
        <v>273345</v>
      </c>
      <c r="E14" s="56">
        <v>49</v>
      </c>
      <c r="F14" s="56">
        <v>289861</v>
      </c>
      <c r="G14" s="56">
        <v>48</v>
      </c>
      <c r="H14" s="56">
        <v>295017</v>
      </c>
      <c r="I14" s="56">
        <v>48</v>
      </c>
      <c r="J14" s="56">
        <v>301662</v>
      </c>
      <c r="K14" s="56">
        <v>48</v>
      </c>
      <c r="L14" s="56">
        <v>308150</v>
      </c>
      <c r="M14" s="56">
        <v>48</v>
      </c>
      <c r="N14" s="56">
        <v>314210</v>
      </c>
      <c r="O14" s="56">
        <v>48</v>
      </c>
      <c r="P14" s="56">
        <v>329575</v>
      </c>
      <c r="Q14" s="56">
        <v>48</v>
      </c>
      <c r="R14" s="56">
        <v>343106</v>
      </c>
      <c r="S14" s="56">
        <v>47</v>
      </c>
      <c r="T14" s="56">
        <v>348330</v>
      </c>
      <c r="U14" s="56">
        <v>47</v>
      </c>
      <c r="V14" s="23"/>
      <c r="W14" s="228"/>
      <c r="X14" s="144"/>
    </row>
    <row r="15" spans="1:24" ht="27.65" customHeight="1" x14ac:dyDescent="0.35">
      <c r="A15" s="112" t="s">
        <v>31</v>
      </c>
      <c r="B15" s="56">
        <v>1717791</v>
      </c>
      <c r="C15" s="56">
        <v>50</v>
      </c>
      <c r="D15" s="56">
        <v>1710755</v>
      </c>
      <c r="E15" s="56">
        <v>50</v>
      </c>
      <c r="F15" s="56">
        <v>1679001</v>
      </c>
      <c r="G15" s="56">
        <v>50</v>
      </c>
      <c r="H15" s="56">
        <v>1666464</v>
      </c>
      <c r="I15" s="56">
        <v>49</v>
      </c>
      <c r="J15" s="56">
        <v>1627353</v>
      </c>
      <c r="K15" s="56">
        <v>49</v>
      </c>
      <c r="L15" s="56">
        <v>1633440</v>
      </c>
      <c r="M15" s="56">
        <v>49</v>
      </c>
      <c r="N15" s="56">
        <v>1612493</v>
      </c>
      <c r="O15" s="56">
        <v>50</v>
      </c>
      <c r="P15" s="56">
        <v>1594420</v>
      </c>
      <c r="Q15" s="56">
        <v>50</v>
      </c>
      <c r="R15" s="56">
        <v>1580486</v>
      </c>
      <c r="S15" s="56">
        <v>50</v>
      </c>
      <c r="T15" s="56">
        <v>1581365</v>
      </c>
      <c r="U15" s="56">
        <v>50</v>
      </c>
      <c r="V15" s="23"/>
      <c r="W15" s="228"/>
      <c r="X15" s="144"/>
    </row>
    <row r="16" spans="1:24" ht="27.65" customHeight="1" thickBot="1" x14ac:dyDescent="0.4">
      <c r="A16" s="109" t="s">
        <v>44</v>
      </c>
      <c r="B16" s="109">
        <v>8433778</v>
      </c>
      <c r="C16" s="109">
        <v>146</v>
      </c>
      <c r="D16" s="109">
        <v>8434179</v>
      </c>
      <c r="E16" s="109">
        <v>146</v>
      </c>
      <c r="F16" s="109">
        <v>8523114</v>
      </c>
      <c r="G16" s="109">
        <v>147</v>
      </c>
      <c r="H16" s="109">
        <v>8519553</v>
      </c>
      <c r="I16" s="109">
        <v>147</v>
      </c>
      <c r="J16" s="109">
        <v>8467366</v>
      </c>
      <c r="K16" s="109">
        <v>147</v>
      </c>
      <c r="L16" s="109">
        <v>8549507</v>
      </c>
      <c r="M16" s="109">
        <v>147</v>
      </c>
      <c r="N16" s="109">
        <v>8582136</v>
      </c>
      <c r="O16" s="109">
        <v>147</v>
      </c>
      <c r="P16" s="109">
        <v>8631379</v>
      </c>
      <c r="Q16" s="109">
        <v>147</v>
      </c>
      <c r="R16" s="109">
        <v>8681318</v>
      </c>
      <c r="S16" s="109">
        <v>147</v>
      </c>
      <c r="T16" s="109">
        <v>8728976</v>
      </c>
      <c r="U16" s="109">
        <v>147</v>
      </c>
      <c r="V16" s="23"/>
      <c r="W16" s="228"/>
      <c r="X16" s="144"/>
    </row>
    <row r="17" spans="1:23" ht="21.75" customHeight="1" thickTop="1" x14ac:dyDescent="0.35">
      <c r="A17" s="2"/>
      <c r="B17" s="2"/>
      <c r="C17" s="2"/>
      <c r="D17" s="2"/>
      <c r="E17" s="48"/>
      <c r="F17" s="2"/>
      <c r="G17" s="2"/>
      <c r="H17" s="8"/>
      <c r="I17" s="8"/>
      <c r="J17" s="8"/>
      <c r="K17" s="8"/>
      <c r="L17" s="8"/>
      <c r="M17" s="8"/>
      <c r="W17" s="144"/>
    </row>
    <row r="18" spans="1:23" ht="21.75" customHeight="1" x14ac:dyDescent="0.35">
      <c r="A18" s="70" t="str">
        <f>+INDICE!B10</f>
        <v xml:space="preserve"> Lettura dati 22 marzo 2024</v>
      </c>
      <c r="B18" s="2"/>
      <c r="C18" s="2"/>
      <c r="D18" s="2"/>
      <c r="E18" s="2"/>
      <c r="F18" s="2"/>
      <c r="G18" s="2"/>
      <c r="H18" s="8"/>
      <c r="I18" s="8"/>
      <c r="J18" s="8"/>
      <c r="K18" s="8"/>
      <c r="L18" s="8"/>
      <c r="M18" s="8"/>
    </row>
    <row r="19" spans="1:23" ht="13.5" x14ac:dyDescent="0.35">
      <c r="A19" s="2"/>
      <c r="B19" s="2"/>
      <c r="C19" s="2"/>
      <c r="D19" s="2"/>
      <c r="E19" s="2"/>
      <c r="F19" s="2"/>
      <c r="G19" s="2"/>
    </row>
    <row r="20" spans="1:23" ht="13.5" x14ac:dyDescent="0.35">
      <c r="A20" s="2"/>
      <c r="B20" s="2"/>
      <c r="C20" s="2"/>
      <c r="D20" s="2"/>
      <c r="E20" s="2"/>
      <c r="F20" s="2"/>
      <c r="G20" s="2"/>
    </row>
    <row r="21" spans="1:23" ht="13.5" x14ac:dyDescent="0.35">
      <c r="A21" s="2"/>
      <c r="B21" s="2"/>
      <c r="C21" s="2"/>
      <c r="D21" s="2"/>
      <c r="E21" s="2"/>
      <c r="F21" s="2"/>
      <c r="G21" s="2"/>
    </row>
    <row r="22" spans="1:23" ht="13.5" x14ac:dyDescent="0.35">
      <c r="A22" s="2"/>
      <c r="B22" s="2"/>
      <c r="C22" s="2"/>
      <c r="D22" s="2"/>
      <c r="E22" s="2"/>
      <c r="F22" s="2"/>
      <c r="G22" s="2"/>
    </row>
    <row r="23" spans="1:23" ht="13.5" x14ac:dyDescent="0.35">
      <c r="A23" s="2"/>
      <c r="B23" s="2"/>
      <c r="C23" s="2"/>
      <c r="D23" s="2"/>
      <c r="E23" s="2"/>
      <c r="F23" s="2"/>
      <c r="G23" s="2"/>
    </row>
    <row r="24" spans="1:23" ht="13.5" x14ac:dyDescent="0.35">
      <c r="A24" s="2"/>
      <c r="B24" s="250"/>
      <c r="C24" s="2"/>
      <c r="D24" s="2"/>
      <c r="E24" s="2"/>
      <c r="F24" s="2"/>
      <c r="G24" s="2"/>
    </row>
    <row r="25" spans="1:23" ht="13.5" x14ac:dyDescent="0.35">
      <c r="A25" s="2"/>
      <c r="B25" s="250"/>
      <c r="C25" s="2"/>
      <c r="D25" s="2"/>
      <c r="E25" s="2"/>
      <c r="F25" s="2"/>
      <c r="G25" s="2"/>
    </row>
    <row r="26" spans="1:23" ht="13.5" x14ac:dyDescent="0.35">
      <c r="B26" s="250"/>
    </row>
    <row r="27" spans="1:23" x14ac:dyDescent="0.35">
      <c r="B27" s="4"/>
    </row>
    <row r="28" spans="1:23" x14ac:dyDescent="0.35">
      <c r="B28" s="4"/>
    </row>
    <row r="29" spans="1:23" x14ac:dyDescent="0.35">
      <c r="B29" s="4"/>
    </row>
    <row r="30" spans="1:23" x14ac:dyDescent="0.35">
      <c r="B30" s="4"/>
    </row>
    <row r="31" spans="1:23" x14ac:dyDescent="0.35">
      <c r="B31" s="4"/>
    </row>
    <row r="32" spans="1:2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2">
    <mergeCell ref="B2:U2"/>
    <mergeCell ref="T3:U3"/>
    <mergeCell ref="R3:S3"/>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1" orientation="landscape" r:id="rId1"/>
  <headerFooter>
    <oddHeader>&amp;COSSERVATORIO ASSEGNO UNICO UNIVERSALE</oddHeader>
    <oddFooter>&amp;CINPS - COORDINAMENTO GENERALE STATISTICO ATTUARIALE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6A2F-AE20-4AAB-8C6D-0D186C27FBE9}">
  <sheetPr>
    <pageSetUpPr fitToPage="1"/>
  </sheetPr>
  <dimension ref="A1:U40"/>
  <sheetViews>
    <sheetView showGridLines="0" view="pageBreakPreview" topLeftCell="D11" zoomScale="62" zoomScaleNormal="51" zoomScaleSheetLayoutView="62" workbookViewId="0">
      <selection activeCell="C24" sqref="C24:J24"/>
    </sheetView>
  </sheetViews>
  <sheetFormatPr defaultColWidth="13.26953125" defaultRowHeight="10" x14ac:dyDescent="0.35"/>
  <cols>
    <col min="1" max="1" width="26.1796875" style="1" customWidth="1"/>
    <col min="2" max="2" width="14.26953125" style="1" bestFit="1" customWidth="1"/>
    <col min="3" max="3" width="14.7265625" style="1" customWidth="1"/>
    <col min="4" max="4" width="14.453125" style="1" customWidth="1"/>
    <col min="5" max="5" width="14.54296875" style="1" customWidth="1"/>
    <col min="6" max="6" width="14.453125" style="1" customWidth="1"/>
    <col min="7" max="7" width="14.81640625" style="1" customWidth="1"/>
    <col min="8" max="8" width="15.54296875" style="1" customWidth="1"/>
    <col min="9" max="9" width="13.54296875" style="1" customWidth="1"/>
    <col min="10" max="10" width="15.54296875" style="1" customWidth="1"/>
    <col min="11" max="11" width="14.81640625" style="1" customWidth="1"/>
    <col min="12" max="12" width="15.1796875" style="1" customWidth="1"/>
    <col min="13" max="13" width="14.81640625" style="1" customWidth="1"/>
    <col min="14" max="14" width="15.453125" style="1" customWidth="1"/>
    <col min="15" max="15" width="14.453125" style="1" customWidth="1"/>
    <col min="16" max="16" width="15.453125" style="1" customWidth="1"/>
    <col min="17" max="17" width="14.453125" style="1" customWidth="1"/>
    <col min="18" max="18" width="16.453125" style="1" customWidth="1"/>
    <col min="19" max="19" width="16.54296875" style="1" customWidth="1"/>
    <col min="20" max="21" width="15.54296875" style="1" customWidth="1"/>
    <col min="22" max="16384" width="13.26953125" style="1"/>
  </cols>
  <sheetData>
    <row r="1" spans="1:21" ht="69.650000000000006" customHeight="1" thickBot="1" x14ac:dyDescent="0.4">
      <c r="A1" s="73" t="str">
        <f>+INDICE!B18</f>
        <v>Tavola 1.8 – Numero di figli disabili pagati e relativi importi medi mensili di AUU per classe di ISEE - Anno 2022</v>
      </c>
      <c r="B1" s="32"/>
      <c r="C1" s="32"/>
      <c r="D1" s="32"/>
      <c r="E1" s="32"/>
      <c r="F1" s="32"/>
      <c r="G1" s="32"/>
      <c r="H1" s="32"/>
      <c r="I1" s="32"/>
      <c r="J1" s="32"/>
      <c r="K1" s="32"/>
      <c r="L1" s="32"/>
      <c r="M1" s="32"/>
      <c r="N1" s="47"/>
      <c r="O1" s="47"/>
      <c r="P1" s="47"/>
      <c r="Q1" s="47"/>
      <c r="R1" s="47"/>
      <c r="S1" s="47"/>
      <c r="T1" s="47"/>
      <c r="U1" s="47"/>
    </row>
    <row r="2" spans="1:21" ht="60" customHeight="1" thickTop="1" x14ac:dyDescent="0.35">
      <c r="A2" s="117"/>
      <c r="B2" s="317" t="s">
        <v>35</v>
      </c>
      <c r="C2" s="317"/>
      <c r="D2" s="317"/>
      <c r="E2" s="317"/>
      <c r="F2" s="317"/>
      <c r="G2" s="317"/>
      <c r="H2" s="317"/>
      <c r="I2" s="317"/>
      <c r="J2" s="317"/>
      <c r="K2" s="317"/>
      <c r="L2" s="317"/>
      <c r="M2" s="317"/>
      <c r="N2" s="317"/>
      <c r="O2" s="317"/>
      <c r="P2" s="317"/>
      <c r="Q2" s="317"/>
      <c r="R2" s="317"/>
      <c r="S2" s="317"/>
      <c r="T2" s="317"/>
      <c r="U2" s="317"/>
    </row>
    <row r="3" spans="1:21" ht="33" customHeight="1" x14ac:dyDescent="0.35">
      <c r="A3" s="320" t="s">
        <v>40</v>
      </c>
      <c r="B3" s="318" t="s">
        <v>3</v>
      </c>
      <c r="C3" s="319"/>
      <c r="D3" s="318" t="s">
        <v>22</v>
      </c>
      <c r="E3" s="319"/>
      <c r="F3" s="318" t="s">
        <v>23</v>
      </c>
      <c r="G3" s="319"/>
      <c r="H3" s="318" t="s">
        <v>59</v>
      </c>
      <c r="I3" s="319"/>
      <c r="J3" s="318" t="s">
        <v>75</v>
      </c>
      <c r="K3" s="319"/>
      <c r="L3" s="318" t="s">
        <v>77</v>
      </c>
      <c r="M3" s="319"/>
      <c r="N3" s="318" t="s">
        <v>105</v>
      </c>
      <c r="O3" s="319"/>
      <c r="P3" s="318" t="s">
        <v>108</v>
      </c>
      <c r="Q3" s="319"/>
      <c r="R3" s="318" t="s">
        <v>109</v>
      </c>
      <c r="S3" s="319"/>
      <c r="T3" s="318" t="s">
        <v>112</v>
      </c>
      <c r="U3" s="319"/>
    </row>
    <row r="4" spans="1:21" ht="90.65" customHeight="1" thickBot="1" x14ac:dyDescent="0.4">
      <c r="A4" s="321"/>
      <c r="B4" s="118" t="s">
        <v>82</v>
      </c>
      <c r="C4" s="118" t="s">
        <v>86</v>
      </c>
      <c r="D4" s="118" t="s">
        <v>82</v>
      </c>
      <c r="E4" s="118" t="s">
        <v>86</v>
      </c>
      <c r="F4" s="118" t="s">
        <v>82</v>
      </c>
      <c r="G4" s="118" t="s">
        <v>86</v>
      </c>
      <c r="H4" s="118" t="s">
        <v>82</v>
      </c>
      <c r="I4" s="118" t="s">
        <v>86</v>
      </c>
      <c r="J4" s="118" t="s">
        <v>82</v>
      </c>
      <c r="K4" s="118" t="s">
        <v>86</v>
      </c>
      <c r="L4" s="118" t="s">
        <v>82</v>
      </c>
      <c r="M4" s="118" t="s">
        <v>86</v>
      </c>
      <c r="N4" s="118" t="s">
        <v>82</v>
      </c>
      <c r="O4" s="118" t="s">
        <v>86</v>
      </c>
      <c r="P4" s="118" t="s">
        <v>82</v>
      </c>
      <c r="Q4" s="118" t="s">
        <v>86</v>
      </c>
      <c r="R4" s="118" t="s">
        <v>82</v>
      </c>
      <c r="S4" s="118" t="s">
        <v>86</v>
      </c>
      <c r="T4" s="118" t="s">
        <v>82</v>
      </c>
      <c r="U4" s="118" t="s">
        <v>86</v>
      </c>
    </row>
    <row r="5" spans="1:21" ht="27.65" customHeight="1" thickTop="1" x14ac:dyDescent="0.35">
      <c r="A5" s="56" t="s">
        <v>164</v>
      </c>
      <c r="B5" s="56">
        <v>180815</v>
      </c>
      <c r="C5" s="56">
        <v>261</v>
      </c>
      <c r="D5" s="56">
        <v>181206</v>
      </c>
      <c r="E5" s="56">
        <v>262</v>
      </c>
      <c r="F5" s="56">
        <v>189523</v>
      </c>
      <c r="G5" s="56">
        <v>262</v>
      </c>
      <c r="H5" s="56">
        <v>190110</v>
      </c>
      <c r="I5" s="56">
        <v>262</v>
      </c>
      <c r="J5" s="56">
        <v>187566</v>
      </c>
      <c r="K5" s="56">
        <v>262</v>
      </c>
      <c r="L5" s="56">
        <v>190353</v>
      </c>
      <c r="M5" s="56">
        <v>262</v>
      </c>
      <c r="N5" s="56">
        <v>191933</v>
      </c>
      <c r="O5" s="56">
        <v>262</v>
      </c>
      <c r="P5" s="56">
        <v>194269</v>
      </c>
      <c r="Q5" s="56">
        <v>262</v>
      </c>
      <c r="R5" s="56">
        <v>196750</v>
      </c>
      <c r="S5" s="56">
        <v>261</v>
      </c>
      <c r="T5" s="56">
        <v>198595</v>
      </c>
      <c r="U5" s="56">
        <v>261</v>
      </c>
    </row>
    <row r="6" spans="1:21" ht="27.65" customHeight="1" x14ac:dyDescent="0.35">
      <c r="A6" s="110" t="s">
        <v>155</v>
      </c>
      <c r="B6" s="111">
        <v>48865</v>
      </c>
      <c r="C6" s="111">
        <v>256</v>
      </c>
      <c r="D6" s="111">
        <v>48895</v>
      </c>
      <c r="E6" s="111">
        <v>256</v>
      </c>
      <c r="F6" s="111">
        <v>55373</v>
      </c>
      <c r="G6" s="111">
        <v>258</v>
      </c>
      <c r="H6" s="111">
        <v>55276</v>
      </c>
      <c r="I6" s="111">
        <v>258</v>
      </c>
      <c r="J6" s="111">
        <v>52015</v>
      </c>
      <c r="K6" s="111">
        <v>258</v>
      </c>
      <c r="L6" s="111">
        <v>53162</v>
      </c>
      <c r="M6" s="111">
        <v>258</v>
      </c>
      <c r="N6" s="111">
        <v>53259</v>
      </c>
      <c r="O6" s="111">
        <v>258</v>
      </c>
      <c r="P6" s="111">
        <v>53659</v>
      </c>
      <c r="Q6" s="111">
        <v>258</v>
      </c>
      <c r="R6" s="111">
        <v>54626</v>
      </c>
      <c r="S6" s="111">
        <v>258</v>
      </c>
      <c r="T6" s="111">
        <v>55507</v>
      </c>
      <c r="U6" s="111">
        <v>258</v>
      </c>
    </row>
    <row r="7" spans="1:21" ht="27.65" customHeight="1" x14ac:dyDescent="0.35">
      <c r="A7" s="110" t="s">
        <v>154</v>
      </c>
      <c r="B7" s="111">
        <v>79356</v>
      </c>
      <c r="C7" s="111">
        <v>264</v>
      </c>
      <c r="D7" s="111">
        <v>79581</v>
      </c>
      <c r="E7" s="111">
        <v>264</v>
      </c>
      <c r="F7" s="111">
        <v>80788</v>
      </c>
      <c r="G7" s="111">
        <v>265</v>
      </c>
      <c r="H7" s="111">
        <v>81208</v>
      </c>
      <c r="I7" s="111">
        <v>265</v>
      </c>
      <c r="J7" s="111">
        <v>81584</v>
      </c>
      <c r="K7" s="111">
        <v>265</v>
      </c>
      <c r="L7" s="111">
        <v>82606</v>
      </c>
      <c r="M7" s="111">
        <v>264</v>
      </c>
      <c r="N7" s="111">
        <v>83524</v>
      </c>
      <c r="O7" s="111">
        <v>264</v>
      </c>
      <c r="P7" s="111">
        <v>84735</v>
      </c>
      <c r="Q7" s="111">
        <v>264</v>
      </c>
      <c r="R7" s="111">
        <v>85636</v>
      </c>
      <c r="S7" s="111">
        <v>264</v>
      </c>
      <c r="T7" s="111">
        <v>86183</v>
      </c>
      <c r="U7" s="111">
        <v>264</v>
      </c>
    </row>
    <row r="8" spans="1:21" ht="27.65" customHeight="1" x14ac:dyDescent="0.35">
      <c r="A8" s="110" t="s">
        <v>156</v>
      </c>
      <c r="B8" s="111">
        <v>52594</v>
      </c>
      <c r="C8" s="111">
        <v>262</v>
      </c>
      <c r="D8" s="111">
        <v>52730</v>
      </c>
      <c r="E8" s="111">
        <v>262</v>
      </c>
      <c r="F8" s="111">
        <v>53362</v>
      </c>
      <c r="G8" s="111">
        <v>262</v>
      </c>
      <c r="H8" s="111">
        <v>53626</v>
      </c>
      <c r="I8" s="111">
        <v>262</v>
      </c>
      <c r="J8" s="111">
        <v>53967</v>
      </c>
      <c r="K8" s="111">
        <v>262</v>
      </c>
      <c r="L8" s="111">
        <v>54585</v>
      </c>
      <c r="M8" s="111">
        <v>262</v>
      </c>
      <c r="N8" s="111">
        <v>55150</v>
      </c>
      <c r="O8" s="111">
        <v>262</v>
      </c>
      <c r="P8" s="111">
        <v>55875</v>
      </c>
      <c r="Q8" s="111">
        <v>262</v>
      </c>
      <c r="R8" s="111">
        <v>56488</v>
      </c>
      <c r="S8" s="111">
        <v>261</v>
      </c>
      <c r="T8" s="111">
        <v>56905</v>
      </c>
      <c r="U8" s="111">
        <v>261</v>
      </c>
    </row>
    <row r="9" spans="1:21" ht="27.65" customHeight="1" x14ac:dyDescent="0.35">
      <c r="A9" s="56" t="s">
        <v>157</v>
      </c>
      <c r="B9" s="56">
        <v>33767</v>
      </c>
      <c r="C9" s="56">
        <v>248</v>
      </c>
      <c r="D9" s="56">
        <v>33761</v>
      </c>
      <c r="E9" s="56">
        <v>248</v>
      </c>
      <c r="F9" s="56">
        <v>34164</v>
      </c>
      <c r="G9" s="56">
        <v>248</v>
      </c>
      <c r="H9" s="56">
        <v>34324</v>
      </c>
      <c r="I9" s="56">
        <v>249</v>
      </c>
      <c r="J9" s="56">
        <v>34624</v>
      </c>
      <c r="K9" s="56">
        <v>248</v>
      </c>
      <c r="L9" s="56">
        <v>35016</v>
      </c>
      <c r="M9" s="56">
        <v>248</v>
      </c>
      <c r="N9" s="56">
        <v>35419</v>
      </c>
      <c r="O9" s="56">
        <v>248</v>
      </c>
      <c r="P9" s="56">
        <v>35763</v>
      </c>
      <c r="Q9" s="56">
        <v>248</v>
      </c>
      <c r="R9" s="56">
        <v>36049</v>
      </c>
      <c r="S9" s="56">
        <v>247</v>
      </c>
      <c r="T9" s="56">
        <v>36272</v>
      </c>
      <c r="U9" s="56">
        <v>247</v>
      </c>
    </row>
    <row r="10" spans="1:21" ht="27.65" customHeight="1" x14ac:dyDescent="0.35">
      <c r="A10" s="56" t="s">
        <v>158</v>
      </c>
      <c r="B10" s="56">
        <v>21181</v>
      </c>
      <c r="C10" s="56">
        <v>222</v>
      </c>
      <c r="D10" s="56">
        <v>21224</v>
      </c>
      <c r="E10" s="56">
        <v>222</v>
      </c>
      <c r="F10" s="56">
        <v>21431</v>
      </c>
      <c r="G10" s="56">
        <v>222</v>
      </c>
      <c r="H10" s="56">
        <v>21507</v>
      </c>
      <c r="I10" s="56">
        <v>222</v>
      </c>
      <c r="J10" s="56">
        <v>21681</v>
      </c>
      <c r="K10" s="56">
        <v>222</v>
      </c>
      <c r="L10" s="56">
        <v>21986</v>
      </c>
      <c r="M10" s="56">
        <v>222</v>
      </c>
      <c r="N10" s="56">
        <v>22246</v>
      </c>
      <c r="O10" s="56">
        <v>221</v>
      </c>
      <c r="P10" s="56">
        <v>22507</v>
      </c>
      <c r="Q10" s="56">
        <v>221</v>
      </c>
      <c r="R10" s="56">
        <v>22748</v>
      </c>
      <c r="S10" s="56">
        <v>221</v>
      </c>
      <c r="T10" s="56">
        <v>22931</v>
      </c>
      <c r="U10" s="56">
        <v>220</v>
      </c>
    </row>
    <row r="11" spans="1:21" ht="27.65" customHeight="1" x14ac:dyDescent="0.35">
      <c r="A11" s="56" t="s">
        <v>159</v>
      </c>
      <c r="B11" s="56">
        <v>13145</v>
      </c>
      <c r="C11" s="56">
        <v>185</v>
      </c>
      <c r="D11" s="56">
        <v>13117</v>
      </c>
      <c r="E11" s="56">
        <v>185</v>
      </c>
      <c r="F11" s="56">
        <v>13286</v>
      </c>
      <c r="G11" s="56">
        <v>185</v>
      </c>
      <c r="H11" s="56">
        <v>13358</v>
      </c>
      <c r="I11" s="56">
        <v>185</v>
      </c>
      <c r="J11" s="56">
        <v>13484</v>
      </c>
      <c r="K11" s="56">
        <v>185</v>
      </c>
      <c r="L11" s="56">
        <v>13645</v>
      </c>
      <c r="M11" s="56">
        <v>185</v>
      </c>
      <c r="N11" s="56">
        <v>13793</v>
      </c>
      <c r="O11" s="56">
        <v>184</v>
      </c>
      <c r="P11" s="56">
        <v>13980</v>
      </c>
      <c r="Q11" s="56">
        <v>184</v>
      </c>
      <c r="R11" s="56">
        <v>14133</v>
      </c>
      <c r="S11" s="56">
        <v>184</v>
      </c>
      <c r="T11" s="56">
        <v>14229</v>
      </c>
      <c r="U11" s="56">
        <v>183</v>
      </c>
    </row>
    <row r="12" spans="1:21" ht="27.65" customHeight="1" x14ac:dyDescent="0.35">
      <c r="A12" s="56" t="s">
        <v>160</v>
      </c>
      <c r="B12" s="56">
        <v>7998</v>
      </c>
      <c r="C12" s="56">
        <v>156</v>
      </c>
      <c r="D12" s="56">
        <v>7986</v>
      </c>
      <c r="E12" s="56">
        <v>156</v>
      </c>
      <c r="F12" s="56">
        <v>8038</v>
      </c>
      <c r="G12" s="56">
        <v>156</v>
      </c>
      <c r="H12" s="56">
        <v>8062</v>
      </c>
      <c r="I12" s="56">
        <v>156</v>
      </c>
      <c r="J12" s="56">
        <v>8160</v>
      </c>
      <c r="K12" s="56">
        <v>156</v>
      </c>
      <c r="L12" s="56">
        <v>8264</v>
      </c>
      <c r="M12" s="56">
        <v>156</v>
      </c>
      <c r="N12" s="56">
        <v>8346</v>
      </c>
      <c r="O12" s="56">
        <v>156</v>
      </c>
      <c r="P12" s="56">
        <v>8499</v>
      </c>
      <c r="Q12" s="56">
        <v>156</v>
      </c>
      <c r="R12" s="56">
        <v>8603</v>
      </c>
      <c r="S12" s="56">
        <v>156</v>
      </c>
      <c r="T12" s="56">
        <v>8675</v>
      </c>
      <c r="U12" s="56">
        <v>155</v>
      </c>
    </row>
    <row r="13" spans="1:21" ht="27.65" customHeight="1" x14ac:dyDescent="0.35">
      <c r="A13" s="56" t="s">
        <v>161</v>
      </c>
      <c r="B13" s="56">
        <v>5186</v>
      </c>
      <c r="C13" s="56">
        <v>126</v>
      </c>
      <c r="D13" s="56">
        <v>5172</v>
      </c>
      <c r="E13" s="56">
        <v>126</v>
      </c>
      <c r="F13" s="56">
        <v>5240</v>
      </c>
      <c r="G13" s="56">
        <v>126</v>
      </c>
      <c r="H13" s="56">
        <v>5264</v>
      </c>
      <c r="I13" s="56">
        <v>126</v>
      </c>
      <c r="J13" s="56">
        <v>5342</v>
      </c>
      <c r="K13" s="56">
        <v>126</v>
      </c>
      <c r="L13" s="56">
        <v>5412</v>
      </c>
      <c r="M13" s="56">
        <v>126</v>
      </c>
      <c r="N13" s="56">
        <v>5477</v>
      </c>
      <c r="O13" s="56">
        <v>126</v>
      </c>
      <c r="P13" s="56">
        <v>5600</v>
      </c>
      <c r="Q13" s="56">
        <v>126</v>
      </c>
      <c r="R13" s="56">
        <v>5667</v>
      </c>
      <c r="S13" s="56">
        <v>125</v>
      </c>
      <c r="T13" s="56">
        <v>5713</v>
      </c>
      <c r="U13" s="56">
        <v>125</v>
      </c>
    </row>
    <row r="14" spans="1:21" ht="27.65" customHeight="1" x14ac:dyDescent="0.35">
      <c r="A14" s="56" t="s">
        <v>162</v>
      </c>
      <c r="B14" s="56">
        <v>9360</v>
      </c>
      <c r="C14" s="56">
        <v>108</v>
      </c>
      <c r="D14" s="56">
        <v>9389</v>
      </c>
      <c r="E14" s="56">
        <v>108</v>
      </c>
      <c r="F14" s="56">
        <v>9671</v>
      </c>
      <c r="G14" s="56">
        <v>110</v>
      </c>
      <c r="H14" s="56">
        <v>9808</v>
      </c>
      <c r="I14" s="56">
        <v>110</v>
      </c>
      <c r="J14" s="56">
        <v>10057</v>
      </c>
      <c r="K14" s="56">
        <v>110</v>
      </c>
      <c r="L14" s="56">
        <v>10284</v>
      </c>
      <c r="M14" s="56">
        <v>110</v>
      </c>
      <c r="N14" s="56">
        <v>10417</v>
      </c>
      <c r="O14" s="56">
        <v>110</v>
      </c>
      <c r="P14" s="56">
        <v>10744</v>
      </c>
      <c r="Q14" s="56">
        <v>109</v>
      </c>
      <c r="R14" s="56">
        <v>11029</v>
      </c>
      <c r="S14" s="56">
        <v>109</v>
      </c>
      <c r="T14" s="56">
        <v>11176</v>
      </c>
      <c r="U14" s="56">
        <v>109</v>
      </c>
    </row>
    <row r="15" spans="1:21" ht="27.65" customHeight="1" x14ac:dyDescent="0.35">
      <c r="A15" s="112" t="s">
        <v>31</v>
      </c>
      <c r="B15" s="56">
        <v>47737</v>
      </c>
      <c r="C15" s="56">
        <v>114</v>
      </c>
      <c r="D15" s="56">
        <v>48146</v>
      </c>
      <c r="E15" s="56">
        <v>116</v>
      </c>
      <c r="F15" s="56">
        <v>46034</v>
      </c>
      <c r="G15" s="56">
        <v>111</v>
      </c>
      <c r="H15" s="56">
        <v>45567</v>
      </c>
      <c r="I15" s="56">
        <v>110</v>
      </c>
      <c r="J15" s="56">
        <v>44022</v>
      </c>
      <c r="K15" s="56">
        <v>110</v>
      </c>
      <c r="L15" s="56">
        <v>44306</v>
      </c>
      <c r="M15" s="56">
        <v>109</v>
      </c>
      <c r="N15" s="56">
        <v>44242</v>
      </c>
      <c r="O15" s="56">
        <v>110</v>
      </c>
      <c r="P15" s="56">
        <v>44219</v>
      </c>
      <c r="Q15" s="56">
        <v>110</v>
      </c>
      <c r="R15" s="56">
        <v>44414</v>
      </c>
      <c r="S15" s="56">
        <v>109</v>
      </c>
      <c r="T15" s="56">
        <v>44463</v>
      </c>
      <c r="U15" s="56">
        <v>108</v>
      </c>
    </row>
    <row r="16" spans="1:21" s="55" customFormat="1" ht="27.65" customHeight="1" thickBot="1" x14ac:dyDescent="0.4">
      <c r="A16" s="109" t="s">
        <v>44</v>
      </c>
      <c r="B16" s="109">
        <v>319189</v>
      </c>
      <c r="C16" s="109">
        <v>223</v>
      </c>
      <c r="D16" s="109">
        <v>320001</v>
      </c>
      <c r="E16" s="109">
        <v>223</v>
      </c>
      <c r="F16" s="109">
        <v>327387</v>
      </c>
      <c r="G16" s="109">
        <v>224</v>
      </c>
      <c r="H16" s="109">
        <v>328000</v>
      </c>
      <c r="I16" s="109">
        <v>224</v>
      </c>
      <c r="J16" s="109">
        <v>324936</v>
      </c>
      <c r="K16" s="109">
        <v>225</v>
      </c>
      <c r="L16" s="109">
        <v>329266</v>
      </c>
      <c r="M16" s="109">
        <v>224</v>
      </c>
      <c r="N16" s="109">
        <v>331873</v>
      </c>
      <c r="O16" s="109">
        <v>224</v>
      </c>
      <c r="P16" s="109">
        <v>335581</v>
      </c>
      <c r="Q16" s="109">
        <v>224</v>
      </c>
      <c r="R16" s="109">
        <v>339393</v>
      </c>
      <c r="S16" s="109">
        <v>224</v>
      </c>
      <c r="T16" s="109">
        <v>342054</v>
      </c>
      <c r="U16" s="109">
        <v>224</v>
      </c>
    </row>
    <row r="17" spans="1:13" ht="21.75" customHeight="1" thickTop="1" x14ac:dyDescent="0.35">
      <c r="A17" s="2"/>
      <c r="B17" s="2"/>
      <c r="C17" s="2"/>
      <c r="D17" s="2"/>
      <c r="E17" s="48"/>
      <c r="F17" s="2"/>
      <c r="G17" s="2"/>
      <c r="H17" s="8"/>
      <c r="I17" s="8"/>
      <c r="J17" s="8"/>
      <c r="K17" s="8"/>
      <c r="L17" s="8"/>
      <c r="M17" s="8"/>
    </row>
    <row r="18" spans="1:13" ht="21.75" customHeight="1" x14ac:dyDescent="0.35">
      <c r="A18" s="70" t="str">
        <f>+INDICE!B10</f>
        <v xml:space="preserve"> Lettura dati 22 marzo 2024</v>
      </c>
      <c r="B18" s="2"/>
      <c r="C18" s="2"/>
      <c r="D18" s="2"/>
      <c r="E18" s="2"/>
      <c r="F18" s="2"/>
      <c r="G18" s="2"/>
      <c r="H18" s="8"/>
      <c r="I18" s="8"/>
      <c r="J18" s="8"/>
      <c r="K18" s="8"/>
      <c r="L18" s="8"/>
      <c r="M18" s="8"/>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sheetData>
  <mergeCells count="12">
    <mergeCell ref="B2:U2"/>
    <mergeCell ref="T3:U3"/>
    <mergeCell ref="R3:S3"/>
    <mergeCell ref="P3:Q3"/>
    <mergeCell ref="A3:A4"/>
    <mergeCell ref="B3:C3"/>
    <mergeCell ref="D3:E3"/>
    <mergeCell ref="F3:G3"/>
    <mergeCell ref="N3:O3"/>
    <mergeCell ref="L3:M3"/>
    <mergeCell ref="J3:K3"/>
    <mergeCell ref="H3:I3"/>
  </mergeCells>
  <pageMargins left="0.31496062992125984" right="0.31496062992125984" top="0.94488188976377963" bottom="0.74803149606299213" header="0.31496062992125984" footer="0.31496062992125984"/>
  <pageSetup paperSize="9" scale="43" orientation="landscape" r:id="rId1"/>
  <headerFooter>
    <oddHeader>&amp;COSSERVATORIO ASSEGNO UNICO UNIVERSALE</oddHeader>
    <oddFooter>&amp;CINPS - COORDINAMENTO GENERALE STATISTICO ATTUARIALE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21E-A533-45F6-9490-74B84807ADDD}">
  <sheetPr>
    <pageSetUpPr fitToPage="1"/>
  </sheetPr>
  <dimension ref="A1:V69"/>
  <sheetViews>
    <sheetView showGridLines="0" view="pageBreakPreview" topLeftCell="I36" zoomScale="54" zoomScaleNormal="65" zoomScaleSheetLayoutView="54" workbookViewId="0">
      <selection activeCell="C24" sqref="C24:J24"/>
    </sheetView>
  </sheetViews>
  <sheetFormatPr defaultColWidth="9.453125" defaultRowHeight="13.5" x14ac:dyDescent="0.25"/>
  <cols>
    <col min="1" max="1" width="29.7265625" style="71" customWidth="1"/>
    <col min="2" max="2" width="16.54296875" style="71" bestFit="1" customWidth="1"/>
    <col min="3" max="3" width="12.81640625" style="71" customWidth="1"/>
    <col min="4" max="4" width="15.453125" style="71" customWidth="1"/>
    <col min="5" max="5" width="13.453125" style="71" customWidth="1"/>
    <col min="6" max="6" width="16.26953125" style="71" customWidth="1"/>
    <col min="7" max="7" width="11.453125" style="71" customWidth="1"/>
    <col min="8" max="8" width="16.54296875" style="71" bestFit="1" customWidth="1"/>
    <col min="9" max="9" width="12.81640625" style="71" customWidth="1"/>
    <col min="10" max="10" width="13.54296875" style="71" customWidth="1"/>
    <col min="11" max="11" width="29" style="71" customWidth="1"/>
    <col min="12" max="12" width="16.54296875" style="71" bestFit="1" customWidth="1"/>
    <col min="13" max="13" width="11.7265625" style="71" customWidth="1"/>
    <col min="14" max="14" width="16.1796875" style="71" customWidth="1"/>
    <col min="15" max="15" width="12.26953125" style="71" customWidth="1"/>
    <col min="16" max="16" width="14.81640625" style="71" customWidth="1"/>
    <col min="17" max="17" width="17.453125" style="71" customWidth="1"/>
    <col min="18" max="18" width="15.453125" style="71" bestFit="1" customWidth="1"/>
    <col min="19" max="19" width="12.453125" style="71" customWidth="1"/>
    <col min="20" max="20" width="9.453125" style="71"/>
    <col min="21" max="21" width="16.1796875" style="71" customWidth="1"/>
    <col min="22" max="16384" width="9.453125" style="71"/>
  </cols>
  <sheetData>
    <row r="1" spans="1:19" ht="44.5" customHeight="1" thickBot="1" x14ac:dyDescent="0.3">
      <c r="A1" s="129" t="str">
        <f>+INDICE!B19</f>
        <v>Tavola 1.9 – Numero di figli pagati e importi medi mensili di competenza dell'AUU per classe di età e classe di ISEE dei figli - Anno 2022</v>
      </c>
      <c r="B1" s="33"/>
      <c r="C1" s="33"/>
      <c r="D1" s="33"/>
      <c r="E1" s="33"/>
      <c r="F1" s="33"/>
      <c r="G1" s="33"/>
      <c r="H1" s="33"/>
      <c r="I1" s="33"/>
      <c r="J1" s="87"/>
      <c r="K1" s="33"/>
      <c r="L1" s="113"/>
      <c r="M1" s="113"/>
      <c r="N1" s="113"/>
      <c r="O1" s="113"/>
      <c r="P1" s="113"/>
      <c r="Q1" s="113"/>
      <c r="R1" s="113"/>
      <c r="S1" s="33"/>
    </row>
    <row r="2" spans="1:19" s="55" customFormat="1" ht="24" customHeight="1" thickTop="1" x14ac:dyDescent="0.35">
      <c r="A2" s="116"/>
      <c r="B2" s="325" t="s">
        <v>42</v>
      </c>
      <c r="C2" s="326"/>
      <c r="D2" s="325" t="s">
        <v>43</v>
      </c>
      <c r="E2" s="326"/>
      <c r="F2" s="325" t="s">
        <v>53</v>
      </c>
      <c r="G2" s="326"/>
      <c r="H2" s="325" t="s">
        <v>32</v>
      </c>
      <c r="I2" s="325"/>
      <c r="J2" s="127"/>
      <c r="K2" s="116"/>
      <c r="L2" s="325" t="s">
        <v>42</v>
      </c>
      <c r="M2" s="326"/>
      <c r="N2" s="325" t="s">
        <v>43</v>
      </c>
      <c r="O2" s="326"/>
      <c r="P2" s="325" t="s">
        <v>53</v>
      </c>
      <c r="Q2" s="326"/>
      <c r="R2" s="325" t="s">
        <v>32</v>
      </c>
      <c r="S2" s="325"/>
    </row>
    <row r="3" spans="1:19" s="9" customFormat="1" ht="64" customHeight="1" thickBot="1" x14ac:dyDescent="0.35">
      <c r="A3" s="115" t="s">
        <v>40</v>
      </c>
      <c r="B3" s="128" t="s">
        <v>92</v>
      </c>
      <c r="C3" s="28" t="s">
        <v>94</v>
      </c>
      <c r="D3" s="128" t="s">
        <v>92</v>
      </c>
      <c r="E3" s="28" t="s">
        <v>94</v>
      </c>
      <c r="F3" s="128" t="s">
        <v>92</v>
      </c>
      <c r="G3" s="28" t="s">
        <v>94</v>
      </c>
      <c r="H3" s="128" t="s">
        <v>92</v>
      </c>
      <c r="I3" s="27" t="s">
        <v>94</v>
      </c>
      <c r="J3" s="127"/>
      <c r="K3" s="115" t="s">
        <v>40</v>
      </c>
      <c r="L3" s="128" t="s">
        <v>92</v>
      </c>
      <c r="M3" s="28" t="s">
        <v>94</v>
      </c>
      <c r="N3" s="128" t="s">
        <v>92</v>
      </c>
      <c r="O3" s="28" t="s">
        <v>94</v>
      </c>
      <c r="P3" s="128" t="s">
        <v>92</v>
      </c>
      <c r="Q3" s="28" t="s">
        <v>94</v>
      </c>
      <c r="R3" s="128" t="s">
        <v>92</v>
      </c>
      <c r="S3" s="27" t="s">
        <v>94</v>
      </c>
    </row>
    <row r="4" spans="1:19" ht="24" customHeight="1" thickTop="1" x14ac:dyDescent="0.25">
      <c r="A4" s="324" t="s">
        <v>56</v>
      </c>
      <c r="B4" s="324"/>
      <c r="C4" s="324"/>
      <c r="D4" s="324"/>
      <c r="E4" s="324"/>
      <c r="F4" s="324"/>
      <c r="G4" s="324"/>
      <c r="H4" s="324"/>
      <c r="I4" s="324"/>
      <c r="J4" s="84"/>
      <c r="K4" s="323" t="s">
        <v>78</v>
      </c>
      <c r="L4" s="323"/>
      <c r="M4" s="323"/>
      <c r="N4" s="323"/>
      <c r="O4" s="323"/>
      <c r="P4" s="323"/>
      <c r="Q4" s="323"/>
      <c r="R4" s="323"/>
      <c r="S4" s="323"/>
    </row>
    <row r="5" spans="1:19" s="9" customFormat="1" ht="16.5" customHeight="1" x14ac:dyDescent="0.3">
      <c r="A5" s="9" t="s">
        <v>163</v>
      </c>
      <c r="B5" s="56">
        <v>3497761</v>
      </c>
      <c r="C5" s="122">
        <v>202</v>
      </c>
      <c r="D5" s="56">
        <v>370328</v>
      </c>
      <c r="E5" s="122">
        <v>131</v>
      </c>
      <c r="F5" s="56">
        <v>41496</v>
      </c>
      <c r="G5" s="122">
        <v>185</v>
      </c>
      <c r="H5" s="56">
        <v>3909585</v>
      </c>
      <c r="I5" s="56">
        <v>195</v>
      </c>
      <c r="J5" s="56"/>
      <c r="K5" s="9" t="s">
        <v>163</v>
      </c>
      <c r="L5" s="56">
        <v>3570693</v>
      </c>
      <c r="M5" s="122">
        <v>203</v>
      </c>
      <c r="N5" s="56">
        <v>404481</v>
      </c>
      <c r="O5" s="122">
        <v>133</v>
      </c>
      <c r="P5" s="56">
        <v>43719</v>
      </c>
      <c r="Q5" s="122">
        <v>186</v>
      </c>
      <c r="R5" s="56">
        <v>4018893</v>
      </c>
      <c r="S5" s="56">
        <v>196</v>
      </c>
    </row>
    <row r="6" spans="1:19" s="9" customFormat="1" ht="15" x14ac:dyDescent="0.3">
      <c r="A6" s="123" t="s">
        <v>155</v>
      </c>
      <c r="B6" s="111">
        <v>826361</v>
      </c>
      <c r="C6" s="124">
        <v>200</v>
      </c>
      <c r="D6" s="111">
        <v>81154</v>
      </c>
      <c r="E6" s="124">
        <v>134</v>
      </c>
      <c r="F6" s="111">
        <v>11542</v>
      </c>
      <c r="G6" s="124">
        <v>179</v>
      </c>
      <c r="H6" s="111">
        <v>919057</v>
      </c>
      <c r="I6" s="111">
        <v>194</v>
      </c>
      <c r="J6" s="111"/>
      <c r="K6" s="123" t="s">
        <v>155</v>
      </c>
      <c r="L6" s="111">
        <v>875121</v>
      </c>
      <c r="M6" s="124">
        <v>201</v>
      </c>
      <c r="N6" s="111">
        <v>90371</v>
      </c>
      <c r="O6" s="124">
        <v>136</v>
      </c>
      <c r="P6" s="111">
        <v>12210</v>
      </c>
      <c r="Q6" s="124">
        <v>182</v>
      </c>
      <c r="R6" s="111">
        <v>977702</v>
      </c>
      <c r="S6" s="111">
        <v>195</v>
      </c>
    </row>
    <row r="7" spans="1:19" s="9" customFormat="1" ht="15" x14ac:dyDescent="0.3">
      <c r="A7" s="123" t="s">
        <v>154</v>
      </c>
      <c r="B7" s="111">
        <v>1524556</v>
      </c>
      <c r="C7" s="124">
        <v>203</v>
      </c>
      <c r="D7" s="111">
        <v>160820</v>
      </c>
      <c r="E7" s="124">
        <v>138</v>
      </c>
      <c r="F7" s="111">
        <v>17352</v>
      </c>
      <c r="G7" s="124">
        <v>190</v>
      </c>
      <c r="H7" s="111">
        <v>1702728</v>
      </c>
      <c r="I7" s="111">
        <v>197</v>
      </c>
      <c r="J7" s="111"/>
      <c r="K7" s="123" t="s">
        <v>154</v>
      </c>
      <c r="L7" s="111">
        <v>1540521</v>
      </c>
      <c r="M7" s="124">
        <v>204</v>
      </c>
      <c r="N7" s="111">
        <v>174151</v>
      </c>
      <c r="O7" s="124">
        <v>140</v>
      </c>
      <c r="P7" s="111">
        <v>18250</v>
      </c>
      <c r="Q7" s="124">
        <v>191</v>
      </c>
      <c r="R7" s="111">
        <v>1732922</v>
      </c>
      <c r="S7" s="111">
        <v>197</v>
      </c>
    </row>
    <row r="8" spans="1:19" s="9" customFormat="1" ht="15" x14ac:dyDescent="0.3">
      <c r="A8" s="123" t="s">
        <v>156</v>
      </c>
      <c r="B8" s="111">
        <v>1146844</v>
      </c>
      <c r="C8" s="124">
        <v>203</v>
      </c>
      <c r="D8" s="111">
        <v>128354</v>
      </c>
      <c r="E8" s="124">
        <v>120</v>
      </c>
      <c r="F8" s="111">
        <v>12602</v>
      </c>
      <c r="G8" s="124">
        <v>184</v>
      </c>
      <c r="H8" s="111">
        <v>1287800</v>
      </c>
      <c r="I8" s="111">
        <v>194</v>
      </c>
      <c r="J8" s="111"/>
      <c r="K8" s="123" t="s">
        <v>156</v>
      </c>
      <c r="L8" s="111">
        <v>1155051</v>
      </c>
      <c r="M8" s="124">
        <v>203</v>
      </c>
      <c r="N8" s="111">
        <v>139959</v>
      </c>
      <c r="O8" s="124">
        <v>122</v>
      </c>
      <c r="P8" s="111">
        <v>13259</v>
      </c>
      <c r="Q8" s="124">
        <v>184</v>
      </c>
      <c r="R8" s="111">
        <v>1308269</v>
      </c>
      <c r="S8" s="111">
        <v>194</v>
      </c>
    </row>
    <row r="9" spans="1:19" s="9" customFormat="1" ht="15" x14ac:dyDescent="0.3">
      <c r="A9" s="9" t="s">
        <v>157</v>
      </c>
      <c r="B9" s="56">
        <v>855674</v>
      </c>
      <c r="C9" s="122">
        <v>189</v>
      </c>
      <c r="D9" s="56">
        <v>101110</v>
      </c>
      <c r="E9" s="122">
        <v>106</v>
      </c>
      <c r="F9" s="56">
        <v>8990</v>
      </c>
      <c r="G9" s="122">
        <v>175</v>
      </c>
      <c r="H9" s="56">
        <v>965774</v>
      </c>
      <c r="I9" s="56">
        <v>181</v>
      </c>
      <c r="J9" s="56"/>
      <c r="K9" s="9" t="s">
        <v>157</v>
      </c>
      <c r="L9" s="56">
        <v>862268</v>
      </c>
      <c r="M9" s="122">
        <v>190</v>
      </c>
      <c r="N9" s="56">
        <v>110575</v>
      </c>
      <c r="O9" s="122">
        <v>107</v>
      </c>
      <c r="P9" s="56">
        <v>9486</v>
      </c>
      <c r="Q9" s="122">
        <v>175</v>
      </c>
      <c r="R9" s="56">
        <v>982329</v>
      </c>
      <c r="S9" s="56">
        <v>180</v>
      </c>
    </row>
    <row r="10" spans="1:19" s="9" customFormat="1" ht="15" x14ac:dyDescent="0.3">
      <c r="A10" s="9" t="s">
        <v>158</v>
      </c>
      <c r="B10" s="56">
        <v>590996</v>
      </c>
      <c r="C10" s="122">
        <v>161</v>
      </c>
      <c r="D10" s="56">
        <v>76680</v>
      </c>
      <c r="E10" s="122">
        <v>94</v>
      </c>
      <c r="F10" s="56">
        <v>5995</v>
      </c>
      <c r="G10" s="122">
        <v>158</v>
      </c>
      <c r="H10" s="56">
        <v>673671</v>
      </c>
      <c r="I10" s="56">
        <v>153</v>
      </c>
      <c r="J10" s="56"/>
      <c r="K10" s="9" t="s">
        <v>158</v>
      </c>
      <c r="L10" s="56">
        <v>595647</v>
      </c>
      <c r="M10" s="122">
        <v>161</v>
      </c>
      <c r="N10" s="56">
        <v>84033</v>
      </c>
      <c r="O10" s="122">
        <v>95</v>
      </c>
      <c r="P10" s="56">
        <v>6336</v>
      </c>
      <c r="Q10" s="122">
        <v>157</v>
      </c>
      <c r="R10" s="56">
        <v>686016</v>
      </c>
      <c r="S10" s="56">
        <v>153</v>
      </c>
    </row>
    <row r="11" spans="1:19" s="9" customFormat="1" ht="15" x14ac:dyDescent="0.3">
      <c r="A11" s="9" t="s">
        <v>159</v>
      </c>
      <c r="B11" s="56">
        <v>383793</v>
      </c>
      <c r="C11" s="122">
        <v>130</v>
      </c>
      <c r="D11" s="56">
        <v>54578</v>
      </c>
      <c r="E11" s="122">
        <v>58</v>
      </c>
      <c r="F11" s="56">
        <v>4108</v>
      </c>
      <c r="G11" s="122">
        <v>113</v>
      </c>
      <c r="H11" s="56">
        <v>442479</v>
      </c>
      <c r="I11" s="56">
        <v>121</v>
      </c>
      <c r="J11" s="56"/>
      <c r="K11" s="9" t="s">
        <v>159</v>
      </c>
      <c r="L11" s="56">
        <v>386247</v>
      </c>
      <c r="M11" s="122">
        <v>130</v>
      </c>
      <c r="N11" s="56">
        <v>59986</v>
      </c>
      <c r="O11" s="122">
        <v>58</v>
      </c>
      <c r="P11" s="56">
        <v>4311</v>
      </c>
      <c r="Q11" s="122">
        <v>113</v>
      </c>
      <c r="R11" s="56">
        <v>450544</v>
      </c>
      <c r="S11" s="56">
        <v>120</v>
      </c>
    </row>
    <row r="12" spans="1:19" s="9" customFormat="1" ht="15" x14ac:dyDescent="0.3">
      <c r="A12" s="9" t="s">
        <v>160</v>
      </c>
      <c r="B12" s="56">
        <v>239121</v>
      </c>
      <c r="C12" s="122">
        <v>100</v>
      </c>
      <c r="D12" s="56">
        <v>35859</v>
      </c>
      <c r="E12" s="122">
        <v>46</v>
      </c>
      <c r="F12" s="56">
        <v>2598</v>
      </c>
      <c r="G12" s="122">
        <v>88</v>
      </c>
      <c r="H12" s="56">
        <v>277578</v>
      </c>
      <c r="I12" s="56">
        <v>92</v>
      </c>
      <c r="J12" s="56"/>
      <c r="K12" s="9" t="s">
        <v>160</v>
      </c>
      <c r="L12" s="56">
        <v>244444</v>
      </c>
      <c r="M12" s="122">
        <v>99</v>
      </c>
      <c r="N12" s="56">
        <v>41360</v>
      </c>
      <c r="O12" s="122">
        <v>46</v>
      </c>
      <c r="P12" s="56">
        <v>2706</v>
      </c>
      <c r="Q12" s="122">
        <v>88</v>
      </c>
      <c r="R12" s="56">
        <v>288510</v>
      </c>
      <c r="S12" s="56">
        <v>92</v>
      </c>
    </row>
    <row r="13" spans="1:19" s="9" customFormat="1" ht="14.5" customHeight="1" x14ac:dyDescent="0.3">
      <c r="A13" s="9" t="s">
        <v>161</v>
      </c>
      <c r="B13" s="56">
        <v>147178</v>
      </c>
      <c r="C13" s="122">
        <v>69</v>
      </c>
      <c r="D13" s="56">
        <v>24641</v>
      </c>
      <c r="E13" s="122">
        <v>34</v>
      </c>
      <c r="F13" s="56">
        <v>1809</v>
      </c>
      <c r="G13" s="122">
        <v>63</v>
      </c>
      <c r="H13" s="56">
        <v>173628</v>
      </c>
      <c r="I13" s="56">
        <v>64</v>
      </c>
      <c r="J13" s="56"/>
      <c r="K13" s="9" t="s">
        <v>161</v>
      </c>
      <c r="L13" s="56">
        <v>151247</v>
      </c>
      <c r="M13" s="122">
        <v>69</v>
      </c>
      <c r="N13" s="56">
        <v>28465</v>
      </c>
      <c r="O13" s="122">
        <v>34</v>
      </c>
      <c r="P13" s="56">
        <v>1913</v>
      </c>
      <c r="Q13" s="122">
        <v>63</v>
      </c>
      <c r="R13" s="56">
        <v>181625</v>
      </c>
      <c r="S13" s="56">
        <v>64</v>
      </c>
    </row>
    <row r="14" spans="1:19" s="9" customFormat="1" ht="15" x14ac:dyDescent="0.3">
      <c r="A14" s="9" t="s">
        <v>162</v>
      </c>
      <c r="B14" s="56">
        <v>221586</v>
      </c>
      <c r="C14" s="122">
        <v>53</v>
      </c>
      <c r="D14" s="56">
        <v>48077</v>
      </c>
      <c r="E14" s="122">
        <v>27</v>
      </c>
      <c r="F14" s="56">
        <v>3609</v>
      </c>
      <c r="G14" s="122">
        <v>50</v>
      </c>
      <c r="H14" s="56">
        <v>273272</v>
      </c>
      <c r="I14" s="56">
        <v>49</v>
      </c>
      <c r="J14" s="56"/>
      <c r="K14" s="9" t="s">
        <v>162</v>
      </c>
      <c r="L14" s="56">
        <v>244129</v>
      </c>
      <c r="M14" s="122">
        <v>53</v>
      </c>
      <c r="N14" s="56">
        <v>60158</v>
      </c>
      <c r="O14" s="122">
        <v>27</v>
      </c>
      <c r="P14" s="56">
        <v>3863</v>
      </c>
      <c r="Q14" s="122">
        <v>50</v>
      </c>
      <c r="R14" s="56">
        <v>308150</v>
      </c>
      <c r="S14" s="56">
        <v>48</v>
      </c>
    </row>
    <row r="15" spans="1:19" s="9" customFormat="1" ht="15" x14ac:dyDescent="0.3">
      <c r="A15" s="9" t="s">
        <v>31</v>
      </c>
      <c r="B15" s="56">
        <v>1466539</v>
      </c>
      <c r="C15" s="122">
        <v>54</v>
      </c>
      <c r="D15" s="56">
        <v>235330</v>
      </c>
      <c r="E15" s="122">
        <v>27</v>
      </c>
      <c r="F15" s="56">
        <v>15922</v>
      </c>
      <c r="G15" s="122">
        <v>48</v>
      </c>
      <c r="H15" s="56">
        <v>1717791</v>
      </c>
      <c r="I15" s="56">
        <v>50</v>
      </c>
      <c r="J15" s="56"/>
      <c r="K15" s="9" t="s">
        <v>31</v>
      </c>
      <c r="L15" s="56">
        <v>1392311</v>
      </c>
      <c r="M15" s="122">
        <v>53</v>
      </c>
      <c r="N15" s="56">
        <v>225355</v>
      </c>
      <c r="O15" s="122">
        <v>27</v>
      </c>
      <c r="P15" s="56">
        <v>15774</v>
      </c>
      <c r="Q15" s="122">
        <v>48</v>
      </c>
      <c r="R15" s="56">
        <v>1633440</v>
      </c>
      <c r="S15" s="56">
        <v>49</v>
      </c>
    </row>
    <row r="16" spans="1:19" s="9" customFormat="1" ht="15" x14ac:dyDescent="0.3">
      <c r="A16" s="125" t="s">
        <v>67</v>
      </c>
      <c r="B16" s="125">
        <v>7402648</v>
      </c>
      <c r="C16" s="126">
        <v>154</v>
      </c>
      <c r="D16" s="125">
        <v>946603</v>
      </c>
      <c r="E16" s="126">
        <v>84</v>
      </c>
      <c r="F16" s="125">
        <v>84527</v>
      </c>
      <c r="G16" s="126">
        <v>141</v>
      </c>
      <c r="H16" s="125">
        <v>8433778</v>
      </c>
      <c r="I16" s="125">
        <v>146</v>
      </c>
      <c r="J16" s="77"/>
      <c r="K16" s="125" t="s">
        <v>67</v>
      </c>
      <c r="L16" s="125">
        <v>7446986</v>
      </c>
      <c r="M16" s="126">
        <v>155</v>
      </c>
      <c r="N16" s="125">
        <v>1014413</v>
      </c>
      <c r="O16" s="126">
        <v>86</v>
      </c>
      <c r="P16" s="125">
        <v>88108</v>
      </c>
      <c r="Q16" s="126">
        <v>143</v>
      </c>
      <c r="R16" s="125">
        <v>8549507</v>
      </c>
      <c r="S16" s="125">
        <v>147</v>
      </c>
    </row>
    <row r="17" spans="1:22" ht="27" customHeight="1" x14ac:dyDescent="0.25">
      <c r="A17" s="324" t="s">
        <v>57</v>
      </c>
      <c r="B17" s="324"/>
      <c r="C17" s="324"/>
      <c r="D17" s="324"/>
      <c r="E17" s="324"/>
      <c r="F17" s="324"/>
      <c r="G17" s="324"/>
      <c r="H17" s="324"/>
      <c r="I17" s="324"/>
      <c r="J17" s="84"/>
      <c r="K17" s="322" t="s">
        <v>106</v>
      </c>
      <c r="L17" s="322"/>
      <c r="M17" s="322"/>
      <c r="N17" s="322"/>
      <c r="O17" s="322"/>
      <c r="P17" s="322"/>
      <c r="Q17" s="322"/>
      <c r="R17" s="322"/>
      <c r="S17" s="322"/>
    </row>
    <row r="18" spans="1:22" ht="15" x14ac:dyDescent="0.3">
      <c r="A18" s="9" t="s">
        <v>163</v>
      </c>
      <c r="B18" s="56">
        <v>3496614</v>
      </c>
      <c r="C18" s="122">
        <v>202</v>
      </c>
      <c r="D18" s="56">
        <v>376458</v>
      </c>
      <c r="E18" s="122">
        <v>132</v>
      </c>
      <c r="F18" s="56">
        <v>41497</v>
      </c>
      <c r="G18" s="122">
        <v>186</v>
      </c>
      <c r="H18" s="56">
        <v>3914569</v>
      </c>
      <c r="I18" s="56">
        <v>195</v>
      </c>
      <c r="J18" s="2"/>
      <c r="K18" s="9" t="s">
        <v>163</v>
      </c>
      <c r="L18" s="56">
        <v>3584869</v>
      </c>
      <c r="M18" s="122">
        <v>203</v>
      </c>
      <c r="N18" s="56">
        <v>413126</v>
      </c>
      <c r="O18" s="122">
        <v>133</v>
      </c>
      <c r="P18" s="56">
        <v>44359</v>
      </c>
      <c r="Q18" s="122">
        <v>186</v>
      </c>
      <c r="R18" s="56">
        <v>4042354</v>
      </c>
      <c r="S18" s="56">
        <v>196</v>
      </c>
    </row>
    <row r="19" spans="1:22" ht="15" x14ac:dyDescent="0.3">
      <c r="A19" s="123" t="s">
        <v>155</v>
      </c>
      <c r="B19" s="111">
        <v>826773</v>
      </c>
      <c r="C19" s="124">
        <v>200</v>
      </c>
      <c r="D19" s="111">
        <v>82006</v>
      </c>
      <c r="E19" s="124">
        <v>135</v>
      </c>
      <c r="F19" s="111">
        <v>11459</v>
      </c>
      <c r="G19" s="124">
        <v>180</v>
      </c>
      <c r="H19" s="111">
        <v>920238</v>
      </c>
      <c r="I19" s="111">
        <v>194</v>
      </c>
      <c r="J19" s="30"/>
      <c r="K19" s="123" t="s">
        <v>155</v>
      </c>
      <c r="L19" s="111">
        <v>878312</v>
      </c>
      <c r="M19" s="124">
        <v>201</v>
      </c>
      <c r="N19" s="111">
        <v>91453</v>
      </c>
      <c r="O19" s="124">
        <v>136</v>
      </c>
      <c r="P19" s="111">
        <v>12258</v>
      </c>
      <c r="Q19" s="124">
        <v>181</v>
      </c>
      <c r="R19" s="111">
        <v>982023</v>
      </c>
      <c r="S19" s="111">
        <v>194</v>
      </c>
    </row>
    <row r="20" spans="1:22" ht="15" x14ac:dyDescent="0.3">
      <c r="A20" s="123" t="s">
        <v>154</v>
      </c>
      <c r="B20" s="111">
        <v>1523202</v>
      </c>
      <c r="C20" s="124">
        <v>203</v>
      </c>
      <c r="D20" s="111">
        <v>163498</v>
      </c>
      <c r="E20" s="124">
        <v>139</v>
      </c>
      <c r="F20" s="111">
        <v>17385</v>
      </c>
      <c r="G20" s="124">
        <v>190</v>
      </c>
      <c r="H20" s="111">
        <v>1704085</v>
      </c>
      <c r="I20" s="111">
        <v>197</v>
      </c>
      <c r="J20" s="30"/>
      <c r="K20" s="123" t="s">
        <v>154</v>
      </c>
      <c r="L20" s="111">
        <v>1546934</v>
      </c>
      <c r="M20" s="124">
        <v>204</v>
      </c>
      <c r="N20" s="111">
        <v>178031</v>
      </c>
      <c r="O20" s="124">
        <v>141</v>
      </c>
      <c r="P20" s="111">
        <v>18594</v>
      </c>
      <c r="Q20" s="124">
        <v>191</v>
      </c>
      <c r="R20" s="111">
        <v>1743559</v>
      </c>
      <c r="S20" s="111">
        <v>197</v>
      </c>
    </row>
    <row r="21" spans="1:22" ht="15" x14ac:dyDescent="0.3">
      <c r="A21" s="123" t="s">
        <v>156</v>
      </c>
      <c r="B21" s="111">
        <v>1146639</v>
      </c>
      <c r="C21" s="124">
        <v>203</v>
      </c>
      <c r="D21" s="111">
        <v>130954</v>
      </c>
      <c r="E21" s="124">
        <v>121</v>
      </c>
      <c r="F21" s="111">
        <v>12653</v>
      </c>
      <c r="G21" s="124">
        <v>184</v>
      </c>
      <c r="H21" s="111">
        <v>1290246</v>
      </c>
      <c r="I21" s="111">
        <v>194</v>
      </c>
      <c r="J21" s="30"/>
      <c r="K21" s="123" t="s">
        <v>156</v>
      </c>
      <c r="L21" s="111">
        <v>1159623</v>
      </c>
      <c r="M21" s="124">
        <v>203</v>
      </c>
      <c r="N21" s="111">
        <v>143642</v>
      </c>
      <c r="O21" s="124">
        <v>122</v>
      </c>
      <c r="P21" s="111">
        <v>13507</v>
      </c>
      <c r="Q21" s="124">
        <v>184</v>
      </c>
      <c r="R21" s="111">
        <v>1316772</v>
      </c>
      <c r="S21" s="111">
        <v>194</v>
      </c>
      <c r="U21" s="72"/>
      <c r="V21" s="72"/>
    </row>
    <row r="22" spans="1:22" ht="15" x14ac:dyDescent="0.3">
      <c r="A22" s="9" t="s">
        <v>157</v>
      </c>
      <c r="B22" s="56">
        <v>855427</v>
      </c>
      <c r="C22" s="122">
        <v>189</v>
      </c>
      <c r="D22" s="56">
        <v>103259</v>
      </c>
      <c r="E22" s="122">
        <v>107</v>
      </c>
      <c r="F22" s="56">
        <v>9023</v>
      </c>
      <c r="G22" s="122">
        <v>175</v>
      </c>
      <c r="H22" s="56">
        <v>967709</v>
      </c>
      <c r="I22" s="56">
        <v>180</v>
      </c>
      <c r="J22" s="69"/>
      <c r="K22" s="9" t="s">
        <v>157</v>
      </c>
      <c r="L22" s="56">
        <v>866443</v>
      </c>
      <c r="M22" s="122">
        <v>190</v>
      </c>
      <c r="N22" s="56">
        <v>113734</v>
      </c>
      <c r="O22" s="122">
        <v>107</v>
      </c>
      <c r="P22" s="56">
        <v>9655</v>
      </c>
      <c r="Q22" s="122">
        <v>175</v>
      </c>
      <c r="R22" s="56">
        <v>989832</v>
      </c>
      <c r="S22" s="56">
        <v>180</v>
      </c>
      <c r="U22" s="72"/>
      <c r="V22" s="72"/>
    </row>
    <row r="23" spans="1:22" ht="15" x14ac:dyDescent="0.3">
      <c r="A23" s="9" t="s">
        <v>158</v>
      </c>
      <c r="B23" s="56">
        <v>590360</v>
      </c>
      <c r="C23" s="122">
        <v>161</v>
      </c>
      <c r="D23" s="56">
        <v>78390</v>
      </c>
      <c r="E23" s="122">
        <v>95</v>
      </c>
      <c r="F23" s="56">
        <v>6054</v>
      </c>
      <c r="G23" s="122">
        <v>158</v>
      </c>
      <c r="H23" s="56">
        <v>674804</v>
      </c>
      <c r="I23" s="56">
        <v>153</v>
      </c>
      <c r="J23" s="69"/>
      <c r="K23" s="9" t="s">
        <v>158</v>
      </c>
      <c r="L23" s="56">
        <v>599276</v>
      </c>
      <c r="M23" s="122">
        <v>161</v>
      </c>
      <c r="N23" s="56">
        <v>86823</v>
      </c>
      <c r="O23" s="122">
        <v>95</v>
      </c>
      <c r="P23" s="56">
        <v>6453</v>
      </c>
      <c r="Q23" s="122">
        <v>157</v>
      </c>
      <c r="R23" s="56">
        <v>692552</v>
      </c>
      <c r="S23" s="56">
        <v>153</v>
      </c>
      <c r="U23" s="72"/>
      <c r="V23" s="72"/>
    </row>
    <row r="24" spans="1:22" ht="15" x14ac:dyDescent="0.3">
      <c r="A24" s="9" t="s">
        <v>159</v>
      </c>
      <c r="B24" s="56">
        <v>383208</v>
      </c>
      <c r="C24" s="122">
        <v>130</v>
      </c>
      <c r="D24" s="56">
        <v>55618</v>
      </c>
      <c r="E24" s="122">
        <v>58</v>
      </c>
      <c r="F24" s="56">
        <v>4121</v>
      </c>
      <c r="G24" s="122">
        <v>113</v>
      </c>
      <c r="H24" s="56">
        <v>442947</v>
      </c>
      <c r="I24" s="56">
        <v>120</v>
      </c>
      <c r="J24" s="69"/>
      <c r="K24" s="9" t="s">
        <v>159</v>
      </c>
      <c r="L24" s="56">
        <v>388927</v>
      </c>
      <c r="M24" s="122">
        <v>130</v>
      </c>
      <c r="N24" s="56">
        <v>62249</v>
      </c>
      <c r="O24" s="122">
        <v>58</v>
      </c>
      <c r="P24" s="56">
        <v>4415</v>
      </c>
      <c r="Q24" s="122">
        <v>113</v>
      </c>
      <c r="R24" s="56">
        <v>455591</v>
      </c>
      <c r="S24" s="56">
        <v>120</v>
      </c>
      <c r="U24" s="72"/>
      <c r="V24" s="72"/>
    </row>
    <row r="25" spans="1:22" ht="14.5" customHeight="1" x14ac:dyDescent="0.3">
      <c r="A25" s="9" t="s">
        <v>160</v>
      </c>
      <c r="B25" s="56">
        <v>238212</v>
      </c>
      <c r="C25" s="122">
        <v>100</v>
      </c>
      <c r="D25" s="56">
        <v>36230</v>
      </c>
      <c r="E25" s="122">
        <v>46</v>
      </c>
      <c r="F25" s="56">
        <v>2609</v>
      </c>
      <c r="G25" s="122">
        <v>88</v>
      </c>
      <c r="H25" s="56">
        <v>277051</v>
      </c>
      <c r="I25" s="56">
        <v>92</v>
      </c>
      <c r="J25" s="69"/>
      <c r="K25" s="9" t="s">
        <v>160</v>
      </c>
      <c r="L25" s="56">
        <v>246019</v>
      </c>
      <c r="M25" s="122">
        <v>99</v>
      </c>
      <c r="N25" s="56">
        <v>42404</v>
      </c>
      <c r="O25" s="122">
        <v>46</v>
      </c>
      <c r="P25" s="56">
        <v>2739</v>
      </c>
      <c r="Q25" s="122">
        <v>88</v>
      </c>
      <c r="R25" s="56">
        <v>291162</v>
      </c>
      <c r="S25" s="56">
        <v>91</v>
      </c>
      <c r="U25" s="72"/>
      <c r="V25" s="72"/>
    </row>
    <row r="26" spans="1:22" ht="15" x14ac:dyDescent="0.3">
      <c r="A26" s="9" t="s">
        <v>161</v>
      </c>
      <c r="B26" s="56">
        <v>146277</v>
      </c>
      <c r="C26" s="122">
        <v>69</v>
      </c>
      <c r="D26" s="56">
        <v>24905</v>
      </c>
      <c r="E26" s="122">
        <v>34</v>
      </c>
      <c r="F26" s="56">
        <v>1817</v>
      </c>
      <c r="G26" s="122">
        <v>63</v>
      </c>
      <c r="H26" s="56">
        <v>172999</v>
      </c>
      <c r="I26" s="56">
        <v>64</v>
      </c>
      <c r="J26" s="69"/>
      <c r="K26" s="9" t="s">
        <v>161</v>
      </c>
      <c r="L26" s="56">
        <v>152587</v>
      </c>
      <c r="M26" s="122">
        <v>69</v>
      </c>
      <c r="N26" s="56">
        <v>29419</v>
      </c>
      <c r="O26" s="122">
        <v>34</v>
      </c>
      <c r="P26" s="56">
        <v>1936</v>
      </c>
      <c r="Q26" s="122">
        <v>63</v>
      </c>
      <c r="R26" s="56">
        <v>183942</v>
      </c>
      <c r="S26" s="56">
        <v>63</v>
      </c>
      <c r="U26" s="72"/>
      <c r="V26" s="72"/>
    </row>
    <row r="27" spans="1:22" ht="15" x14ac:dyDescent="0.3">
      <c r="A27" s="9" t="s">
        <v>162</v>
      </c>
      <c r="B27" s="56">
        <v>219761</v>
      </c>
      <c r="C27" s="122">
        <v>53</v>
      </c>
      <c r="D27" s="56">
        <v>49955</v>
      </c>
      <c r="E27" s="122">
        <v>27</v>
      </c>
      <c r="F27" s="56">
        <v>3629</v>
      </c>
      <c r="G27" s="122">
        <v>50</v>
      </c>
      <c r="H27" s="56">
        <v>273345</v>
      </c>
      <c r="I27" s="56">
        <v>49</v>
      </c>
      <c r="J27" s="69"/>
      <c r="K27" s="9" t="s">
        <v>162</v>
      </c>
      <c r="L27" s="56">
        <v>246759</v>
      </c>
      <c r="M27" s="122">
        <v>53</v>
      </c>
      <c r="N27" s="56">
        <v>63539</v>
      </c>
      <c r="O27" s="122">
        <v>27</v>
      </c>
      <c r="P27" s="56">
        <v>3912</v>
      </c>
      <c r="Q27" s="122">
        <v>50</v>
      </c>
      <c r="R27" s="56">
        <v>314210</v>
      </c>
      <c r="S27" s="56">
        <v>48</v>
      </c>
      <c r="U27" s="56"/>
      <c r="V27" s="72"/>
    </row>
    <row r="28" spans="1:22" ht="15" x14ac:dyDescent="0.3">
      <c r="A28" s="9" t="s">
        <v>31</v>
      </c>
      <c r="B28" s="56">
        <v>1457658</v>
      </c>
      <c r="C28" s="122">
        <v>54</v>
      </c>
      <c r="D28" s="56">
        <v>237235</v>
      </c>
      <c r="E28" s="122">
        <v>27</v>
      </c>
      <c r="F28" s="56">
        <v>15862</v>
      </c>
      <c r="G28" s="122">
        <v>47</v>
      </c>
      <c r="H28" s="56">
        <v>1710755</v>
      </c>
      <c r="I28" s="56">
        <v>50</v>
      </c>
      <c r="J28" s="69"/>
      <c r="K28" s="9" t="s">
        <v>31</v>
      </c>
      <c r="L28" s="56">
        <v>1378144</v>
      </c>
      <c r="M28" s="122">
        <v>53</v>
      </c>
      <c r="N28" s="56">
        <v>218482</v>
      </c>
      <c r="O28" s="122">
        <v>27</v>
      </c>
      <c r="P28" s="56">
        <v>15867</v>
      </c>
      <c r="Q28" s="122">
        <v>50</v>
      </c>
      <c r="R28" s="56">
        <v>1612493</v>
      </c>
      <c r="S28" s="56">
        <v>50</v>
      </c>
      <c r="U28" s="56"/>
      <c r="V28" s="72"/>
    </row>
    <row r="29" spans="1:22" ht="15" x14ac:dyDescent="0.25">
      <c r="A29" s="125" t="s">
        <v>67</v>
      </c>
      <c r="B29" s="125">
        <v>7387517</v>
      </c>
      <c r="C29" s="126">
        <v>154</v>
      </c>
      <c r="D29" s="125">
        <v>962050</v>
      </c>
      <c r="E29" s="126">
        <v>85</v>
      </c>
      <c r="F29" s="125">
        <v>84612</v>
      </c>
      <c r="G29" s="126">
        <v>142</v>
      </c>
      <c r="H29" s="125">
        <v>8434179</v>
      </c>
      <c r="I29" s="125">
        <v>146</v>
      </c>
      <c r="J29" s="88"/>
      <c r="K29" s="125" t="s">
        <v>67</v>
      </c>
      <c r="L29" s="125">
        <v>7463024</v>
      </c>
      <c r="M29" s="126">
        <v>155</v>
      </c>
      <c r="N29" s="125">
        <v>1029776</v>
      </c>
      <c r="O29" s="126">
        <v>87</v>
      </c>
      <c r="P29" s="125">
        <v>89336</v>
      </c>
      <c r="Q29" s="126">
        <v>143</v>
      </c>
      <c r="R29" s="125">
        <v>8582136</v>
      </c>
      <c r="S29" s="125">
        <v>147</v>
      </c>
      <c r="U29" s="56"/>
      <c r="V29" s="72"/>
    </row>
    <row r="30" spans="1:22" ht="20.5" customHeight="1" x14ac:dyDescent="0.25">
      <c r="A30" s="324" t="s">
        <v>58</v>
      </c>
      <c r="B30" s="324"/>
      <c r="C30" s="324"/>
      <c r="D30" s="324"/>
      <c r="E30" s="324"/>
      <c r="F30" s="324"/>
      <c r="G30" s="324"/>
      <c r="H30" s="324"/>
      <c r="I30" s="324"/>
      <c r="J30" s="84"/>
      <c r="K30" s="322" t="s">
        <v>110</v>
      </c>
      <c r="L30" s="322"/>
      <c r="M30" s="322"/>
      <c r="N30" s="322"/>
      <c r="O30" s="322"/>
      <c r="P30" s="322"/>
      <c r="Q30" s="322"/>
      <c r="R30" s="322"/>
      <c r="S30" s="322"/>
      <c r="U30" s="56"/>
      <c r="V30" s="72"/>
    </row>
    <row r="31" spans="1:22" ht="15" x14ac:dyDescent="0.3">
      <c r="A31" s="9" t="s">
        <v>163</v>
      </c>
      <c r="B31" s="56">
        <v>3571557</v>
      </c>
      <c r="C31" s="122">
        <v>203</v>
      </c>
      <c r="D31" s="56">
        <v>391254</v>
      </c>
      <c r="E31" s="122">
        <v>132</v>
      </c>
      <c r="F31" s="56">
        <v>42727</v>
      </c>
      <c r="G31" s="122">
        <v>186</v>
      </c>
      <c r="H31" s="56">
        <v>4005538</v>
      </c>
      <c r="I31" s="56">
        <v>195</v>
      </c>
      <c r="J31" s="2"/>
      <c r="K31" s="9" t="s">
        <v>163</v>
      </c>
      <c r="L31" s="56">
        <v>3601327</v>
      </c>
      <c r="M31" s="122">
        <v>203</v>
      </c>
      <c r="N31" s="56">
        <v>423382</v>
      </c>
      <c r="O31" s="122">
        <v>134</v>
      </c>
      <c r="P31" s="56">
        <v>45494</v>
      </c>
      <c r="Q31" s="122">
        <v>188</v>
      </c>
      <c r="R31" s="56">
        <v>4070203</v>
      </c>
      <c r="S31" s="56">
        <v>196</v>
      </c>
      <c r="U31" s="56"/>
      <c r="V31" s="72"/>
    </row>
    <row r="32" spans="1:22" ht="15" x14ac:dyDescent="0.3">
      <c r="A32" s="123" t="s">
        <v>155</v>
      </c>
      <c r="B32" s="111">
        <v>891986</v>
      </c>
      <c r="C32" s="124">
        <v>200</v>
      </c>
      <c r="D32" s="111">
        <v>91818</v>
      </c>
      <c r="E32" s="124">
        <v>134</v>
      </c>
      <c r="F32" s="111">
        <v>12467</v>
      </c>
      <c r="G32" s="124">
        <v>180</v>
      </c>
      <c r="H32" s="111">
        <v>996271</v>
      </c>
      <c r="I32" s="111">
        <v>194</v>
      </c>
      <c r="J32" s="30"/>
      <c r="K32" s="123" t="s">
        <v>155</v>
      </c>
      <c r="L32" s="111">
        <v>883960</v>
      </c>
      <c r="M32" s="124">
        <v>201</v>
      </c>
      <c r="N32" s="111">
        <v>93427</v>
      </c>
      <c r="O32" s="124">
        <v>137</v>
      </c>
      <c r="P32" s="111">
        <v>12539</v>
      </c>
      <c r="Q32" s="124">
        <v>186</v>
      </c>
      <c r="R32" s="111">
        <v>989926</v>
      </c>
      <c r="S32" s="111">
        <v>194</v>
      </c>
      <c r="U32" s="56"/>
      <c r="V32" s="72"/>
    </row>
    <row r="33" spans="1:22" ht="15" x14ac:dyDescent="0.3">
      <c r="A33" s="123" t="s">
        <v>154</v>
      </c>
      <c r="B33" s="111">
        <v>1532242</v>
      </c>
      <c r="C33" s="124">
        <v>204</v>
      </c>
      <c r="D33" s="111">
        <v>166802</v>
      </c>
      <c r="E33" s="124">
        <v>139</v>
      </c>
      <c r="F33" s="111">
        <v>17548</v>
      </c>
      <c r="G33" s="124">
        <v>190</v>
      </c>
      <c r="H33" s="111">
        <v>1716592</v>
      </c>
      <c r="I33" s="111">
        <v>197</v>
      </c>
      <c r="J33" s="30"/>
      <c r="K33" s="123" t="s">
        <v>154</v>
      </c>
      <c r="L33" s="111">
        <v>1553397</v>
      </c>
      <c r="M33" s="124">
        <v>204</v>
      </c>
      <c r="N33" s="111">
        <v>182519</v>
      </c>
      <c r="O33" s="124">
        <v>141</v>
      </c>
      <c r="P33" s="111">
        <v>19091</v>
      </c>
      <c r="Q33" s="124">
        <v>191</v>
      </c>
      <c r="R33" s="111">
        <v>1755007</v>
      </c>
      <c r="S33" s="111">
        <v>197</v>
      </c>
      <c r="U33" s="56"/>
      <c r="V33" s="72"/>
    </row>
    <row r="34" spans="1:22" ht="15" x14ac:dyDescent="0.3">
      <c r="A34" s="123" t="s">
        <v>156</v>
      </c>
      <c r="B34" s="111">
        <v>1147329</v>
      </c>
      <c r="C34" s="124">
        <v>203</v>
      </c>
      <c r="D34" s="111">
        <v>132634</v>
      </c>
      <c r="E34" s="124">
        <v>121</v>
      </c>
      <c r="F34" s="111">
        <v>12712</v>
      </c>
      <c r="G34" s="124">
        <v>184</v>
      </c>
      <c r="H34" s="111">
        <v>1292675</v>
      </c>
      <c r="I34" s="111">
        <v>194</v>
      </c>
      <c r="J34" s="30"/>
      <c r="K34" s="123" t="s">
        <v>156</v>
      </c>
      <c r="L34" s="111">
        <v>1163970</v>
      </c>
      <c r="M34" s="124">
        <v>203</v>
      </c>
      <c r="N34" s="111">
        <v>147436</v>
      </c>
      <c r="O34" s="124">
        <v>122</v>
      </c>
      <c r="P34" s="111">
        <v>13864</v>
      </c>
      <c r="Q34" s="124">
        <v>185</v>
      </c>
      <c r="R34" s="111">
        <v>1325270</v>
      </c>
      <c r="S34" s="111">
        <v>194</v>
      </c>
      <c r="U34" s="56"/>
      <c r="V34" s="72"/>
    </row>
    <row r="35" spans="1:22" ht="15" x14ac:dyDescent="0.3">
      <c r="A35" s="9" t="s">
        <v>157</v>
      </c>
      <c r="B35" s="56">
        <v>855925</v>
      </c>
      <c r="C35" s="122">
        <v>190</v>
      </c>
      <c r="D35" s="56">
        <v>104588</v>
      </c>
      <c r="E35" s="122">
        <v>107</v>
      </c>
      <c r="F35" s="56">
        <v>9086</v>
      </c>
      <c r="G35" s="122">
        <v>175</v>
      </c>
      <c r="H35" s="56">
        <v>969599</v>
      </c>
      <c r="I35" s="56">
        <v>181</v>
      </c>
      <c r="J35" s="69"/>
      <c r="K35" s="9" t="s">
        <v>157</v>
      </c>
      <c r="L35" s="56">
        <v>869815</v>
      </c>
      <c r="M35" s="122">
        <v>190</v>
      </c>
      <c r="N35" s="56">
        <v>116985</v>
      </c>
      <c r="O35" s="122">
        <v>107</v>
      </c>
      <c r="P35" s="56">
        <v>9845</v>
      </c>
      <c r="Q35" s="122">
        <v>175</v>
      </c>
      <c r="R35" s="56">
        <v>996645</v>
      </c>
      <c r="S35" s="56">
        <v>180</v>
      </c>
      <c r="U35" s="56"/>
      <c r="V35" s="72"/>
    </row>
    <row r="36" spans="1:22" ht="15" x14ac:dyDescent="0.3">
      <c r="A36" s="9" t="s">
        <v>158</v>
      </c>
      <c r="B36" s="56">
        <v>590762</v>
      </c>
      <c r="C36" s="122">
        <v>161</v>
      </c>
      <c r="D36" s="56">
        <v>79317</v>
      </c>
      <c r="E36" s="122">
        <v>95</v>
      </c>
      <c r="F36" s="56">
        <v>6073</v>
      </c>
      <c r="G36" s="122">
        <v>158</v>
      </c>
      <c r="H36" s="56">
        <v>676152</v>
      </c>
      <c r="I36" s="56">
        <v>153</v>
      </c>
      <c r="J36" s="69"/>
      <c r="K36" s="9" t="s">
        <v>158</v>
      </c>
      <c r="L36" s="56">
        <v>602004</v>
      </c>
      <c r="M36" s="122">
        <v>161</v>
      </c>
      <c r="N36" s="56">
        <v>89450</v>
      </c>
      <c r="O36" s="122">
        <v>95</v>
      </c>
      <c r="P36" s="56">
        <v>6582</v>
      </c>
      <c r="Q36" s="122">
        <v>157</v>
      </c>
      <c r="R36" s="56">
        <v>698036</v>
      </c>
      <c r="S36" s="56">
        <v>153</v>
      </c>
      <c r="U36" s="56"/>
      <c r="V36" s="72"/>
    </row>
    <row r="37" spans="1:22" ht="15" x14ac:dyDescent="0.3">
      <c r="A37" s="9" t="s">
        <v>159</v>
      </c>
      <c r="B37" s="56">
        <v>383506</v>
      </c>
      <c r="C37" s="122">
        <v>130</v>
      </c>
      <c r="D37" s="56">
        <v>56458</v>
      </c>
      <c r="E37" s="122">
        <v>58</v>
      </c>
      <c r="F37" s="56">
        <v>4136</v>
      </c>
      <c r="G37" s="122">
        <v>113</v>
      </c>
      <c r="H37" s="56">
        <v>444100</v>
      </c>
      <c r="I37" s="56">
        <v>120</v>
      </c>
      <c r="J37" s="69"/>
      <c r="K37" s="9" t="s">
        <v>159</v>
      </c>
      <c r="L37" s="56">
        <v>390980</v>
      </c>
      <c r="M37" s="122">
        <v>130</v>
      </c>
      <c r="N37" s="56">
        <v>64456</v>
      </c>
      <c r="O37" s="122">
        <v>58</v>
      </c>
      <c r="P37" s="56">
        <v>4527</v>
      </c>
      <c r="Q37" s="122">
        <v>113</v>
      </c>
      <c r="R37" s="56">
        <v>459963</v>
      </c>
      <c r="S37" s="56">
        <v>120</v>
      </c>
      <c r="U37" s="72"/>
      <c r="V37" s="72"/>
    </row>
    <row r="38" spans="1:22" ht="14.5" customHeight="1" x14ac:dyDescent="0.3">
      <c r="A38" s="9" t="s">
        <v>160</v>
      </c>
      <c r="B38" s="56">
        <v>240967</v>
      </c>
      <c r="C38" s="122">
        <v>99</v>
      </c>
      <c r="D38" s="56">
        <v>38470</v>
      </c>
      <c r="E38" s="122">
        <v>46</v>
      </c>
      <c r="F38" s="56">
        <v>2620</v>
      </c>
      <c r="G38" s="122">
        <v>88</v>
      </c>
      <c r="H38" s="56">
        <v>282057</v>
      </c>
      <c r="I38" s="56">
        <v>92</v>
      </c>
      <c r="J38" s="69"/>
      <c r="K38" s="9" t="s">
        <v>160</v>
      </c>
      <c r="L38" s="56">
        <v>247665</v>
      </c>
      <c r="M38" s="122">
        <v>99</v>
      </c>
      <c r="N38" s="56">
        <v>44551</v>
      </c>
      <c r="O38" s="122">
        <v>46</v>
      </c>
      <c r="P38" s="56">
        <v>2814</v>
      </c>
      <c r="Q38" s="122">
        <v>88</v>
      </c>
      <c r="R38" s="56">
        <v>295030</v>
      </c>
      <c r="S38" s="56">
        <v>91</v>
      </c>
      <c r="U38" s="72"/>
      <c r="V38" s="72"/>
    </row>
    <row r="39" spans="1:22" ht="15" x14ac:dyDescent="0.3">
      <c r="A39" s="9" t="s">
        <v>161</v>
      </c>
      <c r="B39" s="56">
        <v>148521</v>
      </c>
      <c r="C39" s="122">
        <v>69</v>
      </c>
      <c r="D39" s="56">
        <v>26462</v>
      </c>
      <c r="E39" s="122">
        <v>34</v>
      </c>
      <c r="F39" s="56">
        <v>1823</v>
      </c>
      <c r="G39" s="122">
        <v>63</v>
      </c>
      <c r="H39" s="56">
        <v>176806</v>
      </c>
      <c r="I39" s="56">
        <v>64</v>
      </c>
      <c r="J39" s="69"/>
      <c r="K39" s="9" t="s">
        <v>161</v>
      </c>
      <c r="L39" s="56">
        <v>154207</v>
      </c>
      <c r="M39" s="122">
        <v>69</v>
      </c>
      <c r="N39" s="56">
        <v>31305</v>
      </c>
      <c r="O39" s="122">
        <v>34</v>
      </c>
      <c r="P39" s="56">
        <v>1995</v>
      </c>
      <c r="Q39" s="122">
        <v>63</v>
      </c>
      <c r="R39" s="56">
        <v>187507</v>
      </c>
      <c r="S39" s="56">
        <v>63</v>
      </c>
      <c r="U39" s="72"/>
      <c r="V39" s="72"/>
    </row>
    <row r="40" spans="1:22" ht="15" x14ac:dyDescent="0.3">
      <c r="A40" s="9" t="s">
        <v>162</v>
      </c>
      <c r="B40" s="56">
        <v>232820</v>
      </c>
      <c r="C40" s="122">
        <v>53</v>
      </c>
      <c r="D40" s="56">
        <v>53408</v>
      </c>
      <c r="E40" s="122">
        <v>27</v>
      </c>
      <c r="F40" s="56">
        <v>3633</v>
      </c>
      <c r="G40" s="122">
        <v>50</v>
      </c>
      <c r="H40" s="56">
        <v>289861</v>
      </c>
      <c r="I40" s="56">
        <v>48</v>
      </c>
      <c r="J40" s="69"/>
      <c r="K40" s="9" t="s">
        <v>162</v>
      </c>
      <c r="L40" s="56">
        <v>253621</v>
      </c>
      <c r="M40" s="122">
        <v>53</v>
      </c>
      <c r="N40" s="56">
        <v>71893</v>
      </c>
      <c r="O40" s="122">
        <v>27</v>
      </c>
      <c r="P40" s="56">
        <v>4061</v>
      </c>
      <c r="Q40" s="122">
        <v>50</v>
      </c>
      <c r="R40" s="56">
        <v>329575</v>
      </c>
      <c r="S40" s="56">
        <v>48</v>
      </c>
      <c r="U40" s="72"/>
      <c r="V40" s="72"/>
    </row>
    <row r="41" spans="1:22" s="72" customFormat="1" ht="15" x14ac:dyDescent="0.3">
      <c r="A41" s="9" t="s">
        <v>31</v>
      </c>
      <c r="B41" s="56">
        <v>1429992</v>
      </c>
      <c r="C41" s="122">
        <v>53</v>
      </c>
      <c r="D41" s="56">
        <v>233142</v>
      </c>
      <c r="E41" s="122">
        <v>27</v>
      </c>
      <c r="F41" s="56">
        <v>15867</v>
      </c>
      <c r="G41" s="122">
        <v>48</v>
      </c>
      <c r="H41" s="56">
        <v>1679001</v>
      </c>
      <c r="I41" s="56">
        <v>50</v>
      </c>
      <c r="J41" s="69"/>
      <c r="K41" s="9" t="s">
        <v>31</v>
      </c>
      <c r="L41" s="56">
        <v>1370157</v>
      </c>
      <c r="M41" s="122">
        <v>53</v>
      </c>
      <c r="N41" s="56">
        <v>208154</v>
      </c>
      <c r="O41" s="122">
        <v>27</v>
      </c>
      <c r="P41" s="56">
        <v>16109</v>
      </c>
      <c r="Q41" s="122">
        <v>50</v>
      </c>
      <c r="R41" s="56">
        <v>1594420</v>
      </c>
      <c r="S41" s="56">
        <v>50</v>
      </c>
    </row>
    <row r="42" spans="1:22" ht="15" x14ac:dyDescent="0.25">
      <c r="A42" s="125" t="s">
        <v>67</v>
      </c>
      <c r="B42" s="125">
        <v>7454050</v>
      </c>
      <c r="C42" s="126">
        <v>155</v>
      </c>
      <c r="D42" s="125">
        <v>983099</v>
      </c>
      <c r="E42" s="126">
        <v>86</v>
      </c>
      <c r="F42" s="125">
        <v>85965</v>
      </c>
      <c r="G42" s="126">
        <v>142</v>
      </c>
      <c r="H42" s="125">
        <v>8523114</v>
      </c>
      <c r="I42" s="125">
        <v>147</v>
      </c>
      <c r="J42" s="88"/>
      <c r="K42" s="125" t="s">
        <v>67</v>
      </c>
      <c r="L42" s="125">
        <v>7489776</v>
      </c>
      <c r="M42" s="126">
        <v>156</v>
      </c>
      <c r="N42" s="125">
        <v>1050176</v>
      </c>
      <c r="O42" s="126">
        <v>88</v>
      </c>
      <c r="P42" s="125">
        <v>91427</v>
      </c>
      <c r="Q42" s="126">
        <v>144</v>
      </c>
      <c r="R42" s="125">
        <v>8631379</v>
      </c>
      <c r="S42" s="125">
        <v>147</v>
      </c>
    </row>
    <row r="43" spans="1:22" ht="19.5" customHeight="1" x14ac:dyDescent="0.25">
      <c r="A43" s="324" t="s">
        <v>62</v>
      </c>
      <c r="B43" s="324"/>
      <c r="C43" s="324"/>
      <c r="D43" s="324"/>
      <c r="E43" s="324"/>
      <c r="F43" s="324"/>
      <c r="G43" s="324"/>
      <c r="H43" s="324"/>
      <c r="I43" s="324"/>
      <c r="J43" s="84"/>
      <c r="K43" s="322" t="s">
        <v>111</v>
      </c>
      <c r="L43" s="322"/>
      <c r="M43" s="322"/>
      <c r="N43" s="322"/>
      <c r="O43" s="322"/>
      <c r="P43" s="322"/>
      <c r="Q43" s="322"/>
      <c r="R43" s="322"/>
      <c r="S43" s="322"/>
    </row>
    <row r="44" spans="1:22" ht="15" x14ac:dyDescent="0.3">
      <c r="A44" s="9" t="s">
        <v>163</v>
      </c>
      <c r="B44" s="56">
        <v>3570461</v>
      </c>
      <c r="C44" s="122">
        <v>203</v>
      </c>
      <c r="D44" s="56">
        <v>393877</v>
      </c>
      <c r="E44" s="122">
        <v>132</v>
      </c>
      <c r="F44" s="56">
        <v>42726</v>
      </c>
      <c r="G44" s="122">
        <v>186</v>
      </c>
      <c r="H44" s="56">
        <v>4007064</v>
      </c>
      <c r="I44" s="56">
        <v>196</v>
      </c>
      <c r="J44" s="2"/>
      <c r="K44" s="9" t="s">
        <v>163</v>
      </c>
      <c r="L44" s="56">
        <v>3625329</v>
      </c>
      <c r="M44" s="122">
        <v>203</v>
      </c>
      <c r="N44" s="56">
        <v>432659</v>
      </c>
      <c r="O44" s="122">
        <v>134</v>
      </c>
      <c r="P44" s="56">
        <v>46411</v>
      </c>
      <c r="Q44" s="122">
        <v>188</v>
      </c>
      <c r="R44" s="56">
        <v>4104399</v>
      </c>
      <c r="S44" s="56">
        <v>195</v>
      </c>
    </row>
    <row r="45" spans="1:22" ht="15" x14ac:dyDescent="0.3">
      <c r="A45" s="123" t="s">
        <v>155</v>
      </c>
      <c r="B45" s="111">
        <v>892214</v>
      </c>
      <c r="C45" s="124">
        <v>201</v>
      </c>
      <c r="D45" s="111">
        <v>91658</v>
      </c>
      <c r="E45" s="124">
        <v>134</v>
      </c>
      <c r="F45" s="111">
        <v>12318</v>
      </c>
      <c r="G45" s="124">
        <v>180</v>
      </c>
      <c r="H45" s="111">
        <v>996190</v>
      </c>
      <c r="I45" s="111">
        <v>194</v>
      </c>
      <c r="J45" s="30"/>
      <c r="K45" s="123" t="s">
        <v>155</v>
      </c>
      <c r="L45" s="111">
        <v>899304</v>
      </c>
      <c r="M45" s="124">
        <v>201</v>
      </c>
      <c r="N45" s="111">
        <v>96057</v>
      </c>
      <c r="O45" s="124">
        <v>137</v>
      </c>
      <c r="P45" s="111">
        <v>12879</v>
      </c>
      <c r="Q45" s="124">
        <v>186</v>
      </c>
      <c r="R45" s="111">
        <v>1008240</v>
      </c>
      <c r="S45" s="111">
        <v>194</v>
      </c>
    </row>
    <row r="46" spans="1:22" ht="15" x14ac:dyDescent="0.3">
      <c r="A46" s="123" t="s">
        <v>154</v>
      </c>
      <c r="B46" s="111">
        <v>1531700</v>
      </c>
      <c r="C46" s="124">
        <v>204</v>
      </c>
      <c r="D46" s="111">
        <v>168290</v>
      </c>
      <c r="E46" s="124">
        <v>140</v>
      </c>
      <c r="F46" s="111">
        <v>17636</v>
      </c>
      <c r="G46" s="124">
        <v>190</v>
      </c>
      <c r="H46" s="111">
        <v>1717626</v>
      </c>
      <c r="I46" s="111">
        <v>197</v>
      </c>
      <c r="J46" s="30"/>
      <c r="K46" s="123" t="s">
        <v>154</v>
      </c>
      <c r="L46" s="111">
        <v>1558705</v>
      </c>
      <c r="M46" s="124">
        <v>204</v>
      </c>
      <c r="N46" s="111">
        <v>186327</v>
      </c>
      <c r="O46" s="124">
        <v>141</v>
      </c>
      <c r="P46" s="111">
        <v>19434</v>
      </c>
      <c r="Q46" s="124">
        <v>191</v>
      </c>
      <c r="R46" s="111">
        <v>1764466</v>
      </c>
      <c r="S46" s="111">
        <v>197</v>
      </c>
    </row>
    <row r="47" spans="1:22" ht="15" x14ac:dyDescent="0.3">
      <c r="A47" s="123" t="s">
        <v>156</v>
      </c>
      <c r="B47" s="111">
        <v>1146547</v>
      </c>
      <c r="C47" s="124">
        <v>203</v>
      </c>
      <c r="D47" s="111">
        <v>133929</v>
      </c>
      <c r="E47" s="124">
        <v>122</v>
      </c>
      <c r="F47" s="111">
        <v>12772</v>
      </c>
      <c r="G47" s="124">
        <v>184</v>
      </c>
      <c r="H47" s="111">
        <v>1293248</v>
      </c>
      <c r="I47" s="111">
        <v>194</v>
      </c>
      <c r="J47" s="30"/>
      <c r="K47" s="123" t="s">
        <v>156</v>
      </c>
      <c r="L47" s="111">
        <v>1167320</v>
      </c>
      <c r="M47" s="124">
        <v>203</v>
      </c>
      <c r="N47" s="111">
        <v>150275</v>
      </c>
      <c r="O47" s="124">
        <v>123</v>
      </c>
      <c r="P47" s="111">
        <v>14098</v>
      </c>
      <c r="Q47" s="124">
        <v>185</v>
      </c>
      <c r="R47" s="111">
        <v>1331693</v>
      </c>
      <c r="S47" s="111">
        <v>194</v>
      </c>
    </row>
    <row r="48" spans="1:22" ht="15" x14ac:dyDescent="0.3">
      <c r="A48" s="9" t="s">
        <v>157</v>
      </c>
      <c r="B48" s="56">
        <v>855246</v>
      </c>
      <c r="C48" s="122">
        <v>190</v>
      </c>
      <c r="D48" s="56">
        <v>105767</v>
      </c>
      <c r="E48" s="122">
        <v>107</v>
      </c>
      <c r="F48" s="56">
        <v>9103</v>
      </c>
      <c r="G48" s="122">
        <v>175</v>
      </c>
      <c r="H48" s="56">
        <v>970116</v>
      </c>
      <c r="I48" s="56">
        <v>181</v>
      </c>
      <c r="J48" s="69"/>
      <c r="K48" s="9" t="s">
        <v>157</v>
      </c>
      <c r="L48" s="56">
        <v>872116</v>
      </c>
      <c r="M48" s="122">
        <v>190</v>
      </c>
      <c r="N48" s="56">
        <v>119125</v>
      </c>
      <c r="O48" s="122">
        <v>108</v>
      </c>
      <c r="P48" s="56">
        <v>9999</v>
      </c>
      <c r="Q48" s="122">
        <v>176</v>
      </c>
      <c r="R48" s="56">
        <v>1001240</v>
      </c>
      <c r="S48" s="56">
        <v>180</v>
      </c>
    </row>
    <row r="49" spans="1:19" ht="15" x14ac:dyDescent="0.3">
      <c r="A49" s="9" t="s">
        <v>158</v>
      </c>
      <c r="B49" s="56">
        <v>589972</v>
      </c>
      <c r="C49" s="122">
        <v>161</v>
      </c>
      <c r="D49" s="56">
        <v>80010</v>
      </c>
      <c r="E49" s="122">
        <v>95</v>
      </c>
      <c r="F49" s="56">
        <v>6109</v>
      </c>
      <c r="G49" s="122">
        <v>158</v>
      </c>
      <c r="H49" s="56">
        <v>676091</v>
      </c>
      <c r="I49" s="56">
        <v>153</v>
      </c>
      <c r="J49" s="69"/>
      <c r="K49" s="9" t="s">
        <v>158</v>
      </c>
      <c r="L49" s="56">
        <v>603698</v>
      </c>
      <c r="M49" s="122">
        <v>161</v>
      </c>
      <c r="N49" s="56">
        <v>90998</v>
      </c>
      <c r="O49" s="122">
        <v>96</v>
      </c>
      <c r="P49" s="56">
        <v>6700</v>
      </c>
      <c r="Q49" s="122">
        <v>158</v>
      </c>
      <c r="R49" s="56">
        <v>701396</v>
      </c>
      <c r="S49" s="56">
        <v>153</v>
      </c>
    </row>
    <row r="50" spans="1:19" ht="15" x14ac:dyDescent="0.3">
      <c r="A50" s="9" t="s">
        <v>159</v>
      </c>
      <c r="B50" s="56">
        <v>382821</v>
      </c>
      <c r="C50" s="122">
        <v>130</v>
      </c>
      <c r="D50" s="56">
        <v>57028</v>
      </c>
      <c r="E50" s="122">
        <v>58</v>
      </c>
      <c r="F50" s="56">
        <v>4148</v>
      </c>
      <c r="G50" s="122">
        <v>113</v>
      </c>
      <c r="H50" s="56">
        <v>443997</v>
      </c>
      <c r="I50" s="56">
        <v>120</v>
      </c>
      <c r="J50" s="69"/>
      <c r="K50" s="9" t="s">
        <v>159</v>
      </c>
      <c r="L50" s="56">
        <v>392170</v>
      </c>
      <c r="M50" s="122">
        <v>130</v>
      </c>
      <c r="N50" s="56">
        <v>65750</v>
      </c>
      <c r="O50" s="122">
        <v>58</v>
      </c>
      <c r="P50" s="56">
        <v>4602</v>
      </c>
      <c r="Q50" s="122">
        <v>113</v>
      </c>
      <c r="R50" s="56">
        <v>462522</v>
      </c>
      <c r="S50" s="56">
        <v>119</v>
      </c>
    </row>
    <row r="51" spans="1:19" ht="15" x14ac:dyDescent="0.3">
      <c r="A51" s="9" t="s">
        <v>160</v>
      </c>
      <c r="B51" s="56">
        <v>241214</v>
      </c>
      <c r="C51" s="122">
        <v>99</v>
      </c>
      <c r="D51" s="56">
        <v>39224</v>
      </c>
      <c r="E51" s="122">
        <v>46</v>
      </c>
      <c r="F51" s="56">
        <v>2625</v>
      </c>
      <c r="G51" s="122">
        <v>88</v>
      </c>
      <c r="H51" s="56">
        <v>283063</v>
      </c>
      <c r="I51" s="56">
        <v>92</v>
      </c>
      <c r="J51" s="69"/>
      <c r="K51" s="9" t="s">
        <v>160</v>
      </c>
      <c r="L51" s="56">
        <v>248858</v>
      </c>
      <c r="M51" s="122">
        <v>99</v>
      </c>
      <c r="N51" s="56">
        <v>46284</v>
      </c>
      <c r="O51" s="122">
        <v>46</v>
      </c>
      <c r="P51" s="56">
        <v>2878</v>
      </c>
      <c r="Q51" s="122">
        <v>88</v>
      </c>
      <c r="R51" s="56">
        <v>298020</v>
      </c>
      <c r="S51" s="56">
        <v>91</v>
      </c>
    </row>
    <row r="52" spans="1:19" ht="15" x14ac:dyDescent="0.3">
      <c r="A52" s="9" t="s">
        <v>161</v>
      </c>
      <c r="B52" s="56">
        <v>148869</v>
      </c>
      <c r="C52" s="122">
        <v>69</v>
      </c>
      <c r="D52" s="56">
        <v>27042</v>
      </c>
      <c r="E52" s="122">
        <v>34</v>
      </c>
      <c r="F52" s="56">
        <v>1830</v>
      </c>
      <c r="G52" s="122">
        <v>63</v>
      </c>
      <c r="H52" s="56">
        <v>177741</v>
      </c>
      <c r="I52" s="56">
        <v>64</v>
      </c>
      <c r="J52" s="69"/>
      <c r="K52" s="9" t="s">
        <v>161</v>
      </c>
      <c r="L52" s="56">
        <v>155389</v>
      </c>
      <c r="M52" s="122">
        <v>69</v>
      </c>
      <c r="N52" s="56">
        <v>32712</v>
      </c>
      <c r="O52" s="122">
        <v>34</v>
      </c>
      <c r="P52" s="56">
        <v>2048</v>
      </c>
      <c r="Q52" s="122">
        <v>63</v>
      </c>
      <c r="R52" s="56">
        <v>190149</v>
      </c>
      <c r="S52" s="56">
        <v>63</v>
      </c>
    </row>
    <row r="53" spans="1:19" ht="15" x14ac:dyDescent="0.3">
      <c r="A53" s="9" t="s">
        <v>162</v>
      </c>
      <c r="B53" s="56">
        <v>236298</v>
      </c>
      <c r="C53" s="122">
        <v>53</v>
      </c>
      <c r="D53" s="56">
        <v>55064</v>
      </c>
      <c r="E53" s="122">
        <v>27</v>
      </c>
      <c r="F53" s="56">
        <v>3655</v>
      </c>
      <c r="G53" s="122">
        <v>50</v>
      </c>
      <c r="H53" s="56">
        <v>295017</v>
      </c>
      <c r="I53" s="56">
        <v>48</v>
      </c>
      <c r="J53" s="69"/>
      <c r="K53" s="9" t="s">
        <v>162</v>
      </c>
      <c r="L53" s="56">
        <v>259804</v>
      </c>
      <c r="M53" s="122">
        <v>53</v>
      </c>
      <c r="N53" s="56">
        <v>79105</v>
      </c>
      <c r="O53" s="122">
        <v>27</v>
      </c>
      <c r="P53" s="56">
        <v>4197</v>
      </c>
      <c r="Q53" s="122">
        <v>50</v>
      </c>
      <c r="R53" s="56">
        <v>343106</v>
      </c>
      <c r="S53" s="56">
        <v>47</v>
      </c>
    </row>
    <row r="54" spans="1:19" ht="15" x14ac:dyDescent="0.3">
      <c r="A54" s="9" t="s">
        <v>31</v>
      </c>
      <c r="B54" s="56">
        <v>1417650</v>
      </c>
      <c r="C54" s="122">
        <v>53</v>
      </c>
      <c r="D54" s="56">
        <v>232920</v>
      </c>
      <c r="E54" s="122">
        <v>27</v>
      </c>
      <c r="F54" s="56">
        <v>15894</v>
      </c>
      <c r="G54" s="122">
        <v>48</v>
      </c>
      <c r="H54" s="56">
        <v>1666464</v>
      </c>
      <c r="I54" s="56">
        <v>49</v>
      </c>
      <c r="J54" s="69"/>
      <c r="K54" s="9" t="s">
        <v>31</v>
      </c>
      <c r="L54" s="56">
        <v>1363526</v>
      </c>
      <c r="M54" s="122">
        <v>53</v>
      </c>
      <c r="N54" s="56">
        <v>200553</v>
      </c>
      <c r="O54" s="122">
        <v>27</v>
      </c>
      <c r="P54" s="56">
        <v>16407</v>
      </c>
      <c r="Q54" s="122">
        <v>50</v>
      </c>
      <c r="R54" s="56">
        <v>1580486</v>
      </c>
      <c r="S54" s="56">
        <v>50</v>
      </c>
    </row>
    <row r="55" spans="1:19" ht="15" x14ac:dyDescent="0.25">
      <c r="A55" s="125" t="s">
        <v>67</v>
      </c>
      <c r="B55" s="125">
        <v>7442531</v>
      </c>
      <c r="C55" s="126">
        <v>155</v>
      </c>
      <c r="D55" s="125">
        <v>990932</v>
      </c>
      <c r="E55" s="126">
        <v>86</v>
      </c>
      <c r="F55" s="125">
        <v>86090</v>
      </c>
      <c r="G55" s="126">
        <v>142</v>
      </c>
      <c r="H55" s="125">
        <v>8519553</v>
      </c>
      <c r="I55" s="125">
        <v>147</v>
      </c>
      <c r="J55" s="88"/>
      <c r="K55" s="125" t="s">
        <v>67</v>
      </c>
      <c r="L55" s="125">
        <v>7520890</v>
      </c>
      <c r="M55" s="126">
        <v>156</v>
      </c>
      <c r="N55" s="125">
        <v>1067186</v>
      </c>
      <c r="O55" s="126">
        <v>88</v>
      </c>
      <c r="P55" s="125">
        <v>93242</v>
      </c>
      <c r="Q55" s="126">
        <v>144</v>
      </c>
      <c r="R55" s="125">
        <v>8681318</v>
      </c>
      <c r="S55" s="125">
        <v>147</v>
      </c>
    </row>
    <row r="56" spans="1:19" ht="23.5" customHeight="1" x14ac:dyDescent="0.25">
      <c r="A56" s="324" t="s">
        <v>76</v>
      </c>
      <c r="B56" s="324"/>
      <c r="C56" s="324"/>
      <c r="D56" s="324"/>
      <c r="E56" s="324"/>
      <c r="F56" s="324"/>
      <c r="G56" s="324"/>
      <c r="H56" s="324"/>
      <c r="I56" s="324"/>
      <c r="J56" s="88"/>
      <c r="K56" s="322" t="s">
        <v>113</v>
      </c>
      <c r="L56" s="322"/>
      <c r="M56" s="322"/>
      <c r="N56" s="322"/>
      <c r="O56" s="322"/>
      <c r="P56" s="322"/>
      <c r="Q56" s="322"/>
      <c r="R56" s="322"/>
      <c r="S56" s="322"/>
    </row>
    <row r="57" spans="1:19" ht="15" x14ac:dyDescent="0.3">
      <c r="A57" s="9" t="s">
        <v>163</v>
      </c>
      <c r="B57" s="56">
        <v>3534213</v>
      </c>
      <c r="C57" s="122">
        <v>203</v>
      </c>
      <c r="D57" s="56">
        <v>394019</v>
      </c>
      <c r="E57" s="122">
        <v>133</v>
      </c>
      <c r="F57" s="56">
        <v>42436</v>
      </c>
      <c r="G57" s="122">
        <v>186</v>
      </c>
      <c r="H57" s="56">
        <v>3970668</v>
      </c>
      <c r="I57" s="56">
        <v>196</v>
      </c>
      <c r="J57" s="88"/>
      <c r="K57" s="9" t="s">
        <v>163</v>
      </c>
      <c r="L57" s="56">
        <v>3648045</v>
      </c>
      <c r="M57" s="122">
        <v>203</v>
      </c>
      <c r="N57" s="56">
        <v>440575</v>
      </c>
      <c r="O57" s="122">
        <v>134</v>
      </c>
      <c r="P57" s="56">
        <v>47266</v>
      </c>
      <c r="Q57" s="122">
        <v>188</v>
      </c>
      <c r="R57" s="56">
        <v>4135886</v>
      </c>
      <c r="S57" s="56">
        <v>195</v>
      </c>
    </row>
    <row r="58" spans="1:19" ht="15" x14ac:dyDescent="0.3">
      <c r="A58" s="123" t="s">
        <v>155</v>
      </c>
      <c r="B58" s="111">
        <v>854127</v>
      </c>
      <c r="C58" s="124">
        <v>201</v>
      </c>
      <c r="D58" s="111">
        <v>87365</v>
      </c>
      <c r="E58" s="124">
        <v>136</v>
      </c>
      <c r="F58" s="111">
        <v>11848</v>
      </c>
      <c r="G58" s="124">
        <v>181</v>
      </c>
      <c r="H58" s="111">
        <v>953340</v>
      </c>
      <c r="I58" s="111">
        <v>195</v>
      </c>
      <c r="J58" s="88"/>
      <c r="K58" s="123" t="s">
        <v>155</v>
      </c>
      <c r="L58" s="111">
        <v>914187</v>
      </c>
      <c r="M58" s="124">
        <v>200</v>
      </c>
      <c r="N58" s="111">
        <v>98447</v>
      </c>
      <c r="O58" s="124">
        <v>137</v>
      </c>
      <c r="P58" s="111">
        <v>13218</v>
      </c>
      <c r="Q58" s="124">
        <v>186</v>
      </c>
      <c r="R58" s="111">
        <v>1025852</v>
      </c>
      <c r="S58" s="111">
        <v>194</v>
      </c>
    </row>
    <row r="59" spans="1:19" ht="15" x14ac:dyDescent="0.3">
      <c r="A59" s="123" t="s">
        <v>154</v>
      </c>
      <c r="B59" s="111">
        <v>1530595</v>
      </c>
      <c r="C59" s="124">
        <v>204</v>
      </c>
      <c r="D59" s="111">
        <v>170214</v>
      </c>
      <c r="E59" s="124">
        <v>140</v>
      </c>
      <c r="F59" s="111">
        <v>17734</v>
      </c>
      <c r="G59" s="124">
        <v>191</v>
      </c>
      <c r="H59" s="111">
        <v>1718543</v>
      </c>
      <c r="I59" s="111">
        <v>197</v>
      </c>
      <c r="J59" s="88"/>
      <c r="K59" s="123" t="s">
        <v>154</v>
      </c>
      <c r="L59" s="111">
        <v>1564136</v>
      </c>
      <c r="M59" s="124">
        <v>204</v>
      </c>
      <c r="N59" s="111">
        <v>189539</v>
      </c>
      <c r="O59" s="124">
        <v>142</v>
      </c>
      <c r="P59" s="111">
        <v>19716</v>
      </c>
      <c r="Q59" s="124">
        <v>191</v>
      </c>
      <c r="R59" s="111">
        <v>1773391</v>
      </c>
      <c r="S59" s="111">
        <v>197</v>
      </c>
    </row>
    <row r="60" spans="1:19" ht="15" x14ac:dyDescent="0.3">
      <c r="A60" s="123" t="s">
        <v>156</v>
      </c>
      <c r="B60" s="111">
        <v>1149491</v>
      </c>
      <c r="C60" s="124">
        <v>203</v>
      </c>
      <c r="D60" s="111">
        <v>136440</v>
      </c>
      <c r="E60" s="124">
        <v>122</v>
      </c>
      <c r="F60" s="111">
        <v>12854</v>
      </c>
      <c r="G60" s="124">
        <v>184</v>
      </c>
      <c r="H60" s="111">
        <v>1298785</v>
      </c>
      <c r="I60" s="111">
        <v>194</v>
      </c>
      <c r="J60" s="88"/>
      <c r="K60" s="123" t="s">
        <v>156</v>
      </c>
      <c r="L60" s="111">
        <v>1169722</v>
      </c>
      <c r="M60" s="124">
        <v>203</v>
      </c>
      <c r="N60" s="111">
        <v>152589</v>
      </c>
      <c r="O60" s="124">
        <v>123</v>
      </c>
      <c r="P60" s="111">
        <v>14332</v>
      </c>
      <c r="Q60" s="124">
        <v>185</v>
      </c>
      <c r="R60" s="111">
        <v>1336643</v>
      </c>
      <c r="S60" s="111">
        <v>194</v>
      </c>
    </row>
    <row r="61" spans="1:19" ht="15" x14ac:dyDescent="0.3">
      <c r="A61" s="9" t="s">
        <v>157</v>
      </c>
      <c r="B61" s="56">
        <v>858048</v>
      </c>
      <c r="C61" s="122">
        <v>190</v>
      </c>
      <c r="D61" s="56">
        <v>107822</v>
      </c>
      <c r="E61" s="122">
        <v>107</v>
      </c>
      <c r="F61" s="56">
        <v>9210</v>
      </c>
      <c r="G61" s="122">
        <v>175</v>
      </c>
      <c r="H61" s="56">
        <v>975080</v>
      </c>
      <c r="I61" s="56">
        <v>181</v>
      </c>
      <c r="J61" s="88"/>
      <c r="K61" s="9" t="s">
        <v>157</v>
      </c>
      <c r="L61" s="56">
        <v>873814</v>
      </c>
      <c r="M61" s="122">
        <v>190</v>
      </c>
      <c r="N61" s="56">
        <v>120850</v>
      </c>
      <c r="O61" s="122">
        <v>108</v>
      </c>
      <c r="P61" s="56">
        <v>10149</v>
      </c>
      <c r="Q61" s="122">
        <v>176</v>
      </c>
      <c r="R61" s="56">
        <v>1004813</v>
      </c>
      <c r="S61" s="56">
        <v>180</v>
      </c>
    </row>
    <row r="62" spans="1:19" ht="15" x14ac:dyDescent="0.3">
      <c r="A62" s="9" t="s">
        <v>158</v>
      </c>
      <c r="B62" s="56">
        <v>592422</v>
      </c>
      <c r="C62" s="122">
        <v>161</v>
      </c>
      <c r="D62" s="56">
        <v>81671</v>
      </c>
      <c r="E62" s="122">
        <v>95</v>
      </c>
      <c r="F62" s="56">
        <v>6168</v>
      </c>
      <c r="G62" s="122">
        <v>158</v>
      </c>
      <c r="H62" s="56">
        <v>680261</v>
      </c>
      <c r="I62" s="56">
        <v>153</v>
      </c>
      <c r="J62" s="88"/>
      <c r="K62" s="9" t="s">
        <v>158</v>
      </c>
      <c r="L62" s="56">
        <v>604758</v>
      </c>
      <c r="M62" s="122">
        <v>161</v>
      </c>
      <c r="N62" s="56">
        <v>92085</v>
      </c>
      <c r="O62" s="122">
        <v>96</v>
      </c>
      <c r="P62" s="56">
        <v>6813</v>
      </c>
      <c r="Q62" s="122">
        <v>158</v>
      </c>
      <c r="R62" s="56">
        <v>703656</v>
      </c>
      <c r="S62" s="56">
        <v>153</v>
      </c>
    </row>
    <row r="63" spans="1:19" ht="15" x14ac:dyDescent="0.3">
      <c r="A63" s="9" t="s">
        <v>159</v>
      </c>
      <c r="B63" s="56">
        <v>384174</v>
      </c>
      <c r="C63" s="122">
        <v>130</v>
      </c>
      <c r="D63" s="56">
        <v>58467</v>
      </c>
      <c r="E63" s="122">
        <v>58</v>
      </c>
      <c r="F63" s="56">
        <v>4204</v>
      </c>
      <c r="G63" s="122">
        <v>113</v>
      </c>
      <c r="H63" s="56">
        <v>446845</v>
      </c>
      <c r="I63" s="56">
        <v>120</v>
      </c>
      <c r="J63" s="88"/>
      <c r="K63" s="9" t="s">
        <v>159</v>
      </c>
      <c r="L63" s="56">
        <v>392837</v>
      </c>
      <c r="M63" s="122">
        <v>130</v>
      </c>
      <c r="N63" s="56">
        <v>66598</v>
      </c>
      <c r="O63" s="122">
        <v>58</v>
      </c>
      <c r="P63" s="56">
        <v>4664</v>
      </c>
      <c r="Q63" s="122">
        <v>113</v>
      </c>
      <c r="R63" s="56">
        <v>464099</v>
      </c>
      <c r="S63" s="56">
        <v>120</v>
      </c>
    </row>
    <row r="64" spans="1:19" ht="15" x14ac:dyDescent="0.3">
      <c r="A64" s="9" t="s">
        <v>160</v>
      </c>
      <c r="B64" s="56">
        <v>242941</v>
      </c>
      <c r="C64" s="122">
        <v>99</v>
      </c>
      <c r="D64" s="56">
        <v>40189</v>
      </c>
      <c r="E64" s="122">
        <v>46</v>
      </c>
      <c r="F64" s="56">
        <v>2654</v>
      </c>
      <c r="G64" s="122">
        <v>88</v>
      </c>
      <c r="H64" s="56">
        <v>285784</v>
      </c>
      <c r="I64" s="56">
        <v>92</v>
      </c>
      <c r="J64" s="88"/>
      <c r="K64" s="9" t="s">
        <v>160</v>
      </c>
      <c r="L64" s="56">
        <v>249466</v>
      </c>
      <c r="M64" s="122">
        <v>99</v>
      </c>
      <c r="N64" s="56">
        <v>47123</v>
      </c>
      <c r="O64" s="122">
        <v>46</v>
      </c>
      <c r="P64" s="56">
        <v>2920</v>
      </c>
      <c r="Q64" s="122">
        <v>88</v>
      </c>
      <c r="R64" s="56">
        <v>299509</v>
      </c>
      <c r="S64" s="56">
        <v>91</v>
      </c>
    </row>
    <row r="65" spans="1:19" ht="15" x14ac:dyDescent="0.3">
      <c r="A65" s="9" t="s">
        <v>161</v>
      </c>
      <c r="B65" s="56">
        <v>150159</v>
      </c>
      <c r="C65" s="122">
        <v>69</v>
      </c>
      <c r="D65" s="56">
        <v>27697</v>
      </c>
      <c r="E65" s="122">
        <v>34</v>
      </c>
      <c r="F65" s="56">
        <v>1857</v>
      </c>
      <c r="G65" s="122">
        <v>63</v>
      </c>
      <c r="H65" s="56">
        <v>179713</v>
      </c>
      <c r="I65" s="56">
        <v>64</v>
      </c>
      <c r="J65" s="88"/>
      <c r="K65" s="9" t="s">
        <v>161</v>
      </c>
      <c r="L65" s="56">
        <v>155883</v>
      </c>
      <c r="M65" s="122">
        <v>69</v>
      </c>
      <c r="N65" s="56">
        <v>33352</v>
      </c>
      <c r="O65" s="122">
        <v>34</v>
      </c>
      <c r="P65" s="56">
        <v>2083</v>
      </c>
      <c r="Q65" s="122">
        <v>63</v>
      </c>
      <c r="R65" s="56">
        <v>191318</v>
      </c>
      <c r="S65" s="56">
        <v>63</v>
      </c>
    </row>
    <row r="66" spans="1:19" ht="15" x14ac:dyDescent="0.3">
      <c r="A66" s="9" t="s">
        <v>162</v>
      </c>
      <c r="B66" s="56">
        <v>240720</v>
      </c>
      <c r="C66" s="122">
        <v>53</v>
      </c>
      <c r="D66" s="56">
        <v>57186</v>
      </c>
      <c r="E66" s="122">
        <v>27</v>
      </c>
      <c r="F66" s="56">
        <v>3756</v>
      </c>
      <c r="G66" s="122">
        <v>50</v>
      </c>
      <c r="H66" s="56">
        <v>301662</v>
      </c>
      <c r="I66" s="56">
        <v>48</v>
      </c>
      <c r="J66" s="88"/>
      <c r="K66" s="9" t="s">
        <v>162</v>
      </c>
      <c r="L66" s="56">
        <v>262614</v>
      </c>
      <c r="M66" s="122">
        <v>53</v>
      </c>
      <c r="N66" s="56">
        <v>81432</v>
      </c>
      <c r="O66" s="122">
        <v>27</v>
      </c>
      <c r="P66" s="56">
        <v>4284</v>
      </c>
      <c r="Q66" s="122">
        <v>50</v>
      </c>
      <c r="R66" s="56">
        <v>348330</v>
      </c>
      <c r="S66" s="56">
        <v>47</v>
      </c>
    </row>
    <row r="67" spans="1:19" ht="15" x14ac:dyDescent="0.3">
      <c r="A67" s="9" t="s">
        <v>31</v>
      </c>
      <c r="B67" s="56">
        <v>1385573</v>
      </c>
      <c r="C67" s="122">
        <v>53</v>
      </c>
      <c r="D67" s="56">
        <v>226502</v>
      </c>
      <c r="E67" s="122">
        <v>27</v>
      </c>
      <c r="F67" s="56">
        <v>15278</v>
      </c>
      <c r="G67" s="122">
        <v>48</v>
      </c>
      <c r="H67" s="56">
        <v>1627353</v>
      </c>
      <c r="I67" s="56">
        <v>49</v>
      </c>
      <c r="J67" s="88"/>
      <c r="K67" s="9" t="s">
        <v>31</v>
      </c>
      <c r="L67" s="56">
        <v>1364451</v>
      </c>
      <c r="M67" s="122">
        <v>53</v>
      </c>
      <c r="N67" s="56">
        <v>200226</v>
      </c>
      <c r="O67" s="122">
        <v>27</v>
      </c>
      <c r="P67" s="56">
        <v>16688</v>
      </c>
      <c r="Q67" s="122">
        <v>50</v>
      </c>
      <c r="R67" s="56">
        <v>1581365</v>
      </c>
      <c r="S67" s="56">
        <v>50</v>
      </c>
    </row>
    <row r="68" spans="1:19" ht="15" x14ac:dyDescent="0.25">
      <c r="A68" s="125" t="s">
        <v>67</v>
      </c>
      <c r="B68" s="125">
        <v>7388250</v>
      </c>
      <c r="C68" s="126">
        <v>155</v>
      </c>
      <c r="D68" s="125">
        <v>993553</v>
      </c>
      <c r="E68" s="126">
        <v>86</v>
      </c>
      <c r="F68" s="125">
        <v>85563</v>
      </c>
      <c r="G68" s="126">
        <v>143</v>
      </c>
      <c r="H68" s="125">
        <v>8467366</v>
      </c>
      <c r="I68" s="125">
        <v>147</v>
      </c>
      <c r="J68" s="88"/>
      <c r="K68" s="125" t="s">
        <v>67</v>
      </c>
      <c r="L68" s="125">
        <v>7551868</v>
      </c>
      <c r="M68" s="126">
        <v>156</v>
      </c>
      <c r="N68" s="125">
        <v>1082241</v>
      </c>
      <c r="O68" s="126">
        <v>89</v>
      </c>
      <c r="P68" s="125">
        <v>94867</v>
      </c>
      <c r="Q68" s="126">
        <v>145</v>
      </c>
      <c r="R68" s="125">
        <v>8728976</v>
      </c>
      <c r="S68" s="125">
        <v>147</v>
      </c>
    </row>
    <row r="69" spans="1:19" ht="25.5" customHeight="1" x14ac:dyDescent="0.3">
      <c r="A69" s="130" t="str">
        <f>+INDICE!B10</f>
        <v xml:space="preserve"> Lettura dati 22 marzo 2024</v>
      </c>
    </row>
  </sheetData>
  <mergeCells count="18">
    <mergeCell ref="L2:M2"/>
    <mergeCell ref="N2:O2"/>
    <mergeCell ref="P2:Q2"/>
    <mergeCell ref="R2:S2"/>
    <mergeCell ref="K17:S17"/>
    <mergeCell ref="B2:C2"/>
    <mergeCell ref="D2:E2"/>
    <mergeCell ref="F2:G2"/>
    <mergeCell ref="H2:I2"/>
    <mergeCell ref="A4:I4"/>
    <mergeCell ref="K56:S56"/>
    <mergeCell ref="K4:S4"/>
    <mergeCell ref="A56:I56"/>
    <mergeCell ref="A43:I43"/>
    <mergeCell ref="A30:I30"/>
    <mergeCell ref="A17:I17"/>
    <mergeCell ref="K43:S43"/>
    <mergeCell ref="K30:S30"/>
  </mergeCells>
  <pageMargins left="0.70866141732283472" right="0.70866141732283472" top="0.94488188976377963" bottom="0.74803149606299213" header="0.31496062992125984" footer="0.31496062992125984"/>
  <pageSetup paperSize="9" scale="40" orientation="landscape" r:id="rId1"/>
  <headerFooter>
    <oddHeader>&amp;COSSERVATORIO ASSEGNO UNICO UNIVERSALE</oddHeader>
    <oddFooter>&amp;CINPS - COORDINAMENTO GENERALE STATISTICO ATTUARIALE</oddFoot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9E7A-5931-4EC0-9ADF-5808578922C5}">
  <sheetPr>
    <pageSetUpPr fitToPage="1"/>
  </sheetPr>
  <dimension ref="A1:W79"/>
  <sheetViews>
    <sheetView showGridLines="0" view="pageBreakPreview" topLeftCell="A19" zoomScale="60" zoomScaleNormal="70" workbookViewId="0">
      <selection activeCell="C24" sqref="C24:J24"/>
    </sheetView>
  </sheetViews>
  <sheetFormatPr defaultColWidth="13.26953125" defaultRowHeight="10" x14ac:dyDescent="0.35"/>
  <cols>
    <col min="1" max="1" width="26.36328125" style="1" customWidth="1"/>
    <col min="2" max="2" width="17.81640625" style="1" bestFit="1" customWidth="1"/>
    <col min="3" max="3" width="13" style="1" customWidth="1"/>
    <col min="4" max="4" width="14.1796875" style="1" customWidth="1"/>
    <col min="5" max="5" width="17.26953125" style="1" bestFit="1" customWidth="1"/>
    <col min="6" max="6" width="13.453125" style="1" customWidth="1"/>
    <col min="7" max="7" width="14" style="1" customWidth="1"/>
    <col min="8" max="8" width="17.26953125" style="1" bestFit="1" customWidth="1"/>
    <col min="9" max="9" width="12.7265625" style="1" customWidth="1"/>
    <col min="10" max="10" width="14.453125" style="1" customWidth="1"/>
    <col min="11" max="11" width="17.26953125" style="1" bestFit="1" customWidth="1"/>
    <col min="12" max="12" width="11.453125" style="1" customWidth="1"/>
    <col min="13" max="13" width="15.7265625" style="1" customWidth="1"/>
    <col min="14" max="14" width="17.26953125" style="1" bestFit="1" customWidth="1"/>
    <col min="15" max="15" width="11.453125" style="1" customWidth="1"/>
    <col min="16" max="16" width="14.453125" style="1" customWidth="1"/>
    <col min="17" max="17" width="17.81640625" style="89" bestFit="1" customWidth="1"/>
    <col min="18" max="18" width="23.453125" style="89" customWidth="1"/>
    <col min="19" max="19" width="13.453125" style="89" bestFit="1" customWidth="1"/>
    <col min="20" max="20" width="17.81640625" style="89" bestFit="1" customWidth="1"/>
    <col min="21" max="22" width="13.453125" style="89" bestFit="1" customWidth="1"/>
    <col min="23" max="23" width="13.26953125" style="89"/>
    <col min="24" max="16384" width="13.26953125" style="1"/>
  </cols>
  <sheetData>
    <row r="1" spans="1:23" ht="59.5" customHeight="1" thickBot="1" x14ac:dyDescent="0.4">
      <c r="A1" s="81" t="str">
        <f>+INDICE!B20</f>
        <v>Tavola 1.10 – Richiedenti pagati, numero medio di figli pagati e importi medi mensili di AUU erogati per classe di ISEE del richiedente - Anno 2022</v>
      </c>
      <c r="B1" s="81"/>
      <c r="C1" s="81"/>
      <c r="D1" s="81"/>
      <c r="E1" s="81"/>
      <c r="F1" s="81"/>
      <c r="G1" s="81"/>
      <c r="H1" s="81"/>
      <c r="I1" s="81"/>
      <c r="J1" s="81"/>
      <c r="K1" s="81"/>
      <c r="L1" s="81"/>
      <c r="M1" s="81"/>
      <c r="N1" s="47"/>
      <c r="O1" s="47"/>
      <c r="P1" s="47"/>
    </row>
    <row r="2" spans="1:23" ht="40.5" customHeight="1" thickTop="1" x14ac:dyDescent="0.35">
      <c r="A2" s="179"/>
      <c r="B2" s="317" t="s">
        <v>35</v>
      </c>
      <c r="C2" s="317"/>
      <c r="D2" s="317"/>
      <c r="E2" s="317"/>
      <c r="F2" s="317"/>
      <c r="G2" s="317"/>
      <c r="H2" s="317"/>
      <c r="I2" s="317"/>
      <c r="J2" s="317"/>
      <c r="K2" s="317"/>
      <c r="L2" s="317"/>
      <c r="M2" s="317"/>
      <c r="N2" s="317"/>
      <c r="O2" s="317"/>
      <c r="P2" s="317"/>
      <c r="Q2" s="180"/>
    </row>
    <row r="3" spans="1:23" ht="28.5" customHeight="1" x14ac:dyDescent="0.35">
      <c r="A3" s="327" t="s">
        <v>63</v>
      </c>
      <c r="B3" s="318" t="s">
        <v>3</v>
      </c>
      <c r="C3" s="318"/>
      <c r="D3" s="319"/>
      <c r="E3" s="318" t="s">
        <v>22</v>
      </c>
      <c r="F3" s="318"/>
      <c r="G3" s="319"/>
      <c r="H3" s="318" t="s">
        <v>23</v>
      </c>
      <c r="I3" s="318"/>
      <c r="J3" s="319"/>
      <c r="K3" s="318" t="s">
        <v>59</v>
      </c>
      <c r="L3" s="318"/>
      <c r="M3" s="319"/>
      <c r="N3" s="318" t="s">
        <v>75</v>
      </c>
      <c r="O3" s="318"/>
      <c r="P3" s="319"/>
      <c r="Q3" s="180"/>
    </row>
    <row r="4" spans="1:23" s="131" customFormat="1" ht="100" customHeight="1" thickBot="1" x14ac:dyDescent="0.4">
      <c r="A4" s="294"/>
      <c r="B4" s="118" t="s">
        <v>103</v>
      </c>
      <c r="C4" s="118" t="s">
        <v>95</v>
      </c>
      <c r="D4" s="118" t="s">
        <v>96</v>
      </c>
      <c r="E4" s="118" t="s">
        <v>103</v>
      </c>
      <c r="F4" s="118" t="s">
        <v>95</v>
      </c>
      <c r="G4" s="118" t="s">
        <v>96</v>
      </c>
      <c r="H4" s="118" t="s">
        <v>103</v>
      </c>
      <c r="I4" s="118" t="s">
        <v>95</v>
      </c>
      <c r="J4" s="118" t="s">
        <v>96</v>
      </c>
      <c r="K4" s="118" t="s">
        <v>103</v>
      </c>
      <c r="L4" s="118" t="s">
        <v>95</v>
      </c>
      <c r="M4" s="118" t="s">
        <v>96</v>
      </c>
      <c r="N4" s="118" t="s">
        <v>103</v>
      </c>
      <c r="O4" s="118" t="s">
        <v>95</v>
      </c>
      <c r="P4" s="118" t="s">
        <v>96</v>
      </c>
      <c r="Q4" s="180"/>
      <c r="R4" s="89"/>
      <c r="S4" s="89"/>
      <c r="T4" s="89"/>
      <c r="U4" s="89"/>
      <c r="V4" s="89"/>
      <c r="W4" s="89"/>
    </row>
    <row r="5" spans="1:23" ht="18" customHeight="1" thickTop="1" x14ac:dyDescent="0.35">
      <c r="A5" s="56" t="s">
        <v>163</v>
      </c>
      <c r="B5" s="56">
        <v>2233823</v>
      </c>
      <c r="C5" s="181">
        <v>1.69</v>
      </c>
      <c r="D5" s="56">
        <v>330</v>
      </c>
      <c r="E5" s="56">
        <v>2237578</v>
      </c>
      <c r="F5" s="181">
        <v>1.69</v>
      </c>
      <c r="G5" s="56">
        <v>330</v>
      </c>
      <c r="H5" s="56">
        <v>2280816</v>
      </c>
      <c r="I5" s="181">
        <v>1.7</v>
      </c>
      <c r="J5" s="56">
        <v>331</v>
      </c>
      <c r="K5" s="56">
        <v>2280336</v>
      </c>
      <c r="L5" s="181">
        <v>1.7</v>
      </c>
      <c r="M5" s="56">
        <v>331</v>
      </c>
      <c r="N5" s="56">
        <v>2264193</v>
      </c>
      <c r="O5" s="181">
        <v>1.69</v>
      </c>
      <c r="P5" s="56">
        <v>331</v>
      </c>
    </row>
    <row r="6" spans="1:23" ht="18" customHeight="1" x14ac:dyDescent="0.35">
      <c r="A6" s="110" t="s">
        <v>155</v>
      </c>
      <c r="B6" s="111">
        <v>512842</v>
      </c>
      <c r="C6" s="182">
        <v>1.71</v>
      </c>
      <c r="D6" s="111">
        <v>331</v>
      </c>
      <c r="E6" s="111">
        <v>513628</v>
      </c>
      <c r="F6" s="182">
        <v>1.71</v>
      </c>
      <c r="G6" s="111">
        <v>330</v>
      </c>
      <c r="H6" s="111">
        <v>549444</v>
      </c>
      <c r="I6" s="182">
        <v>1.73</v>
      </c>
      <c r="J6" s="111">
        <v>334</v>
      </c>
      <c r="K6" s="111">
        <v>547685</v>
      </c>
      <c r="L6" s="182">
        <v>1.73</v>
      </c>
      <c r="M6" s="111">
        <v>335</v>
      </c>
      <c r="N6" s="111">
        <v>526446</v>
      </c>
      <c r="O6" s="182">
        <v>1.73</v>
      </c>
      <c r="P6" s="111">
        <v>335</v>
      </c>
    </row>
    <row r="7" spans="1:23" ht="18" customHeight="1" x14ac:dyDescent="0.35">
      <c r="A7" s="110" t="s">
        <v>154</v>
      </c>
      <c r="B7" s="111">
        <v>941244</v>
      </c>
      <c r="C7" s="182">
        <v>1.75</v>
      </c>
      <c r="D7" s="111">
        <v>344</v>
      </c>
      <c r="E7" s="111">
        <v>942382</v>
      </c>
      <c r="F7" s="182">
        <v>1.75</v>
      </c>
      <c r="G7" s="111">
        <v>344</v>
      </c>
      <c r="H7" s="111">
        <v>948537</v>
      </c>
      <c r="I7" s="182">
        <v>1.75</v>
      </c>
      <c r="J7" s="111">
        <v>344</v>
      </c>
      <c r="K7" s="111">
        <v>949106</v>
      </c>
      <c r="L7" s="182">
        <v>1.75</v>
      </c>
      <c r="M7" s="111">
        <v>344</v>
      </c>
      <c r="N7" s="111">
        <v>950315</v>
      </c>
      <c r="O7" s="182">
        <v>1.75</v>
      </c>
      <c r="P7" s="111">
        <v>345</v>
      </c>
    </row>
    <row r="8" spans="1:23" ht="18" customHeight="1" x14ac:dyDescent="0.35">
      <c r="A8" s="110" t="s">
        <v>156</v>
      </c>
      <c r="B8" s="111">
        <v>779737</v>
      </c>
      <c r="C8" s="182">
        <v>1.61</v>
      </c>
      <c r="D8" s="111">
        <v>312</v>
      </c>
      <c r="E8" s="111">
        <v>781568</v>
      </c>
      <c r="F8" s="182">
        <v>1.61</v>
      </c>
      <c r="G8" s="111">
        <v>312</v>
      </c>
      <c r="H8" s="111">
        <v>782835</v>
      </c>
      <c r="I8" s="182">
        <v>1.61</v>
      </c>
      <c r="J8" s="111">
        <v>312</v>
      </c>
      <c r="K8" s="111">
        <v>783545</v>
      </c>
      <c r="L8" s="182">
        <v>1.61</v>
      </c>
      <c r="M8" s="111">
        <v>312</v>
      </c>
      <c r="N8" s="111">
        <v>787432</v>
      </c>
      <c r="O8" s="182">
        <v>1.61</v>
      </c>
      <c r="P8" s="111">
        <v>312</v>
      </c>
    </row>
    <row r="9" spans="1:23" ht="18" customHeight="1" x14ac:dyDescent="0.35">
      <c r="A9" s="56" t="s">
        <v>157</v>
      </c>
      <c r="B9" s="56">
        <v>606999</v>
      </c>
      <c r="C9" s="183">
        <v>1.56</v>
      </c>
      <c r="D9" s="56">
        <v>282</v>
      </c>
      <c r="E9" s="56">
        <v>608538</v>
      </c>
      <c r="F9" s="183">
        <v>1.56</v>
      </c>
      <c r="G9" s="56">
        <v>281</v>
      </c>
      <c r="H9" s="56">
        <v>609748</v>
      </c>
      <c r="I9" s="183">
        <v>1.56</v>
      </c>
      <c r="J9" s="56">
        <v>282</v>
      </c>
      <c r="K9" s="56">
        <v>610392</v>
      </c>
      <c r="L9" s="183">
        <v>1.56</v>
      </c>
      <c r="M9" s="56">
        <v>281</v>
      </c>
      <c r="N9" s="56">
        <v>614093</v>
      </c>
      <c r="O9" s="183">
        <v>1.56</v>
      </c>
      <c r="P9" s="56">
        <v>281</v>
      </c>
    </row>
    <row r="10" spans="1:23" ht="18" customHeight="1" x14ac:dyDescent="0.35">
      <c r="A10" s="56" t="s">
        <v>158</v>
      </c>
      <c r="B10" s="56">
        <v>432335</v>
      </c>
      <c r="C10" s="183">
        <v>1.54</v>
      </c>
      <c r="D10" s="56">
        <v>235</v>
      </c>
      <c r="E10" s="56">
        <v>433295</v>
      </c>
      <c r="F10" s="183">
        <v>1.53</v>
      </c>
      <c r="G10" s="56">
        <v>235</v>
      </c>
      <c r="H10" s="56">
        <v>434228</v>
      </c>
      <c r="I10" s="183">
        <v>1.53</v>
      </c>
      <c r="J10" s="56">
        <v>235</v>
      </c>
      <c r="K10" s="56">
        <v>434413</v>
      </c>
      <c r="L10" s="183">
        <v>1.53</v>
      </c>
      <c r="M10" s="56">
        <v>235</v>
      </c>
      <c r="N10" s="56">
        <v>437514</v>
      </c>
      <c r="O10" s="183">
        <v>1.53</v>
      </c>
      <c r="P10" s="56">
        <v>235</v>
      </c>
    </row>
    <row r="11" spans="1:23" ht="18" customHeight="1" x14ac:dyDescent="0.35">
      <c r="A11" s="56" t="s">
        <v>159</v>
      </c>
      <c r="B11" s="56">
        <v>287778</v>
      </c>
      <c r="C11" s="183">
        <v>1.52</v>
      </c>
      <c r="D11" s="56">
        <v>183</v>
      </c>
      <c r="E11" s="56">
        <v>288307</v>
      </c>
      <c r="F11" s="183">
        <v>1.52</v>
      </c>
      <c r="G11" s="56">
        <v>183</v>
      </c>
      <c r="H11" s="56">
        <v>289115</v>
      </c>
      <c r="I11" s="183">
        <v>1.52</v>
      </c>
      <c r="J11" s="56">
        <v>183</v>
      </c>
      <c r="K11" s="56">
        <v>289202</v>
      </c>
      <c r="L11" s="183">
        <v>1.52</v>
      </c>
      <c r="M11" s="56">
        <v>182</v>
      </c>
      <c r="N11" s="56">
        <v>291370</v>
      </c>
      <c r="O11" s="183">
        <v>1.51</v>
      </c>
      <c r="P11" s="56">
        <v>182</v>
      </c>
    </row>
    <row r="12" spans="1:23" ht="18" customHeight="1" x14ac:dyDescent="0.35">
      <c r="A12" s="56" t="s">
        <v>160</v>
      </c>
      <c r="B12" s="56">
        <v>181460</v>
      </c>
      <c r="C12" s="183">
        <v>1.51</v>
      </c>
      <c r="D12" s="56">
        <v>140</v>
      </c>
      <c r="E12" s="56">
        <v>181189</v>
      </c>
      <c r="F12" s="183">
        <v>1.51</v>
      </c>
      <c r="G12" s="56">
        <v>140</v>
      </c>
      <c r="H12" s="56">
        <v>184721</v>
      </c>
      <c r="I12" s="183">
        <v>1.51</v>
      </c>
      <c r="J12" s="56">
        <v>139</v>
      </c>
      <c r="K12" s="56">
        <v>185554</v>
      </c>
      <c r="L12" s="183">
        <v>1.51</v>
      </c>
      <c r="M12" s="56">
        <v>139</v>
      </c>
      <c r="N12" s="56">
        <v>187605</v>
      </c>
      <c r="O12" s="183">
        <v>1.51</v>
      </c>
      <c r="P12" s="56">
        <v>138</v>
      </c>
    </row>
    <row r="13" spans="1:23" ht="18" customHeight="1" x14ac:dyDescent="0.35">
      <c r="A13" s="56" t="s">
        <v>161</v>
      </c>
      <c r="B13" s="56">
        <v>114458</v>
      </c>
      <c r="C13" s="183">
        <v>1.5</v>
      </c>
      <c r="D13" s="56">
        <v>96</v>
      </c>
      <c r="E13" s="56">
        <v>114159</v>
      </c>
      <c r="F13" s="183">
        <v>1.5</v>
      </c>
      <c r="G13" s="56">
        <v>96</v>
      </c>
      <c r="H13" s="56">
        <v>116791</v>
      </c>
      <c r="I13" s="183">
        <v>1.5</v>
      </c>
      <c r="J13" s="56">
        <v>96</v>
      </c>
      <c r="K13" s="56">
        <v>117477</v>
      </c>
      <c r="L13" s="183">
        <v>1.5</v>
      </c>
      <c r="M13" s="56">
        <v>96</v>
      </c>
      <c r="N13" s="56">
        <v>118958</v>
      </c>
      <c r="O13" s="183">
        <v>1.5</v>
      </c>
      <c r="P13" s="56">
        <v>95</v>
      </c>
    </row>
    <row r="14" spans="1:23" ht="18" customHeight="1" x14ac:dyDescent="0.35">
      <c r="A14" s="56" t="s">
        <v>162</v>
      </c>
      <c r="B14" s="56">
        <v>183829</v>
      </c>
      <c r="C14" s="183">
        <v>1.47</v>
      </c>
      <c r="D14" s="56">
        <v>72</v>
      </c>
      <c r="E14" s="56">
        <v>183980</v>
      </c>
      <c r="F14" s="183">
        <v>1.47</v>
      </c>
      <c r="G14" s="56">
        <v>72</v>
      </c>
      <c r="H14" s="56">
        <v>195201</v>
      </c>
      <c r="I14" s="183">
        <v>1.47</v>
      </c>
      <c r="J14" s="56">
        <v>71</v>
      </c>
      <c r="K14" s="56">
        <v>198792</v>
      </c>
      <c r="L14" s="183">
        <v>1.47</v>
      </c>
      <c r="M14" s="56">
        <v>71</v>
      </c>
      <c r="N14" s="56">
        <v>203629</v>
      </c>
      <c r="O14" s="183">
        <v>1.47</v>
      </c>
      <c r="P14" s="56">
        <v>71</v>
      </c>
    </row>
    <row r="15" spans="1:23" ht="18" customHeight="1" x14ac:dyDescent="0.35">
      <c r="A15" s="56" t="s">
        <v>31</v>
      </c>
      <c r="B15" s="56">
        <v>1141128</v>
      </c>
      <c r="C15" s="183">
        <v>1.48</v>
      </c>
      <c r="D15" s="56">
        <v>74</v>
      </c>
      <c r="E15" s="56">
        <v>1138111</v>
      </c>
      <c r="F15" s="183">
        <v>1.48</v>
      </c>
      <c r="G15" s="56">
        <v>74</v>
      </c>
      <c r="H15" s="56">
        <v>1118962</v>
      </c>
      <c r="I15" s="183">
        <v>1.48</v>
      </c>
      <c r="J15" s="56">
        <v>73</v>
      </c>
      <c r="K15" s="56">
        <v>1112201</v>
      </c>
      <c r="L15" s="183">
        <v>1.48</v>
      </c>
      <c r="M15" s="56">
        <v>73</v>
      </c>
      <c r="N15" s="56">
        <v>1086423</v>
      </c>
      <c r="O15" s="183">
        <v>1.48</v>
      </c>
      <c r="P15" s="56">
        <v>73</v>
      </c>
    </row>
    <row r="16" spans="1:23" ht="18" customHeight="1" thickBot="1" x14ac:dyDescent="0.4">
      <c r="A16" s="109" t="s">
        <v>44</v>
      </c>
      <c r="B16" s="109">
        <v>5181810</v>
      </c>
      <c r="C16" s="184">
        <v>1.59</v>
      </c>
      <c r="D16" s="109">
        <v>231</v>
      </c>
      <c r="E16" s="109">
        <v>5185157</v>
      </c>
      <c r="F16" s="184">
        <v>1.59</v>
      </c>
      <c r="G16" s="109">
        <v>231</v>
      </c>
      <c r="H16" s="109">
        <v>5229582</v>
      </c>
      <c r="I16" s="184">
        <v>1.59</v>
      </c>
      <c r="J16" s="109">
        <v>232</v>
      </c>
      <c r="K16" s="109">
        <v>5228367</v>
      </c>
      <c r="L16" s="184">
        <v>1.59</v>
      </c>
      <c r="M16" s="109">
        <v>232</v>
      </c>
      <c r="N16" s="109">
        <v>5203785</v>
      </c>
      <c r="O16" s="184">
        <v>1.59</v>
      </c>
      <c r="P16" s="109">
        <v>232</v>
      </c>
    </row>
    <row r="17" spans="1:23" ht="23.15" customHeight="1" thickTop="1" x14ac:dyDescent="0.35">
      <c r="A17" s="185"/>
      <c r="B17" s="186"/>
      <c r="C17" s="187"/>
      <c r="D17" s="188"/>
      <c r="E17" s="189"/>
      <c r="F17" s="111"/>
      <c r="G17" s="111"/>
      <c r="H17" s="189"/>
      <c r="I17" s="189"/>
      <c r="J17" s="189"/>
      <c r="K17" s="189"/>
      <c r="L17" s="189"/>
      <c r="M17" s="189"/>
      <c r="N17" s="190"/>
      <c r="O17" s="190"/>
      <c r="P17" s="190"/>
      <c r="Q17" s="180"/>
    </row>
    <row r="18" spans="1:23" ht="43.5" customHeight="1" x14ac:dyDescent="0.35">
      <c r="A18" s="179"/>
      <c r="B18" s="330" t="s">
        <v>35</v>
      </c>
      <c r="C18" s="330"/>
      <c r="D18" s="330"/>
      <c r="E18" s="330"/>
      <c r="F18" s="330"/>
      <c r="G18" s="330"/>
      <c r="H18" s="330"/>
      <c r="I18" s="330"/>
      <c r="J18" s="330"/>
      <c r="K18" s="330"/>
      <c r="L18" s="330"/>
      <c r="M18" s="330"/>
      <c r="N18" s="330"/>
      <c r="O18" s="330"/>
      <c r="P18" s="330"/>
      <c r="Q18" s="180"/>
      <c r="R18" s="56"/>
    </row>
    <row r="19" spans="1:23" ht="28.5" customHeight="1" x14ac:dyDescent="0.35">
      <c r="A19" s="327" t="s">
        <v>63</v>
      </c>
      <c r="B19" s="318" t="s">
        <v>77</v>
      </c>
      <c r="C19" s="318"/>
      <c r="D19" s="319"/>
      <c r="E19" s="318" t="s">
        <v>105</v>
      </c>
      <c r="F19" s="318"/>
      <c r="G19" s="319"/>
      <c r="H19" s="318" t="s">
        <v>108</v>
      </c>
      <c r="I19" s="318"/>
      <c r="J19" s="319"/>
      <c r="K19" s="318" t="s">
        <v>109</v>
      </c>
      <c r="L19" s="318"/>
      <c r="M19" s="319"/>
      <c r="N19" s="318" t="s">
        <v>112</v>
      </c>
      <c r="O19" s="318"/>
      <c r="P19" s="319"/>
      <c r="Q19" s="180"/>
      <c r="R19" s="56"/>
    </row>
    <row r="20" spans="1:23" s="131" customFormat="1" ht="91" customHeight="1" thickBot="1" x14ac:dyDescent="0.4">
      <c r="A20" s="294"/>
      <c r="B20" s="118" t="s">
        <v>103</v>
      </c>
      <c r="C20" s="118" t="s">
        <v>95</v>
      </c>
      <c r="D20" s="118" t="s">
        <v>96</v>
      </c>
      <c r="E20" s="118" t="s">
        <v>103</v>
      </c>
      <c r="F20" s="118" t="s">
        <v>95</v>
      </c>
      <c r="G20" s="118" t="s">
        <v>96</v>
      </c>
      <c r="H20" s="118" t="s">
        <v>103</v>
      </c>
      <c r="I20" s="118" t="s">
        <v>95</v>
      </c>
      <c r="J20" s="118" t="s">
        <v>96</v>
      </c>
      <c r="K20" s="118" t="s">
        <v>103</v>
      </c>
      <c r="L20" s="118" t="s">
        <v>95</v>
      </c>
      <c r="M20" s="118" t="s">
        <v>96</v>
      </c>
      <c r="N20" s="118" t="s">
        <v>103</v>
      </c>
      <c r="O20" s="118" t="s">
        <v>95</v>
      </c>
      <c r="P20" s="118" t="s">
        <v>96</v>
      </c>
      <c r="Q20" s="180"/>
      <c r="R20" s="56"/>
      <c r="S20" s="89"/>
      <c r="T20" s="89"/>
      <c r="U20" s="89"/>
      <c r="V20" s="89"/>
      <c r="W20" s="89"/>
    </row>
    <row r="21" spans="1:23" ht="18" customHeight="1" thickTop="1" x14ac:dyDescent="0.35">
      <c r="A21" s="56" t="s">
        <v>163</v>
      </c>
      <c r="B21" s="56">
        <v>2292558</v>
      </c>
      <c r="C21" s="181">
        <v>1.69</v>
      </c>
      <c r="D21" s="56">
        <v>331</v>
      </c>
      <c r="E21" s="56">
        <v>2307254</v>
      </c>
      <c r="F21" s="181">
        <v>1.69</v>
      </c>
      <c r="G21" s="56">
        <v>330</v>
      </c>
      <c r="H21" s="56">
        <v>2319442</v>
      </c>
      <c r="I21" s="181">
        <v>1.69</v>
      </c>
      <c r="J21" s="56">
        <v>329</v>
      </c>
      <c r="K21" s="56">
        <v>2348924</v>
      </c>
      <c r="L21" s="181">
        <v>1.69</v>
      </c>
      <c r="M21" s="56">
        <v>329</v>
      </c>
      <c r="N21" s="56">
        <v>2367452</v>
      </c>
      <c r="O21" s="181">
        <v>1.69</v>
      </c>
      <c r="P21" s="56">
        <v>329</v>
      </c>
    </row>
    <row r="22" spans="1:23" ht="18" customHeight="1" x14ac:dyDescent="0.35">
      <c r="A22" s="110" t="s">
        <v>155</v>
      </c>
      <c r="B22" s="111">
        <v>539521</v>
      </c>
      <c r="C22" s="182">
        <v>1.73</v>
      </c>
      <c r="D22" s="111">
        <v>335</v>
      </c>
      <c r="E22" s="111">
        <v>542115</v>
      </c>
      <c r="F22" s="182">
        <v>1.73</v>
      </c>
      <c r="G22" s="111">
        <v>334</v>
      </c>
      <c r="H22" s="111">
        <v>546061</v>
      </c>
      <c r="I22" s="182">
        <v>1.72</v>
      </c>
      <c r="J22" s="111">
        <v>333</v>
      </c>
      <c r="K22" s="111">
        <v>557764</v>
      </c>
      <c r="L22" s="182">
        <v>1.72</v>
      </c>
      <c r="M22" s="111">
        <v>333</v>
      </c>
      <c r="N22" s="111">
        <v>567084</v>
      </c>
      <c r="O22" s="182">
        <v>1.72</v>
      </c>
      <c r="P22" s="111">
        <v>333</v>
      </c>
    </row>
    <row r="23" spans="1:23" ht="18" customHeight="1" x14ac:dyDescent="0.35">
      <c r="A23" s="110" t="s">
        <v>154</v>
      </c>
      <c r="B23" s="111">
        <v>958927</v>
      </c>
      <c r="C23" s="182">
        <v>1.75</v>
      </c>
      <c r="D23" s="111">
        <v>344</v>
      </c>
      <c r="E23" s="111">
        <v>965235</v>
      </c>
      <c r="F23" s="182">
        <v>1.75</v>
      </c>
      <c r="G23" s="111">
        <v>344</v>
      </c>
      <c r="H23" s="111">
        <v>969433</v>
      </c>
      <c r="I23" s="182">
        <v>1.74</v>
      </c>
      <c r="J23" s="111">
        <v>342</v>
      </c>
      <c r="K23" s="111">
        <v>979790</v>
      </c>
      <c r="L23" s="182">
        <v>1.74</v>
      </c>
      <c r="M23" s="111">
        <v>343</v>
      </c>
      <c r="N23" s="111">
        <v>985402</v>
      </c>
      <c r="O23" s="182">
        <v>1.74</v>
      </c>
      <c r="P23" s="111">
        <v>342</v>
      </c>
    </row>
    <row r="24" spans="1:23" ht="18" customHeight="1" x14ac:dyDescent="0.35">
      <c r="A24" s="110" t="s">
        <v>156</v>
      </c>
      <c r="B24" s="111">
        <v>794110</v>
      </c>
      <c r="C24" s="182">
        <v>1.61</v>
      </c>
      <c r="D24" s="111">
        <v>311</v>
      </c>
      <c r="E24" s="111">
        <v>799904</v>
      </c>
      <c r="F24" s="182">
        <v>1.6</v>
      </c>
      <c r="G24" s="111">
        <v>311</v>
      </c>
      <c r="H24" s="111">
        <v>803948</v>
      </c>
      <c r="I24" s="182">
        <v>1.6</v>
      </c>
      <c r="J24" s="111">
        <v>309</v>
      </c>
      <c r="K24" s="111">
        <v>811370</v>
      </c>
      <c r="L24" s="182">
        <v>1.6</v>
      </c>
      <c r="M24" s="111">
        <v>310</v>
      </c>
      <c r="N24" s="111">
        <v>814966</v>
      </c>
      <c r="O24" s="182">
        <v>1.6</v>
      </c>
      <c r="P24" s="111">
        <v>309</v>
      </c>
    </row>
    <row r="25" spans="1:23" ht="18" customHeight="1" x14ac:dyDescent="0.35">
      <c r="A25" s="56" t="s">
        <v>157</v>
      </c>
      <c r="B25" s="56">
        <v>619419</v>
      </c>
      <c r="C25" s="183">
        <v>1.56</v>
      </c>
      <c r="D25" s="56">
        <v>280</v>
      </c>
      <c r="E25" s="56">
        <v>624674</v>
      </c>
      <c r="F25" s="183">
        <v>1.55</v>
      </c>
      <c r="G25" s="56">
        <v>280</v>
      </c>
      <c r="H25" s="56">
        <v>628212</v>
      </c>
      <c r="I25" s="183">
        <v>1.55</v>
      </c>
      <c r="J25" s="56">
        <v>278</v>
      </c>
      <c r="K25" s="56">
        <v>633714</v>
      </c>
      <c r="L25" s="183">
        <v>1.55</v>
      </c>
      <c r="M25" s="56">
        <v>279</v>
      </c>
      <c r="N25" s="56">
        <v>636428</v>
      </c>
      <c r="O25" s="183">
        <v>1.55</v>
      </c>
      <c r="P25" s="56">
        <v>278</v>
      </c>
    </row>
    <row r="26" spans="1:23" ht="18" customHeight="1" x14ac:dyDescent="0.35">
      <c r="A26" s="56" t="s">
        <v>158</v>
      </c>
      <c r="B26" s="56">
        <v>441750</v>
      </c>
      <c r="C26" s="183">
        <v>1.53</v>
      </c>
      <c r="D26" s="56">
        <v>234</v>
      </c>
      <c r="E26" s="56">
        <v>446516</v>
      </c>
      <c r="F26" s="183">
        <v>1.53</v>
      </c>
      <c r="G26" s="56">
        <v>233</v>
      </c>
      <c r="H26" s="56">
        <v>449375</v>
      </c>
      <c r="I26" s="183">
        <v>1.52</v>
      </c>
      <c r="J26" s="56">
        <v>232</v>
      </c>
      <c r="K26" s="56">
        <v>453559</v>
      </c>
      <c r="L26" s="183">
        <v>1.52</v>
      </c>
      <c r="M26" s="56">
        <v>232</v>
      </c>
      <c r="N26" s="56">
        <v>455533</v>
      </c>
      <c r="O26" s="183">
        <v>1.52</v>
      </c>
      <c r="P26" s="56">
        <v>232</v>
      </c>
    </row>
    <row r="27" spans="1:23" ht="18" customHeight="1" x14ac:dyDescent="0.35">
      <c r="A27" s="56" t="s">
        <v>159</v>
      </c>
      <c r="B27" s="56">
        <v>294233</v>
      </c>
      <c r="C27" s="183">
        <v>1.51</v>
      </c>
      <c r="D27" s="56">
        <v>181</v>
      </c>
      <c r="E27" s="56">
        <v>297801</v>
      </c>
      <c r="F27" s="183">
        <v>1.51</v>
      </c>
      <c r="G27" s="56">
        <v>181</v>
      </c>
      <c r="H27" s="56">
        <v>300297</v>
      </c>
      <c r="I27" s="183">
        <v>1.51</v>
      </c>
      <c r="J27" s="56">
        <v>180</v>
      </c>
      <c r="K27" s="56">
        <v>303284</v>
      </c>
      <c r="L27" s="183">
        <v>1.51</v>
      </c>
      <c r="M27" s="56">
        <v>180</v>
      </c>
      <c r="N27" s="56">
        <v>304658</v>
      </c>
      <c r="O27" s="183">
        <v>1.5</v>
      </c>
      <c r="P27" s="56">
        <v>180</v>
      </c>
    </row>
    <row r="28" spans="1:23" ht="18" customHeight="1" x14ac:dyDescent="0.35">
      <c r="A28" s="56" t="s">
        <v>160</v>
      </c>
      <c r="B28" s="56">
        <v>189597</v>
      </c>
      <c r="C28" s="183">
        <v>1.5</v>
      </c>
      <c r="D28" s="56">
        <v>138</v>
      </c>
      <c r="E28" s="56">
        <v>191496</v>
      </c>
      <c r="F28" s="183">
        <v>1.5</v>
      </c>
      <c r="G28" s="56">
        <v>138</v>
      </c>
      <c r="H28" s="56">
        <v>193867</v>
      </c>
      <c r="I28" s="183">
        <v>1.5</v>
      </c>
      <c r="J28" s="56">
        <v>137</v>
      </c>
      <c r="K28" s="56">
        <v>196785</v>
      </c>
      <c r="L28" s="183">
        <v>1.5</v>
      </c>
      <c r="M28" s="56">
        <v>136</v>
      </c>
      <c r="N28" s="56">
        <v>197946</v>
      </c>
      <c r="O28" s="183">
        <v>1.5</v>
      </c>
      <c r="P28" s="56">
        <v>136</v>
      </c>
    </row>
    <row r="29" spans="1:23" ht="18" customHeight="1" x14ac:dyDescent="0.35">
      <c r="A29" s="56" t="s">
        <v>161</v>
      </c>
      <c r="B29" s="56">
        <v>120387</v>
      </c>
      <c r="C29" s="183">
        <v>1.49</v>
      </c>
      <c r="D29" s="56">
        <v>95</v>
      </c>
      <c r="E29" s="56">
        <v>122045</v>
      </c>
      <c r="F29" s="183">
        <v>1.49</v>
      </c>
      <c r="G29" s="56">
        <v>95</v>
      </c>
      <c r="H29" s="56">
        <v>124172</v>
      </c>
      <c r="I29" s="183">
        <v>1.49</v>
      </c>
      <c r="J29" s="56">
        <v>94</v>
      </c>
      <c r="K29" s="56">
        <v>126607</v>
      </c>
      <c r="L29" s="183">
        <v>1.49</v>
      </c>
      <c r="M29" s="56">
        <v>94</v>
      </c>
      <c r="N29" s="56">
        <v>127573</v>
      </c>
      <c r="O29" s="183">
        <v>1.49</v>
      </c>
      <c r="P29" s="56">
        <v>94</v>
      </c>
    </row>
    <row r="30" spans="1:23" ht="18" customHeight="1" x14ac:dyDescent="0.35">
      <c r="A30" s="56" t="s">
        <v>162</v>
      </c>
      <c r="B30" s="56">
        <v>208323</v>
      </c>
      <c r="C30" s="183">
        <v>1.47</v>
      </c>
      <c r="D30" s="56">
        <v>71</v>
      </c>
      <c r="E30" s="56">
        <v>212835</v>
      </c>
      <c r="F30" s="183">
        <v>1.46</v>
      </c>
      <c r="G30" s="56">
        <v>70</v>
      </c>
      <c r="H30" s="56">
        <v>223309</v>
      </c>
      <c r="I30" s="183">
        <v>1.46</v>
      </c>
      <c r="J30" s="56">
        <v>69</v>
      </c>
      <c r="K30" s="56">
        <v>233992</v>
      </c>
      <c r="L30" s="183">
        <v>1.45</v>
      </c>
      <c r="M30" s="56">
        <v>69</v>
      </c>
      <c r="N30" s="56">
        <v>237919</v>
      </c>
      <c r="O30" s="183">
        <v>1.45</v>
      </c>
      <c r="P30" s="56">
        <v>69</v>
      </c>
    </row>
    <row r="31" spans="1:23" ht="18" customHeight="1" x14ac:dyDescent="0.35">
      <c r="A31" s="56" t="s">
        <v>31</v>
      </c>
      <c r="B31" s="56">
        <v>1091696</v>
      </c>
      <c r="C31" s="183">
        <v>1.47</v>
      </c>
      <c r="D31" s="56">
        <v>73</v>
      </c>
      <c r="E31" s="56">
        <v>1077875</v>
      </c>
      <c r="F31" s="183">
        <v>1.47</v>
      </c>
      <c r="G31" s="56">
        <v>73</v>
      </c>
      <c r="H31" s="56">
        <v>1063916</v>
      </c>
      <c r="I31" s="183">
        <v>1.47</v>
      </c>
      <c r="J31" s="56">
        <v>73</v>
      </c>
      <c r="K31" s="56">
        <v>1057575</v>
      </c>
      <c r="L31" s="183">
        <v>1.47</v>
      </c>
      <c r="M31" s="56">
        <v>74</v>
      </c>
      <c r="N31" s="56">
        <v>1058864</v>
      </c>
      <c r="O31" s="183">
        <v>1.47</v>
      </c>
      <c r="P31" s="56">
        <v>73</v>
      </c>
    </row>
    <row r="32" spans="1:23" ht="18" customHeight="1" thickBot="1" x14ac:dyDescent="0.4">
      <c r="A32" s="109" t="s">
        <v>44</v>
      </c>
      <c r="B32" s="109">
        <v>5257963</v>
      </c>
      <c r="C32" s="184">
        <v>1.59</v>
      </c>
      <c r="D32" s="109">
        <v>232</v>
      </c>
      <c r="E32" s="109">
        <v>5280496</v>
      </c>
      <c r="F32" s="184">
        <v>1.59</v>
      </c>
      <c r="G32" s="109">
        <v>232</v>
      </c>
      <c r="H32" s="109">
        <v>5302590</v>
      </c>
      <c r="I32" s="184">
        <v>1.58</v>
      </c>
      <c r="J32" s="109">
        <v>231</v>
      </c>
      <c r="K32" s="109">
        <v>5354440</v>
      </c>
      <c r="L32" s="184">
        <v>1.58</v>
      </c>
      <c r="M32" s="109">
        <v>232</v>
      </c>
      <c r="N32" s="109">
        <v>5386373</v>
      </c>
      <c r="O32" s="184">
        <v>1.58</v>
      </c>
      <c r="P32" s="109">
        <v>232</v>
      </c>
    </row>
    <row r="33" spans="1:16" ht="14" thickTop="1" x14ac:dyDescent="0.35">
      <c r="A33" s="89"/>
      <c r="B33" s="89"/>
      <c r="C33" s="89"/>
      <c r="D33" s="89"/>
      <c r="E33" s="89"/>
      <c r="F33" s="89"/>
      <c r="G33" s="89"/>
      <c r="H33" s="89"/>
      <c r="I33" s="89"/>
      <c r="J33" s="89"/>
      <c r="K33" s="89"/>
      <c r="L33" s="89"/>
      <c r="M33" s="89"/>
      <c r="N33" s="58"/>
      <c r="O33" s="134"/>
      <c r="P33" s="58"/>
    </row>
    <row r="34" spans="1:16" ht="73" customHeight="1" x14ac:dyDescent="0.35">
      <c r="A34" s="328" t="s">
        <v>102</v>
      </c>
      <c r="B34" s="328"/>
      <c r="C34" s="328"/>
      <c r="D34" s="328"/>
      <c r="E34" s="328"/>
      <c r="F34" s="328"/>
      <c r="G34" s="328"/>
      <c r="H34" s="328"/>
      <c r="I34" s="328"/>
      <c r="J34" s="328"/>
      <c r="K34" s="328"/>
      <c r="L34" s="328"/>
      <c r="M34" s="328"/>
      <c r="N34" s="328"/>
      <c r="O34" s="328"/>
      <c r="P34" s="328"/>
    </row>
    <row r="35" spans="1:16" ht="50.15" customHeight="1" x14ac:dyDescent="0.35">
      <c r="A35" s="329" t="str">
        <f>+INDICE!B10</f>
        <v xml:space="preserve"> Lettura dati 22 marzo 2024</v>
      </c>
      <c r="B35" s="329"/>
      <c r="C35" s="2"/>
      <c r="D35" s="2"/>
      <c r="E35" s="2"/>
      <c r="F35" s="2"/>
      <c r="G35" s="2"/>
      <c r="H35" s="2"/>
      <c r="I35" s="2"/>
      <c r="J35" s="2"/>
    </row>
    <row r="36" spans="1:16" ht="7" customHeight="1" x14ac:dyDescent="0.35"/>
    <row r="37" spans="1:16" ht="7" customHeight="1" x14ac:dyDescent="0.35"/>
    <row r="38" spans="1:16" ht="7" customHeight="1" x14ac:dyDescent="0.35"/>
    <row r="39" spans="1:16" ht="7" customHeight="1" x14ac:dyDescent="0.35"/>
    <row r="40" spans="1:16" ht="7" customHeight="1" x14ac:dyDescent="0.35"/>
    <row r="41" spans="1:16" ht="7" customHeight="1" x14ac:dyDescent="0.35"/>
    <row r="42" spans="1:16" ht="7" customHeight="1" x14ac:dyDescent="0.35"/>
    <row r="43" spans="1:16" ht="7" customHeight="1" x14ac:dyDescent="0.35"/>
    <row r="44" spans="1:16" ht="7" customHeight="1" x14ac:dyDescent="0.35"/>
    <row r="45" spans="1:16" ht="7" customHeight="1" x14ac:dyDescent="0.35"/>
    <row r="46" spans="1:16" ht="7" customHeight="1" x14ac:dyDescent="0.35"/>
    <row r="47" spans="1:16" ht="7" customHeight="1" x14ac:dyDescent="0.35"/>
    <row r="48" spans="1:16" ht="7" customHeight="1" x14ac:dyDescent="0.35"/>
    <row r="49" ht="7" customHeight="1" x14ac:dyDescent="0.35"/>
    <row r="50" ht="7" customHeight="1" x14ac:dyDescent="0.35"/>
    <row r="51" ht="7" customHeight="1" x14ac:dyDescent="0.35"/>
    <row r="52" ht="7" customHeight="1" x14ac:dyDescent="0.35"/>
    <row r="53" ht="7" customHeight="1" x14ac:dyDescent="0.35"/>
    <row r="54" ht="7" customHeight="1" x14ac:dyDescent="0.35"/>
    <row r="55" ht="7" customHeight="1" x14ac:dyDescent="0.35"/>
    <row r="56" ht="7" customHeight="1" x14ac:dyDescent="0.35"/>
    <row r="57" ht="7" customHeight="1" x14ac:dyDescent="0.35"/>
    <row r="58" ht="7" customHeight="1" x14ac:dyDescent="0.35"/>
    <row r="59" ht="7" customHeight="1" x14ac:dyDescent="0.35"/>
    <row r="60" ht="7" customHeight="1" x14ac:dyDescent="0.35"/>
    <row r="61" ht="7" customHeight="1" x14ac:dyDescent="0.35"/>
    <row r="62" ht="7" customHeight="1" x14ac:dyDescent="0.35"/>
    <row r="63" ht="7" customHeight="1" x14ac:dyDescent="0.35"/>
    <row r="64" ht="7" customHeight="1" x14ac:dyDescent="0.35"/>
    <row r="65" ht="7" customHeight="1" x14ac:dyDescent="0.35"/>
    <row r="66" ht="7" customHeight="1" x14ac:dyDescent="0.35"/>
    <row r="67" ht="7" customHeight="1" x14ac:dyDescent="0.35"/>
    <row r="68" ht="7" customHeight="1" x14ac:dyDescent="0.35"/>
    <row r="69" ht="7" customHeight="1" x14ac:dyDescent="0.35"/>
    <row r="70" ht="7" customHeight="1" x14ac:dyDescent="0.35"/>
    <row r="71" ht="7" customHeight="1" x14ac:dyDescent="0.35"/>
    <row r="72" ht="7" customHeight="1" x14ac:dyDescent="0.35"/>
    <row r="73" ht="7" customHeight="1" x14ac:dyDescent="0.35"/>
    <row r="74" ht="7" customHeight="1" x14ac:dyDescent="0.35"/>
    <row r="75" ht="7" customHeight="1" x14ac:dyDescent="0.35"/>
    <row r="76" ht="7" customHeight="1" x14ac:dyDescent="0.35"/>
    <row r="77" ht="7" customHeight="1" x14ac:dyDescent="0.35"/>
    <row r="78" ht="7" customHeight="1" x14ac:dyDescent="0.35"/>
    <row r="79" ht="7" customHeight="1" x14ac:dyDescent="0.35"/>
  </sheetData>
  <mergeCells count="16">
    <mergeCell ref="A34:P34"/>
    <mergeCell ref="A35:B35"/>
    <mergeCell ref="B18:P18"/>
    <mergeCell ref="A19:A20"/>
    <mergeCell ref="B19:D19"/>
    <mergeCell ref="E19:G19"/>
    <mergeCell ref="H19:J19"/>
    <mergeCell ref="K19:M19"/>
    <mergeCell ref="N19:P19"/>
    <mergeCell ref="B2:P2"/>
    <mergeCell ref="A3:A4"/>
    <mergeCell ref="B3:D3"/>
    <mergeCell ref="E3:G3"/>
    <mergeCell ref="H3:J3"/>
    <mergeCell ref="K3:M3"/>
    <mergeCell ref="N3:P3"/>
  </mergeCells>
  <pageMargins left="0.25" right="0.25" top="0.75" bottom="0.75" header="0.3" footer="0.3"/>
  <pageSetup paperSize="9" scale="49" orientation="landscape" r:id="rId1"/>
  <headerFooter>
    <oddHeader>&amp;COSSERVATORIO ASSEGNO UNICO UNIVERSALE</oddHeader>
    <oddFooter>&amp;CINPS - COORDINAMENTO GENERALE STATISTICO ATTUARIALE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pageSetUpPr fitToPage="1"/>
  </sheetPr>
  <dimension ref="A1:G53"/>
  <sheetViews>
    <sheetView showGridLines="0" view="pageBreakPreview" topLeftCell="A4" zoomScale="48" zoomScaleNormal="93" zoomScaleSheetLayoutView="48" workbookViewId="0">
      <selection activeCell="B24" sqref="B24"/>
    </sheetView>
  </sheetViews>
  <sheetFormatPr defaultColWidth="13.26953125" defaultRowHeight="15" x14ac:dyDescent="0.35"/>
  <cols>
    <col min="1" max="1" width="38.453125" style="55" customWidth="1"/>
    <col min="2" max="3" width="22" style="55" customWidth="1"/>
    <col min="4" max="4" width="22" style="215" customWidth="1"/>
    <col min="5" max="6" width="22" style="55" customWidth="1"/>
    <col min="7" max="16384" width="13.26953125" style="55"/>
  </cols>
  <sheetData>
    <row r="1" spans="1:7" ht="57" customHeight="1" thickBot="1" x14ac:dyDescent="0.4">
      <c r="A1" s="73" t="str">
        <f>+INDICE!B21</f>
        <v xml:space="preserve">Tavola 1.11 – Richiedenti  e figli percettori di almeno una mensilità di AUU nel 2022 per regione </v>
      </c>
      <c r="B1" s="18"/>
      <c r="C1" s="18"/>
      <c r="D1" s="213"/>
      <c r="E1" s="214"/>
      <c r="F1" s="214"/>
    </row>
    <row r="2" spans="1:7" ht="63.65" customHeight="1" thickTop="1" x14ac:dyDescent="0.35">
      <c r="A2" s="331" t="s">
        <v>69</v>
      </c>
      <c r="B2" s="333" t="s">
        <v>165</v>
      </c>
      <c r="C2" s="333"/>
      <c r="D2" s="333"/>
      <c r="E2" s="333"/>
      <c r="F2" s="333"/>
      <c r="G2" s="180"/>
    </row>
    <row r="3" spans="1:7" ht="78" customHeight="1" thickBot="1" x14ac:dyDescent="0.4">
      <c r="A3" s="332"/>
      <c r="B3" s="118" t="s">
        <v>91</v>
      </c>
      <c r="C3" s="118" t="s">
        <v>84</v>
      </c>
      <c r="D3" s="118" t="s">
        <v>87</v>
      </c>
      <c r="E3" s="118" t="s">
        <v>88</v>
      </c>
      <c r="F3" s="260" t="s">
        <v>73</v>
      </c>
      <c r="G3" s="180"/>
    </row>
    <row r="4" spans="1:7" s="230" customFormat="1" ht="21.65" customHeight="1" thickTop="1" x14ac:dyDescent="0.3">
      <c r="A4" s="249" t="s">
        <v>4</v>
      </c>
      <c r="B4" s="229">
        <v>387289</v>
      </c>
      <c r="C4" s="229">
        <v>618644</v>
      </c>
      <c r="D4" s="229">
        <v>221</v>
      </c>
      <c r="E4" s="229">
        <v>139</v>
      </c>
      <c r="F4" s="261">
        <v>9.3688260130220282</v>
      </c>
      <c r="G4" s="263"/>
    </row>
    <row r="5" spans="1:7" ht="21.65" customHeight="1" x14ac:dyDescent="0.35">
      <c r="A5" s="77" t="s">
        <v>5</v>
      </c>
      <c r="B5" s="56">
        <v>11532</v>
      </c>
      <c r="C5" s="56">
        <v>18936</v>
      </c>
      <c r="D5" s="56">
        <v>221</v>
      </c>
      <c r="E5" s="56">
        <v>135</v>
      </c>
      <c r="F5" s="92">
        <v>9.4210498521335015</v>
      </c>
      <c r="G5" s="180"/>
    </row>
    <row r="6" spans="1:7" ht="21.75" customHeight="1" x14ac:dyDescent="0.35">
      <c r="A6" s="77" t="s">
        <v>6</v>
      </c>
      <c r="B6" s="56">
        <v>973298</v>
      </c>
      <c r="C6" s="56">
        <v>1588278</v>
      </c>
      <c r="D6" s="56">
        <v>226</v>
      </c>
      <c r="E6" s="56">
        <v>139</v>
      </c>
      <c r="F6" s="92">
        <v>9.4222604607002047</v>
      </c>
      <c r="G6" s="180"/>
    </row>
    <row r="7" spans="1:7" ht="21.75" customHeight="1" x14ac:dyDescent="0.35">
      <c r="A7" s="77" t="s">
        <v>60</v>
      </c>
      <c r="B7" s="56">
        <v>55423</v>
      </c>
      <c r="C7" s="56">
        <v>94938</v>
      </c>
      <c r="D7" s="56">
        <v>245</v>
      </c>
      <c r="E7" s="56">
        <v>144</v>
      </c>
      <c r="F7" s="92">
        <v>9.4701384061176768</v>
      </c>
      <c r="G7" s="180"/>
    </row>
    <row r="8" spans="1:7" ht="21.75" customHeight="1" x14ac:dyDescent="0.35">
      <c r="A8" s="77" t="s">
        <v>61</v>
      </c>
      <c r="B8" s="56">
        <v>55076</v>
      </c>
      <c r="C8" s="56">
        <v>99179</v>
      </c>
      <c r="D8" s="56">
        <v>241</v>
      </c>
      <c r="E8" s="56">
        <v>134</v>
      </c>
      <c r="F8" s="92">
        <v>9.4646447332600658</v>
      </c>
      <c r="G8" s="180"/>
    </row>
    <row r="9" spans="1:7" ht="21.75" customHeight="1" x14ac:dyDescent="0.35">
      <c r="A9" s="77" t="s">
        <v>7</v>
      </c>
      <c r="B9" s="56">
        <v>469185</v>
      </c>
      <c r="C9" s="56">
        <v>761951</v>
      </c>
      <c r="D9" s="56">
        <v>228</v>
      </c>
      <c r="E9" s="56">
        <v>141</v>
      </c>
      <c r="F9" s="92">
        <v>9.4774650863375722</v>
      </c>
      <c r="G9" s="180"/>
    </row>
    <row r="10" spans="1:7" ht="21.75" customHeight="1" x14ac:dyDescent="0.35">
      <c r="A10" s="77" t="s">
        <v>52</v>
      </c>
      <c r="B10" s="56">
        <v>109611</v>
      </c>
      <c r="C10" s="56">
        <v>174508</v>
      </c>
      <c r="D10" s="56">
        <v>230</v>
      </c>
      <c r="E10" s="56">
        <v>145</v>
      </c>
      <c r="F10" s="92">
        <v>9.46427670937722</v>
      </c>
      <c r="G10" s="180"/>
    </row>
    <row r="11" spans="1:7" ht="21.75" customHeight="1" x14ac:dyDescent="0.35">
      <c r="A11" s="77" t="s">
        <v>8</v>
      </c>
      <c r="B11" s="56">
        <v>126922</v>
      </c>
      <c r="C11" s="56">
        <v>195430</v>
      </c>
      <c r="D11" s="56">
        <v>211</v>
      </c>
      <c r="E11" s="56">
        <v>138</v>
      </c>
      <c r="F11" s="92">
        <v>9.2936294325333879</v>
      </c>
      <c r="G11" s="180"/>
    </row>
    <row r="12" spans="1:7" ht="21.75" customHeight="1" x14ac:dyDescent="0.35">
      <c r="A12" s="77" t="s">
        <v>9</v>
      </c>
      <c r="B12" s="56">
        <v>434889</v>
      </c>
      <c r="C12" s="56">
        <v>694065</v>
      </c>
      <c r="D12" s="56">
        <v>224</v>
      </c>
      <c r="E12" s="56">
        <v>141</v>
      </c>
      <c r="F12" s="92">
        <v>9.4364389502424117</v>
      </c>
      <c r="G12" s="180"/>
    </row>
    <row r="13" spans="1:7" ht="21.75" customHeight="1" x14ac:dyDescent="0.35">
      <c r="A13" s="77" t="s">
        <v>10</v>
      </c>
      <c r="B13" s="56">
        <v>343720</v>
      </c>
      <c r="C13" s="56">
        <v>529549</v>
      </c>
      <c r="D13" s="56">
        <v>215</v>
      </c>
      <c r="E13" s="56">
        <v>140</v>
      </c>
      <c r="F13" s="92">
        <v>9.408217181035182</v>
      </c>
      <c r="G13" s="180"/>
    </row>
    <row r="14" spans="1:7" ht="21.75" customHeight="1" x14ac:dyDescent="0.35">
      <c r="A14" s="77" t="s">
        <v>11</v>
      </c>
      <c r="B14" s="56">
        <v>83512</v>
      </c>
      <c r="C14" s="56">
        <v>130388</v>
      </c>
      <c r="D14" s="56">
        <v>231</v>
      </c>
      <c r="E14" s="56">
        <v>148</v>
      </c>
      <c r="F14" s="92">
        <v>9.4211200417216308</v>
      </c>
      <c r="G14" s="180"/>
    </row>
    <row r="15" spans="1:7" ht="21.75" customHeight="1" x14ac:dyDescent="0.35">
      <c r="A15" s="77" t="s">
        <v>12</v>
      </c>
      <c r="B15" s="56">
        <v>146521</v>
      </c>
      <c r="C15" s="56">
        <v>232132</v>
      </c>
      <c r="D15" s="56">
        <v>230</v>
      </c>
      <c r="E15" s="56">
        <v>146</v>
      </c>
      <c r="F15" s="92">
        <v>9.4423689969500106</v>
      </c>
      <c r="G15" s="180"/>
    </row>
    <row r="16" spans="1:7" ht="21.75" customHeight="1" x14ac:dyDescent="0.35">
      <c r="A16" s="77" t="s">
        <v>13</v>
      </c>
      <c r="B16" s="56">
        <v>559501</v>
      </c>
      <c r="C16" s="56">
        <v>874629</v>
      </c>
      <c r="D16" s="56">
        <v>222</v>
      </c>
      <c r="E16" s="56">
        <v>143</v>
      </c>
      <c r="F16" s="92">
        <v>9.3112119538684404</v>
      </c>
      <c r="G16" s="180"/>
    </row>
    <row r="17" spans="1:7" ht="21.75" customHeight="1" x14ac:dyDescent="0.35">
      <c r="A17" s="77" t="s">
        <v>14</v>
      </c>
      <c r="B17" s="56">
        <v>123141</v>
      </c>
      <c r="C17" s="56">
        <v>197292</v>
      </c>
      <c r="D17" s="56">
        <v>239</v>
      </c>
      <c r="E17" s="56">
        <v>150</v>
      </c>
      <c r="F17" s="92">
        <v>9.3356902459298912</v>
      </c>
      <c r="G17" s="180"/>
    </row>
    <row r="18" spans="1:7" ht="21.75" customHeight="1" x14ac:dyDescent="0.35">
      <c r="A18" s="77" t="s">
        <v>15</v>
      </c>
      <c r="B18" s="56">
        <v>26244</v>
      </c>
      <c r="C18" s="56">
        <v>42155</v>
      </c>
      <c r="D18" s="56">
        <v>239</v>
      </c>
      <c r="E18" s="56">
        <v>150</v>
      </c>
      <c r="F18" s="92">
        <v>9.2961689004863004</v>
      </c>
      <c r="G18" s="180"/>
    </row>
    <row r="19" spans="1:7" ht="21.75" customHeight="1" x14ac:dyDescent="0.35">
      <c r="A19" s="77" t="s">
        <v>16</v>
      </c>
      <c r="B19" s="56">
        <v>574354</v>
      </c>
      <c r="C19" s="56">
        <v>950357</v>
      </c>
      <c r="D19" s="56">
        <v>258</v>
      </c>
      <c r="E19" s="56">
        <v>157</v>
      </c>
      <c r="F19" s="92">
        <v>8.8182020019845169</v>
      </c>
      <c r="G19" s="180"/>
    </row>
    <row r="20" spans="1:7" ht="21.75" customHeight="1" x14ac:dyDescent="0.35">
      <c r="A20" s="77" t="s">
        <v>17</v>
      </c>
      <c r="B20" s="56">
        <v>400377</v>
      </c>
      <c r="C20" s="56">
        <v>640919</v>
      </c>
      <c r="D20" s="56">
        <v>249</v>
      </c>
      <c r="E20" s="56">
        <v>157</v>
      </c>
      <c r="F20" s="92">
        <v>9.173541430352353</v>
      </c>
      <c r="G20" s="180"/>
    </row>
    <row r="21" spans="1:7" ht="21.75" customHeight="1" x14ac:dyDescent="0.35">
      <c r="A21" s="77" t="s">
        <v>18</v>
      </c>
      <c r="B21" s="56">
        <v>52030</v>
      </c>
      <c r="C21" s="56">
        <v>84902</v>
      </c>
      <c r="D21" s="56">
        <v>254</v>
      </c>
      <c r="E21" s="56">
        <v>156</v>
      </c>
      <c r="F21" s="92">
        <v>9.349061270641446</v>
      </c>
      <c r="G21" s="180"/>
    </row>
    <row r="22" spans="1:7" ht="21.75" customHeight="1" x14ac:dyDescent="0.35">
      <c r="A22" s="77" t="s">
        <v>19</v>
      </c>
      <c r="B22" s="56">
        <v>181872</v>
      </c>
      <c r="C22" s="56">
        <v>302411</v>
      </c>
      <c r="D22" s="56">
        <v>277</v>
      </c>
      <c r="E22" s="56">
        <v>168</v>
      </c>
      <c r="F22" s="92">
        <v>8.941424088409482</v>
      </c>
      <c r="G22" s="180"/>
    </row>
    <row r="23" spans="1:7" ht="21.75" customHeight="1" x14ac:dyDescent="0.35">
      <c r="A23" s="77" t="s">
        <v>20</v>
      </c>
      <c r="B23" s="56">
        <v>485288</v>
      </c>
      <c r="C23" s="56">
        <v>793419</v>
      </c>
      <c r="D23" s="56">
        <v>261</v>
      </c>
      <c r="E23" s="56">
        <v>161</v>
      </c>
      <c r="F23" s="92">
        <v>8.8335658712483571</v>
      </c>
      <c r="G23" s="180"/>
    </row>
    <row r="24" spans="1:7" ht="21.75" customHeight="1" x14ac:dyDescent="0.35">
      <c r="A24" s="77" t="s">
        <v>21</v>
      </c>
      <c r="B24" s="56">
        <v>142346</v>
      </c>
      <c r="C24" s="56">
        <v>215128</v>
      </c>
      <c r="D24" s="56">
        <v>243</v>
      </c>
      <c r="E24" s="56">
        <v>161</v>
      </c>
      <c r="F24" s="92">
        <v>9.2452539883232312</v>
      </c>
      <c r="G24" s="180"/>
    </row>
    <row r="25" spans="1:7" ht="26.5" customHeight="1" thickBot="1" x14ac:dyDescent="0.4">
      <c r="A25" s="109" t="s">
        <v>32</v>
      </c>
      <c r="B25" s="109">
        <v>5742131</v>
      </c>
      <c r="C25" s="109">
        <f>SUM(C4:C24)</f>
        <v>9239210</v>
      </c>
      <c r="D25" s="109">
        <v>235</v>
      </c>
      <c r="E25" s="109">
        <v>147</v>
      </c>
      <c r="F25" s="262">
        <v>9.2595910256396383</v>
      </c>
      <c r="G25" s="264"/>
    </row>
    <row r="26" spans="1:7" ht="26.5" customHeight="1" thickTop="1" x14ac:dyDescent="0.3">
      <c r="A26" s="216" t="str">
        <f>+INDICE!B10</f>
        <v xml:space="preserve"> Lettura dati 22 marzo 2024</v>
      </c>
      <c r="B26" s="85"/>
      <c r="C26" s="7"/>
      <c r="D26" s="217"/>
      <c r="G26" s="180"/>
    </row>
    <row r="27" spans="1:7" ht="52.5" customHeight="1" x14ac:dyDescent="0.35">
      <c r="A27" s="334" t="s">
        <v>182</v>
      </c>
      <c r="B27" s="334"/>
      <c r="C27" s="334"/>
      <c r="D27" s="334"/>
      <c r="E27" s="334"/>
      <c r="F27" s="334"/>
      <c r="G27" s="180"/>
    </row>
    <row r="28" spans="1:7" x14ac:dyDescent="0.3">
      <c r="A28" s="216"/>
      <c r="B28" s="85"/>
    </row>
    <row r="31" spans="1:7" x14ac:dyDescent="0.35">
      <c r="C31" s="231"/>
    </row>
    <row r="33" spans="2:4" x14ac:dyDescent="0.35">
      <c r="B33" s="218"/>
      <c r="C33" s="218"/>
    </row>
    <row r="34" spans="2:4" x14ac:dyDescent="0.35">
      <c r="B34" s="218"/>
      <c r="C34" s="218"/>
    </row>
    <row r="35" spans="2:4" x14ac:dyDescent="0.35">
      <c r="B35" s="218"/>
      <c r="C35" s="218"/>
    </row>
    <row r="36" spans="2:4" x14ac:dyDescent="0.35">
      <c r="B36" s="218"/>
      <c r="C36" s="218"/>
      <c r="D36" s="217"/>
    </row>
    <row r="37" spans="2:4" x14ac:dyDescent="0.35">
      <c r="B37" s="218"/>
      <c r="C37" s="218"/>
    </row>
    <row r="38" spans="2:4" x14ac:dyDescent="0.35">
      <c r="B38" s="218"/>
      <c r="C38" s="218"/>
    </row>
    <row r="39" spans="2:4" x14ac:dyDescent="0.35">
      <c r="B39" s="218"/>
      <c r="C39" s="218"/>
    </row>
    <row r="40" spans="2:4" x14ac:dyDescent="0.35">
      <c r="B40" s="218"/>
      <c r="C40" s="218"/>
    </row>
    <row r="41" spans="2:4" x14ac:dyDescent="0.35">
      <c r="B41" s="218"/>
      <c r="C41" s="218"/>
    </row>
    <row r="42" spans="2:4" s="215" customFormat="1" x14ac:dyDescent="0.35">
      <c r="B42" s="218"/>
      <c r="C42" s="218"/>
    </row>
    <row r="43" spans="2:4" s="215" customFormat="1" x14ac:dyDescent="0.35">
      <c r="B43" s="218"/>
      <c r="C43" s="218"/>
    </row>
    <row r="44" spans="2:4" s="215" customFormat="1" x14ac:dyDescent="0.35">
      <c r="B44" s="218"/>
      <c r="C44" s="218"/>
    </row>
    <row r="45" spans="2:4" s="215" customFormat="1" x14ac:dyDescent="0.35">
      <c r="B45" s="218"/>
      <c r="C45" s="218"/>
    </row>
    <row r="46" spans="2:4" s="215" customFormat="1" x14ac:dyDescent="0.35">
      <c r="B46" s="218"/>
      <c r="C46" s="218"/>
    </row>
    <row r="47" spans="2:4" s="215" customFormat="1" x14ac:dyDescent="0.35">
      <c r="B47" s="218"/>
      <c r="C47" s="218"/>
    </row>
    <row r="48" spans="2:4" s="215" customFormat="1" x14ac:dyDescent="0.35">
      <c r="B48" s="218"/>
      <c r="C48" s="218"/>
    </row>
    <row r="49" spans="2:3" s="215" customFormat="1" x14ac:dyDescent="0.35">
      <c r="B49" s="218"/>
      <c r="C49" s="218"/>
    </row>
    <row r="50" spans="2:3" s="215" customFormat="1" x14ac:dyDescent="0.35">
      <c r="B50" s="218"/>
      <c r="C50" s="218"/>
    </row>
    <row r="51" spans="2:3" s="215" customFormat="1" x14ac:dyDescent="0.35">
      <c r="B51" s="218"/>
      <c r="C51" s="218"/>
    </row>
    <row r="52" spans="2:3" s="215" customFormat="1" x14ac:dyDescent="0.35">
      <c r="B52" s="218"/>
      <c r="C52" s="218"/>
    </row>
    <row r="53" spans="2:3" s="215" customFormat="1" x14ac:dyDescent="0.35">
      <c r="B53" s="218"/>
      <c r="C53" s="218"/>
    </row>
  </sheetData>
  <mergeCells count="3">
    <mergeCell ref="A2:A3"/>
    <mergeCell ref="B2:F2"/>
    <mergeCell ref="A27:F27"/>
  </mergeCells>
  <pageMargins left="0.70866141732283472" right="0.70866141732283472" top="0.94488188976377963" bottom="0.74803149606299213" header="0.31496062992125984" footer="0.31496062992125984"/>
  <pageSetup paperSize="9" scale="53" orientation="portrait" r:id="rId1"/>
  <headerFooter>
    <oddHeader>&amp;COSSERVATORIO ASSEGNO UNICO UNIVERSALE</oddHeader>
    <oddFooter>&amp;CINPS - COORDINAMENTO GENERALE STATISTICO ATTUARIALE</oddFooter>
  </headerFooter>
  <rowBreaks count="1" manualBreakCount="1">
    <brk id="1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CCDD-9478-422D-AA1B-3B07D3B33D75}">
  <sheetPr>
    <pageSetUpPr fitToPage="1"/>
  </sheetPr>
  <dimension ref="B1:J19"/>
  <sheetViews>
    <sheetView topLeftCell="A4" workbookViewId="0">
      <selection activeCell="C24" sqref="C24:J24"/>
    </sheetView>
  </sheetViews>
  <sheetFormatPr defaultRowHeight="14.5" x14ac:dyDescent="0.35"/>
  <cols>
    <col min="1" max="1" width="4" customWidth="1"/>
    <col min="4" max="4" width="10.1796875" customWidth="1"/>
    <col min="9" max="9" width="9.81640625" customWidth="1"/>
  </cols>
  <sheetData>
    <row r="1" spans="2:10" x14ac:dyDescent="0.35">
      <c r="B1" t="s">
        <v>74</v>
      </c>
    </row>
    <row r="12" spans="2:10" ht="18.5" x14ac:dyDescent="0.35">
      <c r="B12" s="119" t="s">
        <v>101</v>
      </c>
    </row>
    <row r="15" spans="2:10" ht="14.5" customHeight="1" x14ac:dyDescent="0.35">
      <c r="B15" s="335" t="s">
        <v>90</v>
      </c>
      <c r="C15" s="335"/>
      <c r="D15" s="335"/>
      <c r="E15" s="335"/>
      <c r="F15" s="335"/>
      <c r="G15" s="335"/>
      <c r="H15" s="335"/>
      <c r="I15" s="335"/>
      <c r="J15" s="335"/>
    </row>
    <row r="16" spans="2:10" x14ac:dyDescent="0.35">
      <c r="B16" s="335"/>
      <c r="C16" s="335"/>
      <c r="D16" s="335"/>
      <c r="E16" s="335"/>
      <c r="F16" s="335"/>
      <c r="G16" s="335"/>
      <c r="H16" s="335"/>
      <c r="I16" s="335"/>
      <c r="J16" s="335"/>
    </row>
    <row r="17" spans="2:10" ht="25.5" customHeight="1" x14ac:dyDescent="0.35">
      <c r="B17" s="335"/>
      <c r="C17" s="335"/>
      <c r="D17" s="335"/>
      <c r="E17" s="335"/>
      <c r="F17" s="335"/>
      <c r="G17" s="335"/>
      <c r="H17" s="335"/>
      <c r="I17" s="335"/>
      <c r="J17" s="335"/>
    </row>
    <row r="18" spans="2:10" ht="28" customHeight="1" x14ac:dyDescent="0.35">
      <c r="B18" s="335"/>
      <c r="C18" s="335"/>
      <c r="D18" s="335"/>
      <c r="E18" s="335"/>
      <c r="F18" s="335"/>
      <c r="G18" s="335"/>
      <c r="H18" s="335"/>
      <c r="I18" s="335"/>
      <c r="J18" s="335"/>
    </row>
    <row r="19" spans="2:10" x14ac:dyDescent="0.35">
      <c r="B19" s="335"/>
      <c r="C19" s="335"/>
      <c r="D19" s="335"/>
      <c r="E19" s="335"/>
      <c r="F19" s="335"/>
      <c r="G19" s="335"/>
      <c r="H19" s="335"/>
      <c r="I19" s="335"/>
      <c r="J19" s="335"/>
    </row>
  </sheetData>
  <mergeCells count="1">
    <mergeCell ref="B15:J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300E-057C-4800-B4C9-5FFF72EF62A7}">
  <sheetPr>
    <pageSetUpPr fitToPage="1"/>
  </sheetPr>
  <dimension ref="A1:P34"/>
  <sheetViews>
    <sheetView showGridLines="0" topLeftCell="A5" zoomScale="53" zoomScaleNormal="53" zoomScaleSheetLayoutView="80" workbookViewId="0">
      <selection activeCell="C24" sqref="C24:J24"/>
    </sheetView>
  </sheetViews>
  <sheetFormatPr defaultColWidth="13.453125" defaultRowHeight="10" x14ac:dyDescent="0.35"/>
  <cols>
    <col min="1" max="1" width="39.54296875" style="1" customWidth="1"/>
    <col min="2" max="2" width="23.81640625" style="1" customWidth="1"/>
    <col min="3" max="3" width="20.81640625" style="1" customWidth="1"/>
    <col min="4" max="4" width="21.453125" style="1" customWidth="1"/>
    <col min="5" max="5" width="21.54296875" style="1" customWidth="1"/>
    <col min="6" max="6" width="20.1796875" style="1" customWidth="1"/>
    <col min="7" max="7" width="18.54296875" style="1" customWidth="1"/>
    <col min="8" max="8" width="15.54296875" style="1" customWidth="1"/>
    <col min="9" max="9" width="11.453125" style="1" customWidth="1"/>
    <col min="10" max="10" width="17.81640625" style="1" customWidth="1"/>
    <col min="11" max="16384" width="13.453125" style="1"/>
  </cols>
  <sheetData>
    <row r="1" spans="1:16" ht="57.65" customHeight="1" thickBot="1" x14ac:dyDescent="0.4">
      <c r="A1" s="290" t="str">
        <f>+INDICE!B25</f>
        <v>Tavola 2.1 - AUU ai percettori di Reddito di Cittadinanza: nuclei e figli che hanno ricevuto l'integrazione per mese - Anno 2022</v>
      </c>
      <c r="B1" s="290"/>
      <c r="C1" s="290"/>
      <c r="D1" s="290"/>
      <c r="E1" s="290"/>
      <c r="F1" s="290"/>
    </row>
    <row r="2" spans="1:16" ht="82.4" customHeight="1" thickTop="1" thickBot="1" x14ac:dyDescent="0.4">
      <c r="A2" s="53" t="s">
        <v>97</v>
      </c>
      <c r="B2" s="54" t="s">
        <v>81</v>
      </c>
      <c r="C2" s="54" t="s">
        <v>82</v>
      </c>
      <c r="D2" s="54" t="s">
        <v>121</v>
      </c>
      <c r="E2" s="54" t="s">
        <v>122</v>
      </c>
      <c r="F2" s="54" t="s">
        <v>123</v>
      </c>
      <c r="G2" s="55"/>
    </row>
    <row r="3" spans="1:16" ht="38.5" customHeight="1" thickTop="1" x14ac:dyDescent="0.3">
      <c r="A3" s="193"/>
      <c r="B3" s="338" t="s">
        <v>124</v>
      </c>
      <c r="C3" s="338"/>
      <c r="D3" s="338"/>
      <c r="E3" s="338"/>
      <c r="F3" s="338"/>
      <c r="G3" s="55"/>
    </row>
    <row r="4" spans="1:16" ht="32.9" customHeight="1" x14ac:dyDescent="0.35">
      <c r="A4" s="86" t="s">
        <v>3</v>
      </c>
      <c r="B4" s="56">
        <v>416420</v>
      </c>
      <c r="C4" s="56">
        <v>689953</v>
      </c>
      <c r="D4" s="92">
        <v>70.3</v>
      </c>
      <c r="E4" s="56">
        <v>169</v>
      </c>
      <c r="F4" s="56">
        <v>102</v>
      </c>
      <c r="G4" s="55"/>
      <c r="H4" s="23"/>
      <c r="I4" s="23"/>
      <c r="J4" s="8"/>
      <c r="N4" s="23"/>
      <c r="O4" s="23"/>
      <c r="P4" s="23"/>
    </row>
    <row r="5" spans="1:16" ht="28" customHeight="1" x14ac:dyDescent="0.35">
      <c r="A5" s="86" t="s">
        <v>22</v>
      </c>
      <c r="B5" s="56">
        <v>425467</v>
      </c>
      <c r="C5" s="56">
        <v>716932</v>
      </c>
      <c r="D5" s="92">
        <v>74.5</v>
      </c>
      <c r="E5" s="56">
        <v>175</v>
      </c>
      <c r="F5" s="56">
        <v>104</v>
      </c>
      <c r="G5" s="55"/>
      <c r="H5" s="23"/>
      <c r="I5" s="23"/>
      <c r="J5" s="8"/>
      <c r="N5" s="23"/>
      <c r="O5" s="23"/>
      <c r="P5" s="23"/>
    </row>
    <row r="6" spans="1:16" ht="28" customHeight="1" x14ac:dyDescent="0.35">
      <c r="A6" s="86" t="s">
        <v>23</v>
      </c>
      <c r="B6" s="56">
        <v>329073</v>
      </c>
      <c r="C6" s="56">
        <v>551051</v>
      </c>
      <c r="D6" s="92">
        <v>62.3</v>
      </c>
      <c r="E6" s="56">
        <v>189</v>
      </c>
      <c r="F6" s="56">
        <v>113</v>
      </c>
      <c r="G6" s="55"/>
      <c r="H6" s="23"/>
      <c r="I6" s="23"/>
      <c r="J6" s="8"/>
      <c r="N6" s="23"/>
      <c r="O6" s="23"/>
      <c r="P6" s="23"/>
    </row>
    <row r="7" spans="1:16" ht="28" customHeight="1" x14ac:dyDescent="0.35">
      <c r="A7" s="86" t="s">
        <v>59</v>
      </c>
      <c r="B7" s="56">
        <v>347320</v>
      </c>
      <c r="C7" s="56">
        <v>576097</v>
      </c>
      <c r="D7" s="92">
        <v>63.8</v>
      </c>
      <c r="E7" s="56">
        <v>184</v>
      </c>
      <c r="F7" s="56">
        <v>111</v>
      </c>
      <c r="G7" s="55"/>
      <c r="H7" s="23"/>
      <c r="I7" s="23"/>
      <c r="J7" s="8"/>
      <c r="N7" s="23"/>
      <c r="O7" s="23"/>
      <c r="P7" s="23"/>
    </row>
    <row r="8" spans="1:16" ht="28" customHeight="1" x14ac:dyDescent="0.35">
      <c r="A8" s="86" t="s">
        <v>75</v>
      </c>
      <c r="B8" s="56">
        <v>367275</v>
      </c>
      <c r="C8" s="56">
        <v>613106</v>
      </c>
      <c r="D8" s="92">
        <v>67.7</v>
      </c>
      <c r="E8" s="56">
        <v>184</v>
      </c>
      <c r="F8" s="56">
        <v>110</v>
      </c>
      <c r="G8" s="55"/>
      <c r="H8" s="23"/>
      <c r="I8" s="23"/>
      <c r="J8" s="8"/>
      <c r="N8" s="23"/>
      <c r="O8" s="23"/>
      <c r="P8" s="23"/>
    </row>
    <row r="9" spans="1:16" ht="28" customHeight="1" x14ac:dyDescent="0.35">
      <c r="A9" s="86" t="s">
        <v>77</v>
      </c>
      <c r="B9" s="56">
        <v>365942</v>
      </c>
      <c r="C9" s="56">
        <v>610246</v>
      </c>
      <c r="D9" s="92">
        <v>66.400000000000006</v>
      </c>
      <c r="E9" s="56">
        <v>182</v>
      </c>
      <c r="F9" s="56">
        <v>109</v>
      </c>
      <c r="G9" s="55"/>
      <c r="H9" s="23"/>
      <c r="I9" s="23"/>
      <c r="J9" s="8"/>
      <c r="N9" s="23"/>
      <c r="O9" s="23"/>
      <c r="P9" s="23"/>
    </row>
    <row r="10" spans="1:16" ht="28" customHeight="1" x14ac:dyDescent="0.35">
      <c r="A10" s="86" t="s">
        <v>105</v>
      </c>
      <c r="B10" s="56">
        <v>361246</v>
      </c>
      <c r="C10" s="56">
        <v>602946</v>
      </c>
      <c r="D10" s="92">
        <v>62.8</v>
      </c>
      <c r="E10" s="56">
        <v>174</v>
      </c>
      <c r="F10" s="56">
        <v>104</v>
      </c>
      <c r="G10" s="55"/>
      <c r="H10" s="23"/>
      <c r="I10" s="23"/>
      <c r="J10" s="8"/>
      <c r="N10" s="23"/>
      <c r="O10" s="23"/>
      <c r="P10" s="23"/>
    </row>
    <row r="11" spans="1:16" ht="28" customHeight="1" x14ac:dyDescent="0.35">
      <c r="A11" s="86" t="s">
        <v>108</v>
      </c>
      <c r="B11" s="56">
        <v>374656</v>
      </c>
      <c r="C11" s="56">
        <v>627004</v>
      </c>
      <c r="D11" s="92">
        <v>65.599999999999994</v>
      </c>
      <c r="E11" s="56">
        <v>175</v>
      </c>
      <c r="F11" s="56">
        <v>105</v>
      </c>
      <c r="G11" s="55"/>
      <c r="H11" s="23"/>
      <c r="I11" s="23"/>
      <c r="J11" s="8"/>
      <c r="N11" s="23"/>
      <c r="O11" s="23"/>
      <c r="P11" s="23"/>
    </row>
    <row r="12" spans="1:16" ht="28" customHeight="1" x14ac:dyDescent="0.35">
      <c r="A12" s="86" t="s">
        <v>109</v>
      </c>
      <c r="B12" s="56">
        <v>376400</v>
      </c>
      <c r="C12" s="56">
        <v>630132</v>
      </c>
      <c r="D12" s="92">
        <v>64.8</v>
      </c>
      <c r="E12" s="56">
        <v>172</v>
      </c>
      <c r="F12" s="56">
        <v>103</v>
      </c>
      <c r="G12" s="55"/>
      <c r="H12" s="23"/>
      <c r="I12" s="23"/>
      <c r="J12" s="8"/>
      <c r="N12" s="23"/>
      <c r="O12" s="23"/>
      <c r="P12" s="23"/>
    </row>
    <row r="13" spans="1:16" ht="28" customHeight="1" thickBot="1" x14ac:dyDescent="0.4">
      <c r="A13" s="150" t="s">
        <v>112</v>
      </c>
      <c r="B13" s="151">
        <v>376277</v>
      </c>
      <c r="C13" s="151">
        <v>629412</v>
      </c>
      <c r="D13" s="152">
        <v>64.599999999999994</v>
      </c>
      <c r="E13" s="151">
        <v>172</v>
      </c>
      <c r="F13" s="151">
        <v>103</v>
      </c>
      <c r="G13" s="55"/>
      <c r="H13" s="23"/>
      <c r="I13" s="23"/>
      <c r="J13" s="8"/>
      <c r="N13" s="23"/>
      <c r="O13" s="23"/>
      <c r="P13" s="23"/>
    </row>
    <row r="14" spans="1:16" s="131" customFormat="1" ht="33" customHeight="1" thickTop="1" x14ac:dyDescent="0.35">
      <c r="A14" s="194" t="s">
        <v>141</v>
      </c>
      <c r="B14" s="194"/>
      <c r="C14" s="247"/>
      <c r="D14" s="234">
        <v>662.8</v>
      </c>
      <c r="E14" s="247"/>
      <c r="F14" s="247"/>
      <c r="H14" s="198"/>
      <c r="I14" s="198"/>
      <c r="J14" s="199"/>
      <c r="N14" s="198"/>
      <c r="O14" s="198"/>
      <c r="P14" s="198"/>
    </row>
    <row r="15" spans="1:16" s="131" customFormat="1" ht="33" customHeight="1" x14ac:dyDescent="0.35">
      <c r="A15" s="248" t="s">
        <v>147</v>
      </c>
      <c r="B15" s="233">
        <v>374008</v>
      </c>
      <c r="C15" s="233">
        <v>624688</v>
      </c>
      <c r="D15" s="234"/>
      <c r="E15" s="1"/>
      <c r="F15" s="1"/>
      <c r="H15" s="198"/>
      <c r="I15" s="198"/>
      <c r="J15" s="199"/>
      <c r="N15" s="198"/>
      <c r="O15" s="198"/>
      <c r="P15" s="198"/>
    </row>
    <row r="16" spans="1:16" s="131" customFormat="1" ht="33" customHeight="1" thickBot="1" x14ac:dyDescent="0.4">
      <c r="A16" s="265" t="s">
        <v>39</v>
      </c>
      <c r="B16" s="266"/>
      <c r="C16" s="267"/>
      <c r="D16" s="268"/>
      <c r="E16" s="267">
        <v>177</v>
      </c>
      <c r="F16" s="267">
        <v>106</v>
      </c>
      <c r="H16" s="198"/>
      <c r="I16" s="198"/>
      <c r="J16" s="199"/>
      <c r="N16" s="198"/>
      <c r="O16" s="198"/>
      <c r="P16" s="198"/>
    </row>
    <row r="17" spans="1:16" ht="77.900000000000006" customHeight="1" thickTop="1" x14ac:dyDescent="0.35">
      <c r="A17" s="336" t="s">
        <v>143</v>
      </c>
      <c r="B17" s="336"/>
      <c r="C17" s="336"/>
      <c r="D17" s="336"/>
      <c r="E17" s="336"/>
      <c r="F17" s="336"/>
      <c r="I17" s="337"/>
      <c r="J17" s="337"/>
      <c r="K17" s="337"/>
      <c r="L17" s="337"/>
      <c r="M17" s="337"/>
      <c r="N17" s="337"/>
      <c r="O17" s="337"/>
      <c r="P17" s="337"/>
    </row>
    <row r="18" spans="1:16" ht="20.5" customHeight="1" x14ac:dyDescent="0.3">
      <c r="A18" s="192" t="str">
        <f>+INDICE!B24</f>
        <v xml:space="preserve"> Lettura dati 29 marzo 2024</v>
      </c>
      <c r="B18" s="6"/>
      <c r="E18" s="51"/>
    </row>
    <row r="19" spans="1:16" x14ac:dyDescent="0.35">
      <c r="B19" s="4"/>
      <c r="C19" s="24"/>
    </row>
    <row r="20" spans="1:16" x14ac:dyDescent="0.35">
      <c r="B20" s="4"/>
    </row>
    <row r="21" spans="1:16" x14ac:dyDescent="0.35">
      <c r="B21" s="4"/>
    </row>
    <row r="22" spans="1:16" x14ac:dyDescent="0.35">
      <c r="B22" s="4"/>
    </row>
    <row r="23" spans="1:16" ht="36.5" customHeight="1" x14ac:dyDescent="0.35">
      <c r="B23" s="4"/>
      <c r="D23" s="252"/>
    </row>
    <row r="24" spans="1:16" x14ac:dyDescent="0.35">
      <c r="B24" s="4"/>
    </row>
    <row r="25" spans="1:16" x14ac:dyDescent="0.35">
      <c r="B25" s="4"/>
    </row>
    <row r="26" spans="1:16" x14ac:dyDescent="0.35">
      <c r="B26" s="4"/>
    </row>
    <row r="27" spans="1:16" x14ac:dyDescent="0.35">
      <c r="B27" s="4"/>
    </row>
    <row r="28" spans="1:16" x14ac:dyDescent="0.35">
      <c r="B28" s="4"/>
    </row>
    <row r="29" spans="1:16" x14ac:dyDescent="0.35">
      <c r="B29" s="4"/>
    </row>
    <row r="30" spans="1:16" x14ac:dyDescent="0.35">
      <c r="B30" s="4"/>
    </row>
    <row r="31" spans="1:16" x14ac:dyDescent="0.35">
      <c r="B31" s="4"/>
    </row>
    <row r="32" spans="1:16" x14ac:dyDescent="0.35">
      <c r="B32" s="4"/>
    </row>
    <row r="33" spans="2:2" x14ac:dyDescent="0.35">
      <c r="B33" s="4"/>
    </row>
    <row r="34" spans="2:2" x14ac:dyDescent="0.35">
      <c r="B34" s="4"/>
    </row>
  </sheetData>
  <mergeCells count="4">
    <mergeCell ref="A1:F1"/>
    <mergeCell ref="A17:F17"/>
    <mergeCell ref="I17:P17"/>
    <mergeCell ref="B3:F3"/>
  </mergeCells>
  <phoneticPr fontId="10" type="noConversion"/>
  <pageMargins left="0.70866141732283472" right="0.70866141732283472" top="0.94488188976377963" bottom="0.74803149606299213" header="0.31496062992125984" footer="0.31496062992125984"/>
  <pageSetup paperSize="9" scale="61" orientation="portrait" r:id="rId1"/>
  <headerFooter>
    <oddHeader>&amp;C&amp;"Verdana,Normale"OSSERVATORIO ASSEGNO UNICO UNIVERSALE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743A-80BA-4649-9196-E5AA1C44886E}">
  <sheetPr>
    <pageSetUpPr fitToPage="1"/>
  </sheetPr>
  <dimension ref="A1:U59"/>
  <sheetViews>
    <sheetView showGridLines="0" view="pageBreakPreview" topLeftCell="A11" zoomScale="60" zoomScaleNormal="70" workbookViewId="0">
      <selection activeCell="C24" sqref="C24:J24"/>
    </sheetView>
  </sheetViews>
  <sheetFormatPr defaultRowHeight="14.5" x14ac:dyDescent="0.35"/>
  <cols>
    <col min="1" max="1" width="26" style="1" customWidth="1"/>
    <col min="2" max="2" width="11.54296875" style="1" customWidth="1"/>
    <col min="3" max="3" width="11.54296875" style="64" customWidth="1"/>
    <col min="4" max="4" width="11.54296875" style="1" customWidth="1"/>
    <col min="5" max="5" width="11.54296875" style="64" customWidth="1"/>
    <col min="6" max="6" width="11.54296875" style="1" customWidth="1"/>
    <col min="7" max="7" width="11.54296875" style="64" customWidth="1"/>
    <col min="8" max="8" width="11.54296875" style="1" customWidth="1"/>
    <col min="9" max="9" width="11.54296875" style="64" customWidth="1"/>
    <col min="10" max="13" width="11.54296875" style="1" customWidth="1"/>
    <col min="14" max="21" width="11.54296875" customWidth="1"/>
  </cols>
  <sheetData>
    <row r="1" spans="1:21" ht="59.9" customHeight="1" thickBot="1" x14ac:dyDescent="0.4">
      <c r="A1" s="114" t="str">
        <f>+INDICE!B26</f>
        <v>Tavola 2.2  - AUU ai percettori di Reddito di Cittadinanza: figli che hanno ricevuto l'integrazione nel mese per regione - Anno 2022</v>
      </c>
      <c r="B1" s="114"/>
      <c r="C1" s="114"/>
      <c r="D1" s="114"/>
      <c r="E1" s="114"/>
      <c r="F1" s="114"/>
      <c r="G1" s="114"/>
      <c r="H1" s="114"/>
      <c r="I1" s="114"/>
      <c r="J1" s="114"/>
      <c r="K1" s="114"/>
      <c r="L1" s="114"/>
      <c r="M1" s="114"/>
    </row>
    <row r="2" spans="1:21" ht="43.4" customHeight="1" thickTop="1" x14ac:dyDescent="0.35">
      <c r="A2" s="340" t="s">
        <v>68</v>
      </c>
      <c r="B2" s="341" t="s">
        <v>3</v>
      </c>
      <c r="C2" s="342"/>
      <c r="D2" s="341" t="s">
        <v>22</v>
      </c>
      <c r="E2" s="342"/>
      <c r="F2" s="341" t="s">
        <v>23</v>
      </c>
      <c r="G2" s="342"/>
      <c r="H2" s="341" t="s">
        <v>59</v>
      </c>
      <c r="I2" s="342"/>
      <c r="J2" s="341" t="s">
        <v>75</v>
      </c>
      <c r="K2" s="342"/>
      <c r="L2" s="341" t="s">
        <v>77</v>
      </c>
      <c r="M2" s="342"/>
      <c r="N2" s="341" t="s">
        <v>105</v>
      </c>
      <c r="O2" s="342"/>
      <c r="P2" s="341" t="s">
        <v>108</v>
      </c>
      <c r="Q2" s="342"/>
      <c r="R2" s="341" t="s">
        <v>109</v>
      </c>
      <c r="S2" s="342"/>
      <c r="T2" s="341" t="s">
        <v>112</v>
      </c>
      <c r="U2" s="342"/>
    </row>
    <row r="3" spans="1:21" ht="93.65" customHeight="1" thickBot="1" x14ac:dyDescent="0.4">
      <c r="A3" s="316"/>
      <c r="B3" s="29" t="s">
        <v>82</v>
      </c>
      <c r="C3" s="62" t="s">
        <v>98</v>
      </c>
      <c r="D3" s="29" t="s">
        <v>82</v>
      </c>
      <c r="E3" s="62" t="s">
        <v>98</v>
      </c>
      <c r="F3" s="29" t="s">
        <v>82</v>
      </c>
      <c r="G3" s="62" t="s">
        <v>98</v>
      </c>
      <c r="H3" s="29" t="s">
        <v>82</v>
      </c>
      <c r="I3" s="62" t="s">
        <v>98</v>
      </c>
      <c r="J3" s="29" t="s">
        <v>82</v>
      </c>
      <c r="K3" s="62" t="s">
        <v>98</v>
      </c>
      <c r="L3" s="29" t="s">
        <v>82</v>
      </c>
      <c r="M3" s="62" t="s">
        <v>98</v>
      </c>
      <c r="N3" s="29" t="s">
        <v>82</v>
      </c>
      <c r="O3" s="62" t="s">
        <v>98</v>
      </c>
      <c r="P3" s="29" t="s">
        <v>82</v>
      </c>
      <c r="Q3" s="62" t="s">
        <v>98</v>
      </c>
      <c r="R3" s="29" t="s">
        <v>82</v>
      </c>
      <c r="S3" s="62" t="s">
        <v>98</v>
      </c>
      <c r="T3" s="29" t="s">
        <v>82</v>
      </c>
      <c r="U3" s="62" t="s">
        <v>98</v>
      </c>
    </row>
    <row r="4" spans="1:21" s="76" customFormat="1" ht="25" customHeight="1" thickTop="1" x14ac:dyDescent="0.35">
      <c r="A4" s="204" t="s">
        <v>4</v>
      </c>
      <c r="B4" s="204">
        <v>27762</v>
      </c>
      <c r="C4" s="204">
        <v>106</v>
      </c>
      <c r="D4" s="204">
        <v>29247</v>
      </c>
      <c r="E4" s="204">
        <v>108</v>
      </c>
      <c r="F4" s="204">
        <v>23063</v>
      </c>
      <c r="G4" s="204">
        <v>120</v>
      </c>
      <c r="H4" s="204">
        <v>23157</v>
      </c>
      <c r="I4" s="204">
        <v>120</v>
      </c>
      <c r="J4" s="204">
        <v>24327</v>
      </c>
      <c r="K4" s="204">
        <v>118</v>
      </c>
      <c r="L4" s="204">
        <v>24335</v>
      </c>
      <c r="M4" s="204">
        <v>116</v>
      </c>
      <c r="N4" s="204">
        <v>23615</v>
      </c>
      <c r="O4" s="204">
        <v>110</v>
      </c>
      <c r="P4" s="204">
        <v>24154</v>
      </c>
      <c r="Q4" s="204">
        <v>110</v>
      </c>
      <c r="R4" s="204">
        <v>24296</v>
      </c>
      <c r="S4" s="204">
        <v>109</v>
      </c>
      <c r="T4" s="204">
        <v>24272</v>
      </c>
      <c r="U4" s="204">
        <v>108</v>
      </c>
    </row>
    <row r="5" spans="1:21" x14ac:dyDescent="0.35">
      <c r="A5" s="2" t="s">
        <v>5</v>
      </c>
      <c r="B5" s="2">
        <v>366</v>
      </c>
      <c r="C5" s="2">
        <v>130</v>
      </c>
      <c r="D5" s="2">
        <v>376</v>
      </c>
      <c r="E5" s="2">
        <v>128</v>
      </c>
      <c r="F5" s="2">
        <v>304</v>
      </c>
      <c r="G5" s="2">
        <v>135</v>
      </c>
      <c r="H5" s="2">
        <v>308</v>
      </c>
      <c r="I5" s="2">
        <v>139</v>
      </c>
      <c r="J5" s="2">
        <v>327</v>
      </c>
      <c r="K5" s="2">
        <v>138</v>
      </c>
      <c r="L5" s="2">
        <v>322</v>
      </c>
      <c r="M5" s="2">
        <v>130</v>
      </c>
      <c r="N5" s="2">
        <v>288</v>
      </c>
      <c r="O5" s="2">
        <v>123</v>
      </c>
      <c r="P5" s="2">
        <v>308</v>
      </c>
      <c r="Q5" s="2">
        <v>124</v>
      </c>
      <c r="R5" s="2">
        <v>308</v>
      </c>
      <c r="S5" s="2">
        <v>121</v>
      </c>
      <c r="T5" s="2">
        <v>306</v>
      </c>
      <c r="U5" s="2">
        <v>118</v>
      </c>
    </row>
    <row r="6" spans="1:21" x14ac:dyDescent="0.35">
      <c r="A6" s="2" t="s">
        <v>6</v>
      </c>
      <c r="B6" s="2">
        <v>44942</v>
      </c>
      <c r="C6" s="2">
        <v>115</v>
      </c>
      <c r="D6" s="2">
        <v>47094</v>
      </c>
      <c r="E6" s="2">
        <v>116</v>
      </c>
      <c r="F6" s="2">
        <v>37414</v>
      </c>
      <c r="G6" s="2">
        <v>130</v>
      </c>
      <c r="H6" s="2">
        <v>37487</v>
      </c>
      <c r="I6" s="2">
        <v>128</v>
      </c>
      <c r="J6" s="2">
        <v>38496</v>
      </c>
      <c r="K6" s="2">
        <v>127</v>
      </c>
      <c r="L6" s="2">
        <v>38153</v>
      </c>
      <c r="M6" s="2">
        <v>125</v>
      </c>
      <c r="N6" s="2">
        <v>36163</v>
      </c>
      <c r="O6" s="2">
        <v>118</v>
      </c>
      <c r="P6" s="2">
        <v>36495</v>
      </c>
      <c r="Q6" s="2">
        <v>118</v>
      </c>
      <c r="R6" s="2">
        <v>36480</v>
      </c>
      <c r="S6" s="2">
        <v>117</v>
      </c>
      <c r="T6" s="2">
        <v>36031</v>
      </c>
      <c r="U6" s="2">
        <v>116</v>
      </c>
    </row>
    <row r="7" spans="1:21" ht="14.5" customHeight="1" x14ac:dyDescent="0.35">
      <c r="A7" s="2" t="s">
        <v>60</v>
      </c>
      <c r="B7" s="2">
        <v>2296</v>
      </c>
      <c r="C7" s="2">
        <v>136</v>
      </c>
      <c r="D7" s="2">
        <v>2383</v>
      </c>
      <c r="E7" s="2">
        <v>137</v>
      </c>
      <c r="F7" s="2">
        <v>2117</v>
      </c>
      <c r="G7" s="2">
        <v>152</v>
      </c>
      <c r="H7" s="2">
        <v>2048</v>
      </c>
      <c r="I7" s="2">
        <v>151</v>
      </c>
      <c r="J7" s="2">
        <v>2095</v>
      </c>
      <c r="K7" s="2">
        <v>149</v>
      </c>
      <c r="L7" s="2">
        <v>2144</v>
      </c>
      <c r="M7" s="2">
        <v>148</v>
      </c>
      <c r="N7" s="2">
        <v>2068</v>
      </c>
      <c r="O7" s="2">
        <v>139</v>
      </c>
      <c r="P7" s="2">
        <v>2109</v>
      </c>
      <c r="Q7" s="2">
        <v>139</v>
      </c>
      <c r="R7" s="2">
        <v>2079</v>
      </c>
      <c r="S7" s="2">
        <v>140</v>
      </c>
      <c r="T7" s="2">
        <v>2042</v>
      </c>
      <c r="U7" s="2">
        <v>141</v>
      </c>
    </row>
    <row r="8" spans="1:21" ht="14.5" customHeight="1" x14ac:dyDescent="0.35">
      <c r="A8" s="2" t="s">
        <v>61</v>
      </c>
      <c r="B8" s="2">
        <v>227</v>
      </c>
      <c r="C8" s="2">
        <v>124</v>
      </c>
      <c r="D8" s="2">
        <v>244</v>
      </c>
      <c r="E8" s="2">
        <v>130</v>
      </c>
      <c r="F8" s="2">
        <v>227</v>
      </c>
      <c r="G8" s="2">
        <v>144</v>
      </c>
      <c r="H8" s="2">
        <v>212</v>
      </c>
      <c r="I8" s="2">
        <v>144</v>
      </c>
      <c r="J8" s="2">
        <v>225</v>
      </c>
      <c r="K8" s="2">
        <v>139</v>
      </c>
      <c r="L8" s="2">
        <v>219</v>
      </c>
      <c r="M8" s="2">
        <v>135</v>
      </c>
      <c r="N8" s="2">
        <v>196</v>
      </c>
      <c r="O8" s="2">
        <v>129</v>
      </c>
      <c r="P8" s="2">
        <v>205</v>
      </c>
      <c r="Q8" s="2">
        <v>127</v>
      </c>
      <c r="R8" s="2">
        <v>198</v>
      </c>
      <c r="S8" s="2">
        <v>124</v>
      </c>
      <c r="T8" s="2">
        <v>188</v>
      </c>
      <c r="U8" s="2">
        <v>125</v>
      </c>
    </row>
    <row r="9" spans="1:21" x14ac:dyDescent="0.35">
      <c r="A9" s="2" t="s">
        <v>7</v>
      </c>
      <c r="B9" s="2">
        <v>12452</v>
      </c>
      <c r="C9" s="2">
        <v>113</v>
      </c>
      <c r="D9" s="2">
        <v>12995</v>
      </c>
      <c r="E9" s="2">
        <v>115</v>
      </c>
      <c r="F9" s="2">
        <v>10560</v>
      </c>
      <c r="G9" s="2">
        <v>130</v>
      </c>
      <c r="H9" s="2">
        <v>10615</v>
      </c>
      <c r="I9" s="2">
        <v>128</v>
      </c>
      <c r="J9" s="2">
        <v>10835</v>
      </c>
      <c r="K9" s="2">
        <v>128</v>
      </c>
      <c r="L9" s="2">
        <v>10777</v>
      </c>
      <c r="M9" s="2">
        <v>126</v>
      </c>
      <c r="N9" s="2">
        <v>10112</v>
      </c>
      <c r="O9" s="2">
        <v>117</v>
      </c>
      <c r="P9" s="2">
        <v>10239</v>
      </c>
      <c r="Q9" s="2">
        <v>117</v>
      </c>
      <c r="R9" s="2">
        <v>10173</v>
      </c>
      <c r="S9" s="2">
        <v>116</v>
      </c>
      <c r="T9" s="2">
        <v>10006</v>
      </c>
      <c r="U9" s="2">
        <v>116</v>
      </c>
    </row>
    <row r="10" spans="1:21" x14ac:dyDescent="0.35">
      <c r="A10" s="2" t="s">
        <v>52</v>
      </c>
      <c r="B10" s="2">
        <v>3301</v>
      </c>
      <c r="C10" s="2">
        <v>111</v>
      </c>
      <c r="D10" s="2">
        <v>3487</v>
      </c>
      <c r="E10" s="2">
        <v>114</v>
      </c>
      <c r="F10" s="2">
        <v>2812</v>
      </c>
      <c r="G10" s="2">
        <v>132</v>
      </c>
      <c r="H10" s="2">
        <v>2809</v>
      </c>
      <c r="I10" s="2">
        <v>130</v>
      </c>
      <c r="J10" s="2">
        <v>2808</v>
      </c>
      <c r="K10" s="2">
        <v>127</v>
      </c>
      <c r="L10" s="2">
        <v>2875</v>
      </c>
      <c r="M10" s="2">
        <v>122</v>
      </c>
      <c r="N10" s="2">
        <v>2719</v>
      </c>
      <c r="O10" s="2">
        <v>114</v>
      </c>
      <c r="P10" s="2">
        <v>2696</v>
      </c>
      <c r="Q10" s="2">
        <v>114</v>
      </c>
      <c r="R10" s="2">
        <v>2693</v>
      </c>
      <c r="S10" s="2">
        <v>114</v>
      </c>
      <c r="T10" s="2">
        <v>2674</v>
      </c>
      <c r="U10" s="2">
        <v>114</v>
      </c>
    </row>
    <row r="11" spans="1:21" x14ac:dyDescent="0.35">
      <c r="A11" s="2" t="s">
        <v>8</v>
      </c>
      <c r="B11" s="2">
        <v>9097</v>
      </c>
      <c r="C11" s="2">
        <v>104</v>
      </c>
      <c r="D11" s="2">
        <v>9371</v>
      </c>
      <c r="E11" s="2">
        <v>106</v>
      </c>
      <c r="F11" s="2">
        <v>7531</v>
      </c>
      <c r="G11" s="2">
        <v>120</v>
      </c>
      <c r="H11" s="2">
        <v>7535</v>
      </c>
      <c r="I11" s="2">
        <v>119</v>
      </c>
      <c r="J11" s="2">
        <v>7729</v>
      </c>
      <c r="K11" s="2">
        <v>118</v>
      </c>
      <c r="L11" s="2">
        <v>7655</v>
      </c>
      <c r="M11" s="2">
        <v>115</v>
      </c>
      <c r="N11" s="2">
        <v>7298</v>
      </c>
      <c r="O11" s="2">
        <v>108</v>
      </c>
      <c r="P11" s="2">
        <v>7410</v>
      </c>
      <c r="Q11" s="2">
        <v>108</v>
      </c>
      <c r="R11" s="2">
        <v>7506</v>
      </c>
      <c r="S11" s="2">
        <v>108</v>
      </c>
      <c r="T11" s="2">
        <v>7491</v>
      </c>
      <c r="U11" s="2">
        <v>107</v>
      </c>
    </row>
    <row r="12" spans="1:21" x14ac:dyDescent="0.35">
      <c r="A12" s="2" t="s">
        <v>9</v>
      </c>
      <c r="B12" s="2">
        <v>16498</v>
      </c>
      <c r="C12" s="2">
        <v>117</v>
      </c>
      <c r="D12" s="2">
        <v>17229</v>
      </c>
      <c r="E12" s="2">
        <v>118</v>
      </c>
      <c r="F12" s="2">
        <v>14150</v>
      </c>
      <c r="G12" s="2">
        <v>133</v>
      </c>
      <c r="H12" s="2">
        <v>13685</v>
      </c>
      <c r="I12" s="2">
        <v>131</v>
      </c>
      <c r="J12" s="2">
        <v>14028</v>
      </c>
      <c r="K12" s="2">
        <v>129</v>
      </c>
      <c r="L12" s="2">
        <v>14004</v>
      </c>
      <c r="M12" s="2">
        <v>127</v>
      </c>
      <c r="N12" s="2">
        <v>13395</v>
      </c>
      <c r="O12" s="2">
        <v>119</v>
      </c>
      <c r="P12" s="2">
        <v>13490</v>
      </c>
      <c r="Q12" s="2">
        <v>119</v>
      </c>
      <c r="R12" s="2">
        <v>13604</v>
      </c>
      <c r="S12" s="2">
        <v>119</v>
      </c>
      <c r="T12" s="2">
        <v>13460</v>
      </c>
      <c r="U12" s="2">
        <v>119</v>
      </c>
    </row>
    <row r="13" spans="1:21" x14ac:dyDescent="0.35">
      <c r="A13" s="2" t="s">
        <v>10</v>
      </c>
      <c r="B13" s="2">
        <v>16126</v>
      </c>
      <c r="C13" s="2">
        <v>109</v>
      </c>
      <c r="D13" s="2">
        <v>16894</v>
      </c>
      <c r="E13" s="2">
        <v>111</v>
      </c>
      <c r="F13" s="2">
        <v>12884</v>
      </c>
      <c r="G13" s="2">
        <v>124</v>
      </c>
      <c r="H13" s="2">
        <v>13048</v>
      </c>
      <c r="I13" s="2">
        <v>122</v>
      </c>
      <c r="J13" s="2">
        <v>13529</v>
      </c>
      <c r="K13" s="2">
        <v>121</v>
      </c>
      <c r="L13" s="2">
        <v>13589</v>
      </c>
      <c r="M13" s="2">
        <v>119</v>
      </c>
      <c r="N13" s="2">
        <v>12978</v>
      </c>
      <c r="O13" s="2">
        <v>112</v>
      </c>
      <c r="P13" s="2">
        <v>12997</v>
      </c>
      <c r="Q13" s="2">
        <v>112</v>
      </c>
      <c r="R13" s="2">
        <v>12980</v>
      </c>
      <c r="S13" s="2">
        <v>110</v>
      </c>
      <c r="T13" s="2">
        <v>12822</v>
      </c>
      <c r="U13" s="2">
        <v>110</v>
      </c>
    </row>
    <row r="14" spans="1:21" x14ac:dyDescent="0.35">
      <c r="A14" s="2" t="s">
        <v>11</v>
      </c>
      <c r="B14" s="2">
        <v>5142</v>
      </c>
      <c r="C14" s="2">
        <v>108</v>
      </c>
      <c r="D14" s="2">
        <v>5325</v>
      </c>
      <c r="E14" s="2">
        <v>110</v>
      </c>
      <c r="F14" s="2">
        <v>4007</v>
      </c>
      <c r="G14" s="2">
        <v>122</v>
      </c>
      <c r="H14" s="2">
        <v>4163</v>
      </c>
      <c r="I14" s="2">
        <v>121</v>
      </c>
      <c r="J14" s="2">
        <v>4294</v>
      </c>
      <c r="K14" s="2">
        <v>120</v>
      </c>
      <c r="L14" s="2">
        <v>4307</v>
      </c>
      <c r="M14" s="2">
        <v>117</v>
      </c>
      <c r="N14" s="2">
        <v>4186</v>
      </c>
      <c r="O14" s="2">
        <v>110</v>
      </c>
      <c r="P14" s="2">
        <v>4344</v>
      </c>
      <c r="Q14" s="2">
        <v>109</v>
      </c>
      <c r="R14" s="2">
        <v>4365</v>
      </c>
      <c r="S14" s="2">
        <v>109</v>
      </c>
      <c r="T14" s="2">
        <v>4381</v>
      </c>
      <c r="U14" s="2">
        <v>109</v>
      </c>
    </row>
    <row r="15" spans="1:21" x14ac:dyDescent="0.35">
      <c r="A15" s="2" t="s">
        <v>12</v>
      </c>
      <c r="B15" s="2">
        <v>6605</v>
      </c>
      <c r="C15" s="2">
        <v>118</v>
      </c>
      <c r="D15" s="2">
        <v>6949</v>
      </c>
      <c r="E15" s="2">
        <v>120</v>
      </c>
      <c r="F15" s="2">
        <v>5234</v>
      </c>
      <c r="G15" s="2">
        <v>132</v>
      </c>
      <c r="H15" s="2">
        <v>5299</v>
      </c>
      <c r="I15" s="2">
        <v>128</v>
      </c>
      <c r="J15" s="2">
        <v>5619</v>
      </c>
      <c r="K15" s="2">
        <v>129</v>
      </c>
      <c r="L15" s="2">
        <v>5528</v>
      </c>
      <c r="M15" s="2">
        <v>126</v>
      </c>
      <c r="N15" s="2">
        <v>5376</v>
      </c>
      <c r="O15" s="2">
        <v>120</v>
      </c>
      <c r="P15" s="2">
        <v>5488</v>
      </c>
      <c r="Q15" s="2">
        <v>120</v>
      </c>
      <c r="R15" s="2">
        <v>5544</v>
      </c>
      <c r="S15" s="2">
        <v>119</v>
      </c>
      <c r="T15" s="2">
        <v>5520</v>
      </c>
      <c r="U15" s="2">
        <v>119</v>
      </c>
    </row>
    <row r="16" spans="1:21" x14ac:dyDescent="0.35">
      <c r="A16" s="2" t="s">
        <v>13</v>
      </c>
      <c r="B16" s="2">
        <v>57858</v>
      </c>
      <c r="C16" s="2">
        <v>98</v>
      </c>
      <c r="D16" s="2">
        <v>60433</v>
      </c>
      <c r="E16" s="2">
        <v>101</v>
      </c>
      <c r="F16" s="2">
        <v>47773</v>
      </c>
      <c r="G16" s="2">
        <v>113</v>
      </c>
      <c r="H16" s="2">
        <v>49541</v>
      </c>
      <c r="I16" s="2">
        <v>112</v>
      </c>
      <c r="J16" s="2">
        <v>51612</v>
      </c>
      <c r="K16" s="2">
        <v>112</v>
      </c>
      <c r="L16" s="2">
        <v>51222</v>
      </c>
      <c r="M16" s="2">
        <v>109</v>
      </c>
      <c r="N16" s="2">
        <v>49374</v>
      </c>
      <c r="O16" s="2">
        <v>104</v>
      </c>
      <c r="P16" s="2">
        <v>50911</v>
      </c>
      <c r="Q16" s="2">
        <v>104</v>
      </c>
      <c r="R16" s="2">
        <v>50956</v>
      </c>
      <c r="S16" s="2">
        <v>103</v>
      </c>
      <c r="T16" s="2">
        <v>50876</v>
      </c>
      <c r="U16" s="2">
        <v>103</v>
      </c>
    </row>
    <row r="17" spans="1:21" x14ac:dyDescent="0.35">
      <c r="A17" s="2" t="s">
        <v>14</v>
      </c>
      <c r="B17" s="2">
        <v>10784</v>
      </c>
      <c r="C17" s="2">
        <v>102</v>
      </c>
      <c r="D17" s="2">
        <v>11338</v>
      </c>
      <c r="E17" s="2">
        <v>105</v>
      </c>
      <c r="F17" s="2">
        <v>8435</v>
      </c>
      <c r="G17" s="2">
        <v>117</v>
      </c>
      <c r="H17" s="2">
        <v>9003</v>
      </c>
      <c r="I17" s="2">
        <v>114</v>
      </c>
      <c r="J17" s="2">
        <v>9575</v>
      </c>
      <c r="K17" s="2">
        <v>115</v>
      </c>
      <c r="L17" s="2">
        <v>9390</v>
      </c>
      <c r="M17" s="2">
        <v>112</v>
      </c>
      <c r="N17" s="2">
        <v>9258</v>
      </c>
      <c r="O17" s="2">
        <v>106</v>
      </c>
      <c r="P17" s="2">
        <v>9546</v>
      </c>
      <c r="Q17" s="2">
        <v>107</v>
      </c>
      <c r="R17" s="2">
        <v>9583</v>
      </c>
      <c r="S17" s="2">
        <v>105</v>
      </c>
      <c r="T17" s="2">
        <v>9551</v>
      </c>
      <c r="U17" s="2">
        <v>105</v>
      </c>
    </row>
    <row r="18" spans="1:21" x14ac:dyDescent="0.35">
      <c r="A18" s="2" t="s">
        <v>15</v>
      </c>
      <c r="B18" s="2">
        <v>2896</v>
      </c>
      <c r="C18" s="2">
        <v>96</v>
      </c>
      <c r="D18" s="2">
        <v>3019</v>
      </c>
      <c r="E18" s="2">
        <v>99</v>
      </c>
      <c r="F18" s="2">
        <v>2128</v>
      </c>
      <c r="G18" s="2">
        <v>112</v>
      </c>
      <c r="H18" s="2">
        <v>2372</v>
      </c>
      <c r="I18" s="2">
        <v>109</v>
      </c>
      <c r="J18" s="2">
        <v>2537</v>
      </c>
      <c r="K18" s="2">
        <v>108</v>
      </c>
      <c r="L18" s="2">
        <v>2462</v>
      </c>
      <c r="M18" s="2">
        <v>106</v>
      </c>
      <c r="N18" s="2">
        <v>2483</v>
      </c>
      <c r="O18" s="2">
        <v>101</v>
      </c>
      <c r="P18" s="2">
        <v>2588</v>
      </c>
      <c r="Q18" s="2">
        <v>100</v>
      </c>
      <c r="R18" s="2">
        <v>2607</v>
      </c>
      <c r="S18" s="2">
        <v>97</v>
      </c>
      <c r="T18" s="2">
        <v>2569</v>
      </c>
      <c r="U18" s="2">
        <v>97</v>
      </c>
    </row>
    <row r="19" spans="1:21" x14ac:dyDescent="0.35">
      <c r="A19" s="2" t="s">
        <v>16</v>
      </c>
      <c r="B19" s="2">
        <v>182076</v>
      </c>
      <c r="C19" s="2">
        <v>99</v>
      </c>
      <c r="D19" s="2">
        <v>187659</v>
      </c>
      <c r="E19" s="2">
        <v>100</v>
      </c>
      <c r="F19" s="2">
        <v>146067</v>
      </c>
      <c r="G19" s="2">
        <v>106</v>
      </c>
      <c r="H19" s="2">
        <v>153789</v>
      </c>
      <c r="I19" s="2">
        <v>104</v>
      </c>
      <c r="J19" s="2">
        <v>163598</v>
      </c>
      <c r="K19" s="2">
        <v>104</v>
      </c>
      <c r="L19" s="2">
        <v>162417</v>
      </c>
      <c r="M19" s="2">
        <v>103</v>
      </c>
      <c r="N19" s="2">
        <v>162461</v>
      </c>
      <c r="O19" s="2">
        <v>100</v>
      </c>
      <c r="P19" s="2">
        <v>171059</v>
      </c>
      <c r="Q19" s="2">
        <v>101</v>
      </c>
      <c r="R19" s="2">
        <v>171384</v>
      </c>
      <c r="S19" s="2">
        <v>98</v>
      </c>
      <c r="T19" s="2">
        <v>171730</v>
      </c>
      <c r="U19" s="2">
        <v>98</v>
      </c>
    </row>
    <row r="20" spans="1:21" x14ac:dyDescent="0.35">
      <c r="A20" s="2" t="s">
        <v>17</v>
      </c>
      <c r="B20" s="2">
        <v>66619</v>
      </c>
      <c r="C20" s="2">
        <v>99</v>
      </c>
      <c r="D20" s="2">
        <v>69645</v>
      </c>
      <c r="E20" s="2">
        <v>101</v>
      </c>
      <c r="F20" s="2">
        <v>53077</v>
      </c>
      <c r="G20" s="2">
        <v>110</v>
      </c>
      <c r="H20" s="2">
        <v>56665</v>
      </c>
      <c r="I20" s="2">
        <v>108</v>
      </c>
      <c r="J20" s="2">
        <v>60582</v>
      </c>
      <c r="K20" s="2">
        <v>108</v>
      </c>
      <c r="L20" s="2">
        <v>60373</v>
      </c>
      <c r="M20" s="2">
        <v>106</v>
      </c>
      <c r="N20" s="2">
        <v>59560</v>
      </c>
      <c r="O20" s="2">
        <v>102</v>
      </c>
      <c r="P20" s="2">
        <v>61994</v>
      </c>
      <c r="Q20" s="2">
        <v>102</v>
      </c>
      <c r="R20" s="2">
        <v>62663</v>
      </c>
      <c r="S20" s="2">
        <v>100</v>
      </c>
      <c r="T20" s="2">
        <v>62431</v>
      </c>
      <c r="U20" s="2">
        <v>100</v>
      </c>
    </row>
    <row r="21" spans="1:21" x14ac:dyDescent="0.35">
      <c r="A21" s="2" t="s">
        <v>18</v>
      </c>
      <c r="B21" s="2">
        <v>4630</v>
      </c>
      <c r="C21" s="2">
        <v>99</v>
      </c>
      <c r="D21" s="2">
        <v>4879</v>
      </c>
      <c r="E21" s="2">
        <v>101</v>
      </c>
      <c r="F21" s="2">
        <v>3523</v>
      </c>
      <c r="G21" s="2">
        <v>111</v>
      </c>
      <c r="H21" s="2">
        <v>3801</v>
      </c>
      <c r="I21" s="2">
        <v>108</v>
      </c>
      <c r="J21" s="2">
        <v>4187</v>
      </c>
      <c r="K21" s="2">
        <v>108</v>
      </c>
      <c r="L21" s="2">
        <v>4259</v>
      </c>
      <c r="M21" s="2">
        <v>106</v>
      </c>
      <c r="N21" s="2">
        <v>4209</v>
      </c>
      <c r="O21" s="2">
        <v>100</v>
      </c>
      <c r="P21" s="2">
        <v>4440</v>
      </c>
      <c r="Q21" s="2">
        <v>102</v>
      </c>
      <c r="R21" s="2">
        <v>4465</v>
      </c>
      <c r="S21" s="2">
        <v>100</v>
      </c>
      <c r="T21" s="2">
        <v>4440</v>
      </c>
      <c r="U21" s="2">
        <v>99</v>
      </c>
    </row>
    <row r="22" spans="1:21" x14ac:dyDescent="0.35">
      <c r="A22" s="2" t="s">
        <v>19</v>
      </c>
      <c r="B22" s="2">
        <v>47986</v>
      </c>
      <c r="C22" s="2">
        <v>104</v>
      </c>
      <c r="D22" s="2">
        <v>49507</v>
      </c>
      <c r="E22" s="2">
        <v>106</v>
      </c>
      <c r="F22" s="2">
        <v>34909</v>
      </c>
      <c r="G22" s="2">
        <v>115</v>
      </c>
      <c r="H22" s="2">
        <v>38685</v>
      </c>
      <c r="I22" s="2">
        <v>112</v>
      </c>
      <c r="J22" s="2">
        <v>43105</v>
      </c>
      <c r="K22" s="2">
        <v>111</v>
      </c>
      <c r="L22" s="2">
        <v>42889</v>
      </c>
      <c r="M22" s="2">
        <v>110</v>
      </c>
      <c r="N22" s="2">
        <v>42951</v>
      </c>
      <c r="O22" s="2">
        <v>106</v>
      </c>
      <c r="P22" s="2">
        <v>44897</v>
      </c>
      <c r="Q22" s="2">
        <v>107</v>
      </c>
      <c r="R22" s="2">
        <v>45386</v>
      </c>
      <c r="S22" s="2">
        <v>105</v>
      </c>
      <c r="T22" s="2">
        <v>45411</v>
      </c>
      <c r="U22" s="2">
        <v>105</v>
      </c>
    </row>
    <row r="23" spans="1:21" x14ac:dyDescent="0.35">
      <c r="A23" s="2" t="s">
        <v>20</v>
      </c>
      <c r="B23" s="2">
        <v>153577</v>
      </c>
      <c r="C23" s="2">
        <v>99</v>
      </c>
      <c r="D23" s="2">
        <v>159234</v>
      </c>
      <c r="E23" s="2">
        <v>101</v>
      </c>
      <c r="F23" s="2">
        <v>120518</v>
      </c>
      <c r="G23" s="2">
        <v>108</v>
      </c>
      <c r="H23" s="2">
        <v>126680</v>
      </c>
      <c r="I23" s="2">
        <v>105</v>
      </c>
      <c r="J23" s="2">
        <v>137299</v>
      </c>
      <c r="K23" s="2">
        <v>105</v>
      </c>
      <c r="L23" s="2">
        <v>136886</v>
      </c>
      <c r="M23" s="2">
        <v>104</v>
      </c>
      <c r="N23" s="2">
        <v>138011</v>
      </c>
      <c r="O23" s="2">
        <v>101</v>
      </c>
      <c r="P23" s="2">
        <v>144968</v>
      </c>
      <c r="Q23" s="2">
        <v>102</v>
      </c>
      <c r="R23" s="2">
        <v>146088</v>
      </c>
      <c r="S23" s="2">
        <v>100</v>
      </c>
      <c r="T23" s="2">
        <v>146485</v>
      </c>
      <c r="U23" s="2">
        <v>99</v>
      </c>
    </row>
    <row r="24" spans="1:21" x14ac:dyDescent="0.35">
      <c r="A24" s="2" t="s">
        <v>21</v>
      </c>
      <c r="B24" s="2">
        <v>18713</v>
      </c>
      <c r="C24" s="2">
        <v>96</v>
      </c>
      <c r="D24" s="2">
        <v>19624</v>
      </c>
      <c r="E24" s="2">
        <v>99</v>
      </c>
      <c r="F24" s="2">
        <v>14318</v>
      </c>
      <c r="G24" s="2">
        <v>112</v>
      </c>
      <c r="H24" s="2">
        <v>15195</v>
      </c>
      <c r="I24" s="2">
        <v>109</v>
      </c>
      <c r="J24" s="2">
        <v>16299</v>
      </c>
      <c r="K24" s="2">
        <v>109</v>
      </c>
      <c r="L24" s="2">
        <v>16440</v>
      </c>
      <c r="M24" s="2">
        <v>108</v>
      </c>
      <c r="N24" s="2">
        <v>16245</v>
      </c>
      <c r="O24" s="2">
        <v>102</v>
      </c>
      <c r="P24" s="2">
        <v>16666</v>
      </c>
      <c r="Q24" s="2">
        <v>102</v>
      </c>
      <c r="R24" s="2">
        <v>16774</v>
      </c>
      <c r="S24" s="2">
        <v>100</v>
      </c>
      <c r="T24" s="2">
        <v>16726</v>
      </c>
      <c r="U24" s="2">
        <v>100</v>
      </c>
    </row>
    <row r="25" spans="1:21" ht="25.4" customHeight="1" thickBot="1" x14ac:dyDescent="0.4">
      <c r="A25" s="17" t="s">
        <v>32</v>
      </c>
      <c r="B25" s="17">
        <v>689953</v>
      </c>
      <c r="C25" s="17">
        <v>102</v>
      </c>
      <c r="D25" s="17">
        <v>716932</v>
      </c>
      <c r="E25" s="17">
        <v>104</v>
      </c>
      <c r="F25" s="17">
        <v>551051</v>
      </c>
      <c r="G25" s="17">
        <v>113</v>
      </c>
      <c r="H25" s="17">
        <v>576097</v>
      </c>
      <c r="I25" s="17">
        <v>111</v>
      </c>
      <c r="J25" s="17">
        <v>613106</v>
      </c>
      <c r="K25" s="17">
        <v>110</v>
      </c>
      <c r="L25" s="17">
        <v>610246</v>
      </c>
      <c r="M25" s="17">
        <v>109</v>
      </c>
      <c r="N25" s="17">
        <v>602946</v>
      </c>
      <c r="O25" s="17">
        <v>104</v>
      </c>
      <c r="P25" s="17">
        <v>627004</v>
      </c>
      <c r="Q25" s="17">
        <v>105</v>
      </c>
      <c r="R25" s="17">
        <v>630132</v>
      </c>
      <c r="S25" s="17">
        <v>103</v>
      </c>
      <c r="T25" s="17">
        <v>629412</v>
      </c>
      <c r="U25" s="17">
        <v>103</v>
      </c>
    </row>
    <row r="26" spans="1:21" ht="25.4" customHeight="1" thickTop="1" x14ac:dyDescent="0.35">
      <c r="A26" s="13" t="s">
        <v>0</v>
      </c>
      <c r="B26" s="14">
        <v>116941</v>
      </c>
      <c r="C26" s="14">
        <v>112</v>
      </c>
      <c r="D26" s="14">
        <v>122426</v>
      </c>
      <c r="E26" s="14">
        <v>114</v>
      </c>
      <c r="F26" s="14">
        <v>98178</v>
      </c>
      <c r="G26" s="14">
        <v>128</v>
      </c>
      <c r="H26" s="14">
        <v>97856</v>
      </c>
      <c r="I26" s="14">
        <v>126</v>
      </c>
      <c r="J26" s="14">
        <v>100870</v>
      </c>
      <c r="K26" s="14">
        <v>125</v>
      </c>
      <c r="L26" s="14">
        <v>100484</v>
      </c>
      <c r="M26" s="14">
        <v>123</v>
      </c>
      <c r="N26" s="14">
        <v>95854</v>
      </c>
      <c r="O26" s="14">
        <v>116</v>
      </c>
      <c r="P26" s="14">
        <v>97106</v>
      </c>
      <c r="Q26" s="14">
        <v>116</v>
      </c>
      <c r="R26" s="14">
        <v>97337</v>
      </c>
      <c r="S26" s="14">
        <v>115</v>
      </c>
      <c r="T26" s="14">
        <v>96470</v>
      </c>
      <c r="U26" s="14">
        <v>114</v>
      </c>
    </row>
    <row r="27" spans="1:21" ht="25.4" customHeight="1" x14ac:dyDescent="0.35">
      <c r="A27" s="13" t="s">
        <v>1</v>
      </c>
      <c r="B27" s="14">
        <v>85731</v>
      </c>
      <c r="C27" s="14">
        <v>102</v>
      </c>
      <c r="D27" s="14">
        <v>89601</v>
      </c>
      <c r="E27" s="14">
        <v>105</v>
      </c>
      <c r="F27" s="14">
        <v>69898</v>
      </c>
      <c r="G27" s="14">
        <v>117</v>
      </c>
      <c r="H27" s="14">
        <v>72051</v>
      </c>
      <c r="I27" s="14">
        <v>116</v>
      </c>
      <c r="J27" s="14">
        <v>75054</v>
      </c>
      <c r="K27" s="14">
        <v>115</v>
      </c>
      <c r="L27" s="14">
        <v>74646</v>
      </c>
      <c r="M27" s="14">
        <v>113</v>
      </c>
      <c r="N27" s="14">
        <v>71914</v>
      </c>
      <c r="O27" s="14">
        <v>107</v>
      </c>
      <c r="P27" s="14">
        <v>73740</v>
      </c>
      <c r="Q27" s="14">
        <v>107</v>
      </c>
      <c r="R27" s="14">
        <v>73845</v>
      </c>
      <c r="S27" s="14">
        <v>106</v>
      </c>
      <c r="T27" s="14">
        <v>73599</v>
      </c>
      <c r="U27" s="14">
        <v>105</v>
      </c>
    </row>
    <row r="28" spans="1:21" ht="25.4" customHeight="1" thickBot="1" x14ac:dyDescent="0.4">
      <c r="A28" s="15" t="s">
        <v>2</v>
      </c>
      <c r="B28" s="16">
        <v>487281</v>
      </c>
      <c r="C28" s="16">
        <v>99</v>
      </c>
      <c r="D28" s="16">
        <v>504905</v>
      </c>
      <c r="E28" s="16">
        <v>101</v>
      </c>
      <c r="F28" s="16">
        <v>382975</v>
      </c>
      <c r="G28" s="16">
        <v>108</v>
      </c>
      <c r="H28" s="16">
        <v>406190</v>
      </c>
      <c r="I28" s="16">
        <v>106</v>
      </c>
      <c r="J28" s="16">
        <v>437182</v>
      </c>
      <c r="K28" s="16">
        <v>106</v>
      </c>
      <c r="L28" s="16">
        <v>435116</v>
      </c>
      <c r="M28" s="16">
        <v>105</v>
      </c>
      <c r="N28" s="16">
        <v>435178</v>
      </c>
      <c r="O28" s="16">
        <v>101</v>
      </c>
      <c r="P28" s="16">
        <v>456158</v>
      </c>
      <c r="Q28" s="16">
        <v>102</v>
      </c>
      <c r="R28" s="16">
        <v>458950</v>
      </c>
      <c r="S28" s="16">
        <v>100</v>
      </c>
      <c r="T28" s="16">
        <v>459343</v>
      </c>
      <c r="U28" s="16">
        <v>100</v>
      </c>
    </row>
    <row r="29" spans="1:21" ht="5.15" customHeight="1" thickTop="1" x14ac:dyDescent="0.35">
      <c r="A29" s="52"/>
      <c r="J29" s="23"/>
    </row>
    <row r="30" spans="1:21" ht="46.4" customHeight="1" x14ac:dyDescent="0.35">
      <c r="A30" s="339" t="s">
        <v>107</v>
      </c>
      <c r="B30" s="339"/>
      <c r="C30" s="339"/>
      <c r="D30" s="339"/>
      <c r="E30" s="339"/>
      <c r="F30" s="339"/>
      <c r="G30" s="339"/>
      <c r="H30" s="339"/>
      <c r="I30" s="339"/>
      <c r="J30" s="339"/>
      <c r="K30" s="339"/>
      <c r="L30" s="339"/>
      <c r="M30" s="339"/>
      <c r="N30" s="339"/>
      <c r="O30" s="339"/>
      <c r="P30" s="339"/>
      <c r="Q30" s="339"/>
      <c r="R30" s="339"/>
      <c r="S30" s="339"/>
      <c r="T30" s="339"/>
      <c r="U30" s="339"/>
    </row>
    <row r="31" spans="1:21" x14ac:dyDescent="0.35">
      <c r="A31" s="52" t="str">
        <f>+INDICE!B24</f>
        <v xml:space="preserve"> Lettura dati 29 marzo 2024</v>
      </c>
      <c r="B31" s="96"/>
      <c r="C31" s="96"/>
      <c r="D31" s="96"/>
      <c r="E31" s="96"/>
      <c r="F31" s="96"/>
      <c r="G31" s="96"/>
      <c r="H31" s="96"/>
      <c r="I31" s="66"/>
      <c r="J31" s="3"/>
      <c r="K31" s="3"/>
      <c r="L31" s="3"/>
      <c r="M31" s="3"/>
    </row>
    <row r="32" spans="1:21" ht="15" x14ac:dyDescent="0.35">
      <c r="B32" s="7"/>
      <c r="C32" s="63"/>
    </row>
    <row r="36" spans="2:6" x14ac:dyDescent="0.35">
      <c r="F36" s="23"/>
    </row>
    <row r="39" spans="2:6" x14ac:dyDescent="0.35">
      <c r="B39" s="4"/>
    </row>
    <row r="40" spans="2:6" x14ac:dyDescent="0.35">
      <c r="B40" s="4"/>
    </row>
    <row r="41" spans="2:6" x14ac:dyDescent="0.35">
      <c r="B41" s="4"/>
    </row>
    <row r="42" spans="2:6" x14ac:dyDescent="0.35">
      <c r="B42" s="4"/>
      <c r="C42" s="63"/>
    </row>
    <row r="43" spans="2:6" x14ac:dyDescent="0.35">
      <c r="B43" s="4"/>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sheetData>
  <mergeCells count="12">
    <mergeCell ref="A30:U30"/>
    <mergeCell ref="A2:A3"/>
    <mergeCell ref="B2:C2"/>
    <mergeCell ref="D2:E2"/>
    <mergeCell ref="F2:G2"/>
    <mergeCell ref="H2:I2"/>
    <mergeCell ref="J2:K2"/>
    <mergeCell ref="L2:M2"/>
    <mergeCell ref="N2:O2"/>
    <mergeCell ref="P2:Q2"/>
    <mergeCell ref="R2:S2"/>
    <mergeCell ref="T2:U2"/>
  </mergeCells>
  <pageMargins left="0.70866141732283472" right="0.70866141732283472" top="0.74803149606299213" bottom="0.74803149606299213" header="0.31496062992125984" footer="0.31496062992125984"/>
  <pageSetup paperSize="9"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DC06-F00D-42C6-A4D2-877180F7F4CC}">
  <sheetPr>
    <pageSetUpPr fitToPage="1"/>
  </sheetPr>
  <dimension ref="A1:G56"/>
  <sheetViews>
    <sheetView showGridLines="0" topLeftCell="A16" zoomScale="75" zoomScaleNormal="75" workbookViewId="0">
      <selection activeCell="C24" sqref="C24:J24"/>
    </sheetView>
  </sheetViews>
  <sheetFormatPr defaultColWidth="13.453125" defaultRowHeight="10" x14ac:dyDescent="0.35"/>
  <cols>
    <col min="1" max="1" width="29" style="1" customWidth="1"/>
    <col min="2" max="3" width="18.453125" style="1" customWidth="1"/>
    <col min="4" max="4" width="18.453125" style="64" customWidth="1"/>
    <col min="5" max="6" width="18.453125" style="1" customWidth="1"/>
    <col min="7" max="7" width="13.453125" style="221"/>
    <col min="8" max="16384" width="13.453125" style="1"/>
  </cols>
  <sheetData>
    <row r="1" spans="1:6" ht="57" customHeight="1" thickBot="1" x14ac:dyDescent="0.4">
      <c r="A1" s="346" t="str">
        <f>+INDICE!B27</f>
        <v>Tavola 2.3 – AUU ai percettori di Reddito di Cittadinanza: nuclei e figli con almeno una mensilità di RdC integrata nell'anno per regione - Anno 2022</v>
      </c>
      <c r="B1" s="346"/>
      <c r="C1" s="346"/>
      <c r="D1" s="346"/>
      <c r="E1" s="346"/>
      <c r="F1" s="346"/>
    </row>
    <row r="2" spans="1:6" ht="44.15" customHeight="1" thickTop="1" x14ac:dyDescent="0.35">
      <c r="A2" s="343" t="s">
        <v>69</v>
      </c>
      <c r="B2" s="345" t="s">
        <v>148</v>
      </c>
      <c r="C2" s="345"/>
      <c r="D2" s="345"/>
      <c r="E2" s="345"/>
      <c r="F2" s="345"/>
    </row>
    <row r="3" spans="1:6" ht="82.5" customHeight="1" thickBot="1" x14ac:dyDescent="0.4">
      <c r="A3" s="344"/>
      <c r="B3" s="57" t="s">
        <v>83</v>
      </c>
      <c r="C3" s="57" t="s">
        <v>84</v>
      </c>
      <c r="D3" s="57" t="s">
        <v>99</v>
      </c>
      <c r="E3" s="57" t="s">
        <v>100</v>
      </c>
      <c r="F3" s="57" t="s">
        <v>80</v>
      </c>
    </row>
    <row r="4" spans="1:6" ht="25.4" customHeight="1" thickTop="1" x14ac:dyDescent="0.35">
      <c r="A4" s="58" t="s">
        <v>4</v>
      </c>
      <c r="B4" s="58">
        <v>20692</v>
      </c>
      <c r="C4" s="58">
        <v>36106</v>
      </c>
      <c r="D4" s="58">
        <v>192</v>
      </c>
      <c r="E4" s="58">
        <v>112</v>
      </c>
      <c r="F4" s="242">
        <v>7</v>
      </c>
    </row>
    <row r="5" spans="1:6" ht="21.75" customHeight="1" x14ac:dyDescent="0.35">
      <c r="A5" s="58" t="s">
        <v>5</v>
      </c>
      <c r="B5" s="58">
        <v>275</v>
      </c>
      <c r="C5" s="58">
        <v>514</v>
      </c>
      <c r="D5" s="58">
        <v>235</v>
      </c>
      <c r="E5" s="58">
        <v>129</v>
      </c>
      <c r="F5" s="242">
        <v>6.4</v>
      </c>
    </row>
    <row r="6" spans="1:6" ht="21.75" customHeight="1" x14ac:dyDescent="0.35">
      <c r="A6" s="58" t="s">
        <v>6</v>
      </c>
      <c r="B6" s="58">
        <v>32348</v>
      </c>
      <c r="C6" s="58">
        <v>58871</v>
      </c>
      <c r="D6" s="58">
        <v>215</v>
      </c>
      <c r="E6" s="58">
        <v>121</v>
      </c>
      <c r="F6" s="242">
        <v>6.7</v>
      </c>
    </row>
    <row r="7" spans="1:6" ht="21.75" customHeight="1" x14ac:dyDescent="0.35">
      <c r="A7" s="58" t="s">
        <v>60</v>
      </c>
      <c r="B7" s="58">
        <v>1503</v>
      </c>
      <c r="C7" s="58">
        <v>3066</v>
      </c>
      <c r="D7" s="58">
        <v>292</v>
      </c>
      <c r="E7" s="58">
        <v>143</v>
      </c>
      <c r="F7" s="242">
        <v>7</v>
      </c>
    </row>
    <row r="8" spans="1:6" ht="21.75" customHeight="1" x14ac:dyDescent="0.35">
      <c r="A8" s="58" t="s">
        <v>61</v>
      </c>
      <c r="B8" s="58">
        <v>167</v>
      </c>
      <c r="C8" s="58">
        <v>375</v>
      </c>
      <c r="D8" s="58">
        <v>296</v>
      </c>
      <c r="E8" s="58">
        <v>133</v>
      </c>
      <c r="F8" s="242">
        <v>5.7</v>
      </c>
    </row>
    <row r="9" spans="1:6" ht="21.75" customHeight="1" x14ac:dyDescent="0.35">
      <c r="A9" s="58" t="s">
        <v>7</v>
      </c>
      <c r="B9" s="58">
        <v>9176</v>
      </c>
      <c r="C9" s="58">
        <v>16614</v>
      </c>
      <c r="D9" s="58">
        <v>215</v>
      </c>
      <c r="E9" s="58">
        <v>121</v>
      </c>
      <c r="F9" s="242">
        <v>6.7</v>
      </c>
    </row>
    <row r="10" spans="1:6" ht="21.75" customHeight="1" x14ac:dyDescent="0.35">
      <c r="A10" s="58" t="s">
        <v>52</v>
      </c>
      <c r="B10" s="58">
        <v>2555</v>
      </c>
      <c r="C10" s="58">
        <v>4408</v>
      </c>
      <c r="D10" s="58">
        <v>201</v>
      </c>
      <c r="E10" s="58">
        <v>119</v>
      </c>
      <c r="F10" s="242">
        <v>6.7</v>
      </c>
    </row>
    <row r="11" spans="1:6" ht="21.75" customHeight="1" x14ac:dyDescent="0.35">
      <c r="A11" s="58" t="s">
        <v>8</v>
      </c>
      <c r="B11" s="58">
        <v>6925</v>
      </c>
      <c r="C11" s="58">
        <v>11629</v>
      </c>
      <c r="D11" s="58">
        <v>184</v>
      </c>
      <c r="E11" s="58">
        <v>111</v>
      </c>
      <c r="F11" s="242">
        <v>6.9</v>
      </c>
    </row>
    <row r="12" spans="1:6" ht="21.75" customHeight="1" x14ac:dyDescent="0.35">
      <c r="A12" s="58" t="s">
        <v>9</v>
      </c>
      <c r="B12" s="58">
        <v>12246</v>
      </c>
      <c r="C12" s="58">
        <v>21846</v>
      </c>
      <c r="D12" s="58">
        <v>214</v>
      </c>
      <c r="E12" s="58">
        <v>123</v>
      </c>
      <c r="F12" s="242">
        <v>6.7</v>
      </c>
    </row>
    <row r="13" spans="1:6" ht="21.75" customHeight="1" x14ac:dyDescent="0.35">
      <c r="A13" s="58" t="s">
        <v>10</v>
      </c>
      <c r="B13" s="58">
        <v>12363</v>
      </c>
      <c r="C13" s="58">
        <v>21003</v>
      </c>
      <c r="D13" s="58">
        <v>190</v>
      </c>
      <c r="E13" s="58">
        <v>115</v>
      </c>
      <c r="F13" s="242">
        <v>6.7</v>
      </c>
    </row>
    <row r="14" spans="1:6" ht="21.75" customHeight="1" x14ac:dyDescent="0.35">
      <c r="A14" s="58" t="s">
        <v>11</v>
      </c>
      <c r="B14" s="58">
        <v>3894</v>
      </c>
      <c r="C14" s="58">
        <v>6565</v>
      </c>
      <c r="D14" s="58">
        <v>188</v>
      </c>
      <c r="E14" s="58">
        <v>113</v>
      </c>
      <c r="F14" s="242">
        <v>6.9</v>
      </c>
    </row>
    <row r="15" spans="1:6" ht="21.75" customHeight="1" x14ac:dyDescent="0.35">
      <c r="A15" s="58" t="s">
        <v>12</v>
      </c>
      <c r="B15" s="58">
        <v>4915</v>
      </c>
      <c r="C15" s="58">
        <v>8595</v>
      </c>
      <c r="D15" s="58">
        <v>210</v>
      </c>
      <c r="E15" s="58">
        <v>123</v>
      </c>
      <c r="F15" s="242">
        <v>6.8</v>
      </c>
    </row>
    <row r="16" spans="1:6" ht="21.75" customHeight="1" x14ac:dyDescent="0.35">
      <c r="A16" s="58" t="s">
        <v>13</v>
      </c>
      <c r="B16" s="58">
        <v>45256</v>
      </c>
      <c r="C16" s="58">
        <v>74602</v>
      </c>
      <c r="D16" s="58">
        <v>171</v>
      </c>
      <c r="E16" s="58">
        <v>106</v>
      </c>
      <c r="F16" s="242">
        <v>7.1</v>
      </c>
    </row>
    <row r="17" spans="1:7" ht="21.75" customHeight="1" x14ac:dyDescent="0.35">
      <c r="A17" s="58" t="s">
        <v>14</v>
      </c>
      <c r="B17" s="58">
        <v>8063</v>
      </c>
      <c r="C17" s="58">
        <v>13675</v>
      </c>
      <c r="D17" s="58">
        <v>181</v>
      </c>
      <c r="E17" s="58">
        <v>109</v>
      </c>
      <c r="F17" s="242">
        <v>7.2</v>
      </c>
    </row>
    <row r="18" spans="1:7" ht="21.75" customHeight="1" x14ac:dyDescent="0.35">
      <c r="A18" s="58" t="s">
        <v>15</v>
      </c>
      <c r="B18" s="58">
        <v>2180</v>
      </c>
      <c r="C18" s="58">
        <v>3621</v>
      </c>
      <c r="D18" s="58">
        <v>165</v>
      </c>
      <c r="E18" s="58">
        <v>102</v>
      </c>
      <c r="F18" s="242">
        <v>7.3</v>
      </c>
    </row>
    <row r="19" spans="1:7" ht="21.75" customHeight="1" x14ac:dyDescent="0.35">
      <c r="A19" s="58" t="s">
        <v>16</v>
      </c>
      <c r="B19" s="58">
        <v>129792</v>
      </c>
      <c r="C19" s="58">
        <v>221527</v>
      </c>
      <c r="D19" s="58">
        <v>170</v>
      </c>
      <c r="E19" s="58">
        <v>101</v>
      </c>
      <c r="F19" s="242">
        <v>7.7</v>
      </c>
    </row>
    <row r="20" spans="1:7" ht="21.75" customHeight="1" x14ac:dyDescent="0.35">
      <c r="A20" s="58" t="s">
        <v>17</v>
      </c>
      <c r="B20" s="58">
        <v>50580</v>
      </c>
      <c r="C20" s="58">
        <v>83397</v>
      </c>
      <c r="D20" s="58">
        <v>167</v>
      </c>
      <c r="E20" s="58">
        <v>103</v>
      </c>
      <c r="F20" s="242">
        <v>7.5</v>
      </c>
    </row>
    <row r="21" spans="1:7" ht="21.75" customHeight="1" x14ac:dyDescent="0.35">
      <c r="A21" s="58" t="s">
        <v>18</v>
      </c>
      <c r="B21" s="58">
        <v>3633</v>
      </c>
      <c r="C21" s="58">
        <v>5939</v>
      </c>
      <c r="D21" s="58">
        <v>164</v>
      </c>
      <c r="E21" s="58">
        <v>103</v>
      </c>
      <c r="F21" s="242">
        <v>7.4</v>
      </c>
    </row>
    <row r="22" spans="1:7" ht="21.75" customHeight="1" x14ac:dyDescent="0.35">
      <c r="A22" s="58" t="s">
        <v>19</v>
      </c>
      <c r="B22" s="58">
        <v>34573</v>
      </c>
      <c r="C22" s="58">
        <v>58266</v>
      </c>
      <c r="D22" s="58">
        <v>179</v>
      </c>
      <c r="E22" s="58">
        <v>108</v>
      </c>
      <c r="F22" s="242">
        <v>7.6</v>
      </c>
    </row>
    <row r="23" spans="1:7" ht="21.75" customHeight="1" x14ac:dyDescent="0.35">
      <c r="A23" s="58" t="s">
        <v>20</v>
      </c>
      <c r="B23" s="58">
        <v>108956</v>
      </c>
      <c r="C23" s="58">
        <v>187210</v>
      </c>
      <c r="D23" s="58">
        <v>172</v>
      </c>
      <c r="E23" s="58">
        <v>102</v>
      </c>
      <c r="F23" s="242">
        <v>7.7</v>
      </c>
    </row>
    <row r="24" spans="1:7" ht="21.75" customHeight="1" x14ac:dyDescent="0.35">
      <c r="A24" s="58" t="s">
        <v>21</v>
      </c>
      <c r="B24" s="58">
        <v>15032</v>
      </c>
      <c r="C24" s="58">
        <v>23734</v>
      </c>
      <c r="D24" s="58">
        <v>159</v>
      </c>
      <c r="E24" s="58">
        <v>103</v>
      </c>
      <c r="F24" s="242">
        <v>7.2</v>
      </c>
    </row>
    <row r="25" spans="1:7" ht="21.75" customHeight="1" thickBot="1" x14ac:dyDescent="0.4">
      <c r="A25" s="59" t="s">
        <v>32</v>
      </c>
      <c r="B25" s="59">
        <v>505124</v>
      </c>
      <c r="C25" s="59">
        <v>861563</v>
      </c>
      <c r="D25" s="59">
        <v>177</v>
      </c>
      <c r="E25" s="59">
        <v>106</v>
      </c>
      <c r="F25" s="243">
        <v>7.4</v>
      </c>
    </row>
    <row r="26" spans="1:7" ht="12" customHeight="1" thickTop="1" x14ac:dyDescent="0.35">
      <c r="A26" s="131"/>
      <c r="B26" s="131"/>
      <c r="C26" s="131"/>
      <c r="D26" s="244"/>
      <c r="E26" s="131"/>
      <c r="F26" s="131"/>
    </row>
    <row r="27" spans="1:7" ht="53.9" customHeight="1" x14ac:dyDescent="0.35">
      <c r="A27" s="339" t="s">
        <v>107</v>
      </c>
      <c r="B27" s="339"/>
      <c r="C27" s="339"/>
      <c r="D27" s="339"/>
      <c r="E27" s="339"/>
      <c r="F27" s="339"/>
    </row>
    <row r="28" spans="1:7" s="3" customFormat="1" ht="24" customHeight="1" x14ac:dyDescent="0.3">
      <c r="A28" s="52" t="str">
        <f>+INDICE!B24</f>
        <v xml:space="preserve"> Lettura dati 29 marzo 2024</v>
      </c>
      <c r="B28" s="96"/>
      <c r="C28" s="96"/>
      <c r="D28" s="96"/>
      <c r="E28" s="96"/>
      <c r="G28" s="222"/>
    </row>
    <row r="29" spans="1:7" ht="15" x14ac:dyDescent="0.35">
      <c r="B29" s="7"/>
      <c r="C29" s="7"/>
      <c r="D29" s="63"/>
    </row>
    <row r="36" spans="2:7" x14ac:dyDescent="0.35">
      <c r="B36" s="4"/>
      <c r="C36" s="4"/>
    </row>
    <row r="37" spans="2:7" x14ac:dyDescent="0.35">
      <c r="B37" s="4"/>
      <c r="C37" s="4"/>
    </row>
    <row r="38" spans="2:7" x14ac:dyDescent="0.35">
      <c r="B38" s="4"/>
      <c r="C38" s="4"/>
    </row>
    <row r="39" spans="2:7" ht="13.5" x14ac:dyDescent="0.35">
      <c r="B39" s="4"/>
      <c r="C39" s="4"/>
      <c r="D39" s="63"/>
    </row>
    <row r="40" spans="2:7" x14ac:dyDescent="0.35">
      <c r="B40" s="4"/>
      <c r="C40" s="4"/>
    </row>
    <row r="41" spans="2:7" x14ac:dyDescent="0.35">
      <c r="B41" s="4"/>
      <c r="C41" s="4"/>
    </row>
    <row r="42" spans="2:7" x14ac:dyDescent="0.35">
      <c r="B42" s="4"/>
      <c r="C42" s="4"/>
    </row>
    <row r="43" spans="2:7" x14ac:dyDescent="0.35">
      <c r="B43" s="4"/>
      <c r="C43" s="4"/>
    </row>
    <row r="44" spans="2:7" x14ac:dyDescent="0.35">
      <c r="B44" s="4"/>
      <c r="C44" s="4"/>
    </row>
    <row r="45" spans="2:7" s="64" customFormat="1" x14ac:dyDescent="0.35">
      <c r="B45" s="4"/>
      <c r="C45" s="4"/>
      <c r="G45" s="223"/>
    </row>
    <row r="46" spans="2:7" s="64" customFormat="1" x14ac:dyDescent="0.35">
      <c r="B46" s="4"/>
      <c r="C46" s="4"/>
      <c r="G46" s="223"/>
    </row>
    <row r="47" spans="2:7" s="64" customFormat="1" x14ac:dyDescent="0.35">
      <c r="B47" s="4"/>
      <c r="C47" s="4"/>
      <c r="G47" s="223"/>
    </row>
    <row r="48" spans="2:7" s="64" customFormat="1" x14ac:dyDescent="0.35">
      <c r="B48" s="4"/>
      <c r="C48" s="4"/>
      <c r="G48" s="223"/>
    </row>
    <row r="49" spans="2:7" s="64" customFormat="1" x14ac:dyDescent="0.35">
      <c r="B49" s="4"/>
      <c r="C49" s="4"/>
      <c r="G49" s="223"/>
    </row>
    <row r="50" spans="2:7" s="64" customFormat="1" x14ac:dyDescent="0.35">
      <c r="B50" s="4"/>
      <c r="C50" s="4"/>
      <c r="G50" s="223"/>
    </row>
    <row r="51" spans="2:7" s="64" customFormat="1" x14ac:dyDescent="0.35">
      <c r="B51" s="4"/>
      <c r="C51" s="4"/>
      <c r="G51" s="223"/>
    </row>
    <row r="52" spans="2:7" s="64" customFormat="1" x14ac:dyDescent="0.35">
      <c r="B52" s="4"/>
      <c r="C52" s="4"/>
      <c r="G52" s="223"/>
    </row>
    <row r="53" spans="2:7" s="64" customFormat="1" x14ac:dyDescent="0.35">
      <c r="B53" s="4"/>
      <c r="C53" s="4"/>
      <c r="G53" s="223"/>
    </row>
    <row r="54" spans="2:7" s="64" customFormat="1" x14ac:dyDescent="0.35">
      <c r="B54" s="4"/>
      <c r="C54" s="4"/>
      <c r="G54" s="223"/>
    </row>
    <row r="55" spans="2:7" s="64" customFormat="1" x14ac:dyDescent="0.35">
      <c r="B55" s="4"/>
      <c r="C55" s="4"/>
      <c r="G55" s="223"/>
    </row>
    <row r="56" spans="2:7" s="64" customFormat="1" x14ac:dyDescent="0.35">
      <c r="B56" s="4"/>
      <c r="C56" s="4"/>
      <c r="G56" s="223"/>
    </row>
  </sheetData>
  <mergeCells count="4">
    <mergeCell ref="A2:A3"/>
    <mergeCell ref="B2:F2"/>
    <mergeCell ref="A1:F1"/>
    <mergeCell ref="A27:F27"/>
  </mergeCells>
  <pageMargins left="0.70866141732283472" right="0.70866141732283472" top="0.74803149606299213" bottom="0.74803149606299213" header="0.31496062992125984" footer="0.31496062992125984"/>
  <pageSetup paperSize="9" scale="4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1CA47-3367-4ECF-B6DE-11CC11D047D0}">
  <sheetPr>
    <pageSetUpPr fitToPage="1"/>
  </sheetPr>
  <dimension ref="B1:I19"/>
  <sheetViews>
    <sheetView topLeftCell="A6" workbookViewId="0">
      <selection activeCell="C24" sqref="C24:J24"/>
    </sheetView>
  </sheetViews>
  <sheetFormatPr defaultRowHeight="14.5" x14ac:dyDescent="0.35"/>
  <cols>
    <col min="1" max="1" width="4" customWidth="1"/>
    <col min="4" max="4" width="10.1796875" customWidth="1"/>
    <col min="9" max="9" width="9.81640625" customWidth="1"/>
  </cols>
  <sheetData>
    <row r="1" spans="2:9" x14ac:dyDescent="0.35">
      <c r="B1" t="s">
        <v>74</v>
      </c>
    </row>
    <row r="12" spans="2:9" ht="18.5" x14ac:dyDescent="0.35">
      <c r="B12" s="119" t="s">
        <v>138</v>
      </c>
    </row>
    <row r="15" spans="2:9" ht="14.5" customHeight="1" x14ac:dyDescent="0.35">
      <c r="B15" s="335" t="s">
        <v>140</v>
      </c>
      <c r="C15" s="335"/>
      <c r="D15" s="335"/>
      <c r="E15" s="335"/>
      <c r="F15" s="335"/>
      <c r="G15" s="335"/>
      <c r="H15" s="335"/>
      <c r="I15" s="335"/>
    </row>
    <row r="16" spans="2:9" x14ac:dyDescent="0.35">
      <c r="B16" s="335"/>
      <c r="C16" s="335"/>
      <c r="D16" s="335"/>
      <c r="E16" s="335"/>
      <c r="F16" s="335"/>
      <c r="G16" s="335"/>
      <c r="H16" s="335"/>
      <c r="I16" s="335"/>
    </row>
    <row r="17" spans="2:9" ht="25.5" customHeight="1" x14ac:dyDescent="0.35">
      <c r="B17" s="335"/>
      <c r="C17" s="335"/>
      <c r="D17" s="335"/>
      <c r="E17" s="335"/>
      <c r="F17" s="335"/>
      <c r="G17" s="335"/>
      <c r="H17" s="335"/>
      <c r="I17" s="335"/>
    </row>
    <row r="18" spans="2:9" ht="28" customHeight="1" x14ac:dyDescent="0.35">
      <c r="B18" s="335"/>
      <c r="C18" s="335"/>
      <c r="D18" s="335"/>
      <c r="E18" s="335"/>
      <c r="F18" s="335"/>
      <c r="G18" s="335"/>
      <c r="H18" s="335"/>
      <c r="I18" s="335"/>
    </row>
    <row r="19" spans="2:9" x14ac:dyDescent="0.35">
      <c r="B19" s="335"/>
      <c r="C19" s="335"/>
      <c r="D19" s="335"/>
      <c r="E19" s="335"/>
      <c r="F19" s="335"/>
      <c r="G19" s="335"/>
      <c r="H19" s="335"/>
      <c r="I19" s="335"/>
    </row>
  </sheetData>
  <mergeCells count="1">
    <mergeCell ref="B15:I19"/>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pageSetUpPr fitToPage="1"/>
  </sheetPr>
  <dimension ref="B1:U39"/>
  <sheetViews>
    <sheetView showGridLines="0" topLeftCell="A15" zoomScaleNormal="100" workbookViewId="0">
      <selection activeCell="B21" sqref="B21:K21"/>
    </sheetView>
  </sheetViews>
  <sheetFormatPr defaultColWidth="8.7265625" defaultRowHeight="14.5" x14ac:dyDescent="0.35"/>
  <cols>
    <col min="1" max="1" width="4.1796875" style="40" customWidth="1"/>
    <col min="2" max="2" width="13.1796875" style="40" customWidth="1"/>
    <col min="3" max="11" width="8.7265625" style="40"/>
    <col min="12" max="12" width="5" style="40" customWidth="1"/>
    <col min="13" max="13" width="7.26953125" style="40" customWidth="1"/>
    <col min="14" max="16384" width="8.7265625" style="40"/>
  </cols>
  <sheetData>
    <row r="1" spans="2:21" x14ac:dyDescent="0.35">
      <c r="B1" s="40" t="s">
        <v>74</v>
      </c>
    </row>
    <row r="4" spans="2:21" ht="25" x14ac:dyDescent="0.35">
      <c r="B4" s="283" t="s">
        <v>55</v>
      </c>
      <c r="C4" s="283"/>
      <c r="D4" s="283"/>
      <c r="E4" s="283"/>
      <c r="F4" s="283"/>
      <c r="G4" s="283"/>
      <c r="H4" s="283"/>
      <c r="I4" s="283"/>
      <c r="J4" s="283"/>
      <c r="K4" s="283"/>
    </row>
    <row r="7" spans="2:21" ht="15" x14ac:dyDescent="0.35">
      <c r="B7" s="284" t="s">
        <v>65</v>
      </c>
      <c r="C7" s="284"/>
      <c r="D7" s="284"/>
      <c r="E7" s="284"/>
      <c r="F7" s="284"/>
      <c r="G7" s="284"/>
      <c r="H7" s="284"/>
      <c r="I7" s="284"/>
      <c r="J7" s="284"/>
      <c r="K7" s="284"/>
    </row>
    <row r="9" spans="2:21" ht="15.5" x14ac:dyDescent="0.35">
      <c r="B9" s="90" t="s">
        <v>79</v>
      </c>
      <c r="C9" s="42"/>
      <c r="G9" s="103"/>
      <c r="M9" s="101"/>
      <c r="N9" s="101"/>
      <c r="O9" s="101"/>
      <c r="P9" s="101"/>
      <c r="Q9" s="101"/>
      <c r="R9" s="101"/>
      <c r="S9" s="101"/>
      <c r="T9" s="101"/>
      <c r="U9" s="102"/>
    </row>
    <row r="10" spans="2:21" ht="15.5" x14ac:dyDescent="0.35">
      <c r="B10" s="219" t="s">
        <v>185</v>
      </c>
      <c r="C10" s="220"/>
      <c r="D10" s="142"/>
      <c r="G10" s="103"/>
      <c r="I10" s="105"/>
      <c r="M10" s="101"/>
      <c r="N10" s="101"/>
      <c r="O10" s="101"/>
      <c r="P10" s="101"/>
      <c r="Q10" s="101"/>
      <c r="R10" s="101"/>
      <c r="S10" s="101"/>
      <c r="T10" s="101"/>
      <c r="U10" s="101"/>
    </row>
    <row r="11" spans="2:21" ht="27" customHeight="1" x14ac:dyDescent="0.35">
      <c r="B11" s="285" t="s">
        <v>166</v>
      </c>
      <c r="C11" s="285"/>
      <c r="D11" s="285"/>
      <c r="E11" s="285"/>
      <c r="F11" s="285"/>
      <c r="G11" s="285"/>
      <c r="H11" s="285"/>
      <c r="I11" s="285"/>
      <c r="J11" s="285"/>
      <c r="K11" s="285"/>
      <c r="L11" s="133"/>
      <c r="M11" s="133"/>
    </row>
    <row r="12" spans="2:21" ht="35.15" customHeight="1" x14ac:dyDescent="0.35">
      <c r="B12" s="285" t="s">
        <v>167</v>
      </c>
      <c r="C12" s="285"/>
      <c r="D12" s="285"/>
      <c r="E12" s="285"/>
      <c r="F12" s="285"/>
      <c r="G12" s="285"/>
      <c r="H12" s="285"/>
      <c r="I12" s="285"/>
      <c r="J12" s="285"/>
      <c r="K12" s="285"/>
      <c r="L12" s="133"/>
      <c r="M12" s="133"/>
    </row>
    <row r="13" spans="2:21" ht="19.5" customHeight="1" x14ac:dyDescent="0.35">
      <c r="B13" s="285" t="s">
        <v>173</v>
      </c>
      <c r="C13" s="285"/>
      <c r="D13" s="285"/>
      <c r="E13" s="285"/>
      <c r="F13" s="285"/>
      <c r="G13" s="285"/>
      <c r="H13" s="285"/>
      <c r="I13" s="285"/>
      <c r="J13" s="285"/>
      <c r="K13" s="285"/>
      <c r="L13" s="133"/>
      <c r="M13" s="133"/>
    </row>
    <row r="14" spans="2:21" ht="19.5" customHeight="1" x14ac:dyDescent="0.35">
      <c r="B14" s="133" t="s">
        <v>174</v>
      </c>
      <c r="C14" s="133"/>
      <c r="D14" s="133"/>
      <c r="E14" s="133"/>
      <c r="F14" s="133"/>
      <c r="G14" s="133"/>
      <c r="H14" s="133"/>
      <c r="I14" s="133"/>
      <c r="J14" s="133"/>
      <c r="K14" s="133"/>
      <c r="L14" s="133"/>
      <c r="M14" s="133"/>
    </row>
    <row r="15" spans="2:21" ht="34.5" customHeight="1" x14ac:dyDescent="0.35">
      <c r="B15" s="285" t="s">
        <v>172</v>
      </c>
      <c r="C15" s="285"/>
      <c r="D15" s="285"/>
      <c r="E15" s="285"/>
      <c r="F15" s="285"/>
      <c r="G15" s="285"/>
      <c r="H15" s="285"/>
      <c r="I15" s="285"/>
      <c r="J15" s="285"/>
      <c r="K15" s="285"/>
      <c r="L15" s="285"/>
      <c r="M15" s="285"/>
    </row>
    <row r="16" spans="2:21" ht="34.5" customHeight="1" x14ac:dyDescent="0.35">
      <c r="B16" s="285" t="s">
        <v>175</v>
      </c>
      <c r="C16" s="285"/>
      <c r="D16" s="285"/>
      <c r="E16" s="285"/>
      <c r="F16" s="285"/>
      <c r="G16" s="285"/>
      <c r="H16" s="285"/>
      <c r="I16" s="285"/>
      <c r="J16" s="285"/>
      <c r="K16" s="285"/>
      <c r="L16" s="133"/>
      <c r="M16" s="133"/>
    </row>
    <row r="17" spans="2:13" ht="22" customHeight="1" x14ac:dyDescent="0.35">
      <c r="B17" s="133" t="s">
        <v>176</v>
      </c>
      <c r="C17" s="133"/>
      <c r="D17" s="133"/>
      <c r="E17" s="133"/>
      <c r="F17" s="133"/>
      <c r="G17" s="133"/>
      <c r="H17" s="133"/>
      <c r="I17" s="133"/>
      <c r="J17" s="133"/>
      <c r="K17" s="133"/>
      <c r="L17" s="133"/>
      <c r="M17" s="133"/>
    </row>
    <row r="18" spans="2:13" ht="22" customHeight="1" x14ac:dyDescent="0.35">
      <c r="B18" s="133" t="s">
        <v>177</v>
      </c>
      <c r="C18" s="133"/>
      <c r="D18" s="133"/>
      <c r="E18" s="133"/>
      <c r="F18" s="133"/>
      <c r="G18" s="133"/>
      <c r="H18" s="133"/>
      <c r="I18" s="133"/>
      <c r="J18" s="133"/>
      <c r="K18" s="133"/>
      <c r="L18" s="133"/>
      <c r="M18" s="133"/>
    </row>
    <row r="19" spans="2:13" ht="28.5" customHeight="1" x14ac:dyDescent="0.35">
      <c r="B19" s="285" t="s">
        <v>178</v>
      </c>
      <c r="C19" s="285"/>
      <c r="D19" s="285"/>
      <c r="E19" s="285"/>
      <c r="F19" s="285"/>
      <c r="G19" s="285"/>
      <c r="H19" s="285"/>
      <c r="I19" s="285"/>
      <c r="J19" s="285"/>
      <c r="K19" s="285"/>
      <c r="L19" s="285"/>
      <c r="M19" s="285"/>
    </row>
    <row r="20" spans="2:13" s="133" customFormat="1" ht="42.65" customHeight="1" x14ac:dyDescent="0.35">
      <c r="B20" s="285" t="s">
        <v>179</v>
      </c>
      <c r="C20" s="285"/>
      <c r="D20" s="285"/>
      <c r="E20" s="285"/>
      <c r="F20" s="285"/>
      <c r="G20" s="285"/>
      <c r="H20" s="285"/>
      <c r="I20" s="285"/>
      <c r="J20" s="285"/>
      <c r="K20" s="285"/>
    </row>
    <row r="21" spans="2:13" ht="27" customHeight="1" x14ac:dyDescent="0.35">
      <c r="B21" s="285" t="s">
        <v>180</v>
      </c>
      <c r="C21" s="285"/>
      <c r="D21" s="285"/>
      <c r="E21" s="285"/>
      <c r="F21" s="285"/>
      <c r="G21" s="285"/>
      <c r="H21" s="285"/>
      <c r="I21" s="285"/>
      <c r="J21" s="285"/>
      <c r="K21" s="285"/>
      <c r="L21" s="133"/>
      <c r="M21" s="133"/>
    </row>
    <row r="22" spans="2:13" ht="5.5" customHeight="1" x14ac:dyDescent="0.35">
      <c r="B22" s="133"/>
      <c r="C22" s="133"/>
      <c r="D22" s="133"/>
      <c r="E22" s="133"/>
      <c r="F22" s="133"/>
      <c r="G22" s="133"/>
      <c r="H22" s="133"/>
      <c r="I22" s="133"/>
      <c r="J22" s="133"/>
      <c r="K22" s="133"/>
      <c r="L22" s="133"/>
      <c r="M22" s="133"/>
    </row>
    <row r="23" spans="2:13" ht="25.5" customHeight="1" x14ac:dyDescent="0.35">
      <c r="B23" s="90" t="s">
        <v>101</v>
      </c>
      <c r="C23" s="133"/>
      <c r="D23" s="133"/>
      <c r="E23" s="133"/>
      <c r="F23" s="133"/>
      <c r="G23" s="133"/>
      <c r="H23" s="133"/>
      <c r="I23" s="133"/>
      <c r="J23" s="133"/>
      <c r="K23" s="133"/>
      <c r="L23" s="133"/>
      <c r="M23" s="133"/>
    </row>
    <row r="24" spans="2:13" ht="15.65" customHeight="1" x14ac:dyDescent="0.35">
      <c r="B24" s="192" t="s">
        <v>186</v>
      </c>
      <c r="C24" s="246"/>
      <c r="D24" s="246"/>
      <c r="E24" s="246"/>
      <c r="F24" s="133"/>
      <c r="G24" s="133"/>
      <c r="H24" s="133"/>
      <c r="I24" s="104"/>
      <c r="J24" s="133"/>
      <c r="K24" s="133"/>
      <c r="L24" s="133"/>
      <c r="M24" s="133"/>
    </row>
    <row r="25" spans="2:13" ht="28.5" customHeight="1" x14ac:dyDescent="0.35">
      <c r="B25" s="133" t="s">
        <v>169</v>
      </c>
      <c r="C25" s="133"/>
      <c r="D25" s="133"/>
      <c r="E25" s="133"/>
      <c r="F25" s="133"/>
      <c r="G25" s="133"/>
      <c r="H25" s="133"/>
      <c r="I25" s="133"/>
      <c r="J25" s="133"/>
      <c r="K25" s="133"/>
      <c r="L25" s="133"/>
      <c r="M25" s="133"/>
    </row>
    <row r="26" spans="2:13" ht="42" customHeight="1" x14ac:dyDescent="0.35">
      <c r="B26" s="285" t="s">
        <v>181</v>
      </c>
      <c r="C26" s="285"/>
      <c r="D26" s="285"/>
      <c r="E26" s="285"/>
      <c r="F26" s="285"/>
      <c r="G26" s="285"/>
      <c r="H26" s="285"/>
      <c r="I26" s="285"/>
      <c r="J26" s="285"/>
      <c r="K26" s="285"/>
      <c r="L26" s="133"/>
      <c r="M26" s="133"/>
    </row>
    <row r="27" spans="2:13" ht="37" customHeight="1" x14ac:dyDescent="0.35">
      <c r="B27" s="285" t="s">
        <v>168</v>
      </c>
      <c r="C27" s="285"/>
      <c r="D27" s="285"/>
      <c r="E27" s="285"/>
      <c r="F27" s="285"/>
      <c r="G27" s="285"/>
      <c r="H27" s="285"/>
      <c r="I27" s="285"/>
      <c r="J27" s="285"/>
      <c r="K27" s="285"/>
      <c r="L27" s="133"/>
      <c r="M27" s="133"/>
    </row>
    <row r="28" spans="2:13" s="143" customFormat="1" ht="31" customHeight="1" x14ac:dyDescent="0.35">
      <c r="B28" s="90" t="s">
        <v>138</v>
      </c>
      <c r="C28" s="133"/>
      <c r="D28" s="133"/>
      <c r="E28" s="133"/>
      <c r="F28" s="133"/>
      <c r="G28" s="133"/>
      <c r="H28" s="133"/>
      <c r="I28" s="133"/>
      <c r="J28" s="133"/>
      <c r="K28" s="133"/>
      <c r="L28" s="133"/>
      <c r="M28" s="133"/>
    </row>
    <row r="29" spans="2:13" ht="29.5" customHeight="1" x14ac:dyDescent="0.35">
      <c r="B29" s="133" t="s">
        <v>170</v>
      </c>
      <c r="C29" s="133"/>
      <c r="D29" s="133"/>
      <c r="E29" s="133"/>
      <c r="F29" s="133"/>
      <c r="G29" s="133"/>
      <c r="H29" s="133"/>
      <c r="I29" s="133"/>
      <c r="J29" s="133"/>
      <c r="K29" s="133"/>
      <c r="L29" s="133"/>
      <c r="M29" s="133"/>
    </row>
    <row r="30" spans="2:13" ht="26.5" customHeight="1" x14ac:dyDescent="0.35">
      <c r="B30" s="285" t="s">
        <v>171</v>
      </c>
      <c r="C30" s="285"/>
      <c r="D30" s="285"/>
      <c r="E30" s="285"/>
      <c r="F30" s="285"/>
      <c r="G30" s="285"/>
      <c r="H30" s="285"/>
      <c r="I30" s="285"/>
      <c r="J30" s="285"/>
      <c r="K30" s="285"/>
      <c r="L30" s="133"/>
      <c r="M30" s="133"/>
    </row>
    <row r="31" spans="2:13" ht="26.15" customHeight="1" x14ac:dyDescent="0.35">
      <c r="B31" s="241" t="s">
        <v>64</v>
      </c>
      <c r="C31" s="133"/>
      <c r="D31" s="133"/>
      <c r="E31" s="133"/>
      <c r="F31" s="133"/>
      <c r="G31" s="133"/>
      <c r="H31" s="133"/>
      <c r="I31" s="133"/>
      <c r="J31" s="133"/>
      <c r="K31" s="133"/>
      <c r="L31" s="133"/>
      <c r="M31" s="133"/>
    </row>
    <row r="35" spans="2:11" x14ac:dyDescent="0.35">
      <c r="B35" s="80"/>
    </row>
    <row r="39" spans="2:11" ht="15.5" x14ac:dyDescent="0.35">
      <c r="B39" s="286"/>
      <c r="C39" s="286"/>
      <c r="D39" s="286"/>
      <c r="E39" s="286"/>
      <c r="F39" s="286"/>
      <c r="G39" s="286"/>
      <c r="H39" s="286"/>
      <c r="I39" s="286"/>
      <c r="J39" s="286"/>
      <c r="K39" s="286"/>
    </row>
  </sheetData>
  <mergeCells count="14">
    <mergeCell ref="B4:K4"/>
    <mergeCell ref="B7:K7"/>
    <mergeCell ref="B16:K16"/>
    <mergeCell ref="B39:K39"/>
    <mergeCell ref="B12:K12"/>
    <mergeCell ref="B13:K13"/>
    <mergeCell ref="B11:K11"/>
    <mergeCell ref="B20:K20"/>
    <mergeCell ref="B21:K21"/>
    <mergeCell ref="B26:K26"/>
    <mergeCell ref="B30:K30"/>
    <mergeCell ref="B15:M15"/>
    <mergeCell ref="B19:M19"/>
    <mergeCell ref="B27:K27"/>
  </mergeCells>
  <pageMargins left="0.70866141732283472" right="0.70866141732283472" top="0.94488188976377963" bottom="0.74803149606299213" header="0.31496062992125984" footer="0.31496062992125984"/>
  <pageSetup paperSize="9" scale="75" orientation="portrait" r:id="rId1"/>
  <headerFooter>
    <oddHeader>&amp;COSSERVATORIO ASSEGNO UNICO UNIVERSALE</oddHeader>
    <oddFooter>&amp;CINPS - COORDINAMENTO GENERALE STATISTICO ATTUARIALE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F302-697D-4700-A15A-34A000508012}">
  <sheetPr>
    <pageSetUpPr fitToPage="1"/>
  </sheetPr>
  <dimension ref="A1:M33"/>
  <sheetViews>
    <sheetView showGridLines="0" topLeftCell="A5" zoomScale="56" zoomScaleNormal="56" zoomScaleSheetLayoutView="62" workbookViewId="0">
      <selection activeCell="D12" sqref="D12"/>
    </sheetView>
  </sheetViews>
  <sheetFormatPr defaultColWidth="13.26953125" defaultRowHeight="10" x14ac:dyDescent="0.35"/>
  <cols>
    <col min="1" max="1" width="42" style="1" customWidth="1"/>
    <col min="2" max="2" width="24.453125" style="1" customWidth="1"/>
    <col min="3" max="3" width="46.7265625" style="1" customWidth="1"/>
    <col min="4" max="4" width="25.7265625" style="1" customWidth="1"/>
    <col min="5" max="5" width="15.7265625" style="1" customWidth="1"/>
    <col min="6" max="7" width="11.453125" style="1" customWidth="1"/>
    <col min="8" max="16384" width="13.26953125" style="1"/>
  </cols>
  <sheetData>
    <row r="1" spans="1:13" ht="57.65" customHeight="1" thickBot="1" x14ac:dyDescent="0.4">
      <c r="A1" s="82" t="str">
        <f>+INDICE!B29</f>
        <v>Tavola 3.1 - Complesso dei nuclei pagati e relative somme erogate per mese di competenza - Anno 2022</v>
      </c>
      <c r="B1" s="82"/>
      <c r="C1" s="82"/>
    </row>
    <row r="2" spans="1:13" ht="75" customHeight="1" thickTop="1" thickBot="1" x14ac:dyDescent="0.4">
      <c r="A2" s="53" t="s">
        <v>35</v>
      </c>
      <c r="B2" s="54" t="s">
        <v>152</v>
      </c>
      <c r="C2" s="54" t="s">
        <v>38</v>
      </c>
      <c r="D2" s="55"/>
    </row>
    <row r="3" spans="1:13" ht="35.15" customHeight="1" thickTop="1" x14ac:dyDescent="0.3">
      <c r="A3" s="191"/>
      <c r="B3" s="299" t="s">
        <v>124</v>
      </c>
      <c r="C3" s="299"/>
      <c r="D3" s="55"/>
    </row>
    <row r="4" spans="1:13" ht="32.5" customHeight="1" x14ac:dyDescent="0.35">
      <c r="A4" s="86" t="s">
        <v>125</v>
      </c>
      <c r="B4" s="56">
        <f>+'Tavola 2.1'!B4+'Tavola 1.3'!B4</f>
        <v>5675886</v>
      </c>
      <c r="C4" s="92">
        <f>+'Tavola 2.1'!D4+'Tavola 1.3'!D4</f>
        <v>1301.0999999999999</v>
      </c>
      <c r="D4" s="149"/>
      <c r="E4" s="23"/>
      <c r="F4" s="23"/>
      <c r="G4" s="8"/>
      <c r="K4" s="23"/>
      <c r="L4" s="23"/>
      <c r="M4" s="23"/>
    </row>
    <row r="5" spans="1:13" ht="30.65" customHeight="1" x14ac:dyDescent="0.35">
      <c r="A5" s="86" t="s">
        <v>126</v>
      </c>
      <c r="B5" s="56">
        <f>+'Tavola 2.1'!B5+'Tavola 1.3'!B5</f>
        <v>5688331</v>
      </c>
      <c r="C5" s="92">
        <f>+'Tavola 2.1'!D5+'Tavola 1.3'!D5</f>
        <v>1306</v>
      </c>
      <c r="D5" s="149"/>
      <c r="E5" s="23"/>
      <c r="F5" s="23"/>
      <c r="G5" s="8"/>
      <c r="K5" s="23"/>
      <c r="L5" s="23"/>
      <c r="M5" s="23"/>
    </row>
    <row r="6" spans="1:13" ht="25.5" customHeight="1" x14ac:dyDescent="0.35">
      <c r="A6" s="86" t="s">
        <v>127</v>
      </c>
      <c r="B6" s="56">
        <f>+'Tavola 2.1'!B6+'Tavola 1.3'!B6</f>
        <v>5639100</v>
      </c>
      <c r="C6" s="92">
        <f>+'Tavola 2.1'!D6+'Tavola 1.3'!D6</f>
        <v>1311.8999999999999</v>
      </c>
      <c r="D6" s="149"/>
      <c r="E6" s="23"/>
      <c r="F6" s="23"/>
      <c r="G6" s="8"/>
      <c r="K6" s="23"/>
      <c r="L6" s="23"/>
      <c r="M6" s="23"/>
    </row>
    <row r="7" spans="1:13" ht="32.5" customHeight="1" x14ac:dyDescent="0.35">
      <c r="A7" s="86" t="s">
        <v>128</v>
      </c>
      <c r="B7" s="56">
        <f>+'Tavola 2.1'!B7+'Tavola 1.3'!B7</f>
        <v>5656533</v>
      </c>
      <c r="C7" s="92">
        <f>+'Tavola 2.1'!D7+'Tavola 1.3'!D7</f>
        <v>1313.5</v>
      </c>
      <c r="D7" s="149"/>
      <c r="E7" s="23"/>
      <c r="F7" s="23"/>
      <c r="G7" s="8"/>
    </row>
    <row r="8" spans="1:13" ht="32.5" customHeight="1" x14ac:dyDescent="0.35">
      <c r="A8" s="86" t="s">
        <v>129</v>
      </c>
      <c r="B8" s="56">
        <f>+'Tavola 2.1'!B8+'Tavola 1.3'!B8</f>
        <v>5650849</v>
      </c>
      <c r="C8" s="92">
        <f>+'Tavola 2.1'!D8+'Tavola 1.3'!D8</f>
        <v>1311.6000000000001</v>
      </c>
      <c r="D8" s="149"/>
      <c r="E8" s="23"/>
      <c r="F8" s="23"/>
      <c r="G8" s="8"/>
    </row>
    <row r="9" spans="1:13" ht="32.5" customHeight="1" x14ac:dyDescent="0.35">
      <c r="A9" s="86" t="s">
        <v>130</v>
      </c>
      <c r="B9" s="56">
        <f>+'Tavola 2.1'!B9+'Tavola 1.3'!B9</f>
        <v>5706011</v>
      </c>
      <c r="C9" s="92">
        <f>+'Tavola 2.1'!D9+'Tavola 1.3'!D9</f>
        <v>1322.8000000000002</v>
      </c>
      <c r="D9" s="149"/>
      <c r="E9" s="23"/>
      <c r="F9" s="23"/>
      <c r="G9" s="8"/>
    </row>
    <row r="10" spans="1:13" ht="32.5" customHeight="1" x14ac:dyDescent="0.35">
      <c r="A10" s="86" t="s">
        <v>131</v>
      </c>
      <c r="B10" s="56">
        <f>+'Tavola 2.1'!B10+'Tavola 1.3'!B10</f>
        <v>5725613</v>
      </c>
      <c r="C10" s="92">
        <f>+'Tavola 2.1'!D10+'Tavola 1.3'!D10</f>
        <v>1325.6</v>
      </c>
      <c r="D10" s="149"/>
      <c r="E10" s="23"/>
      <c r="F10" s="23"/>
      <c r="G10" s="8"/>
    </row>
    <row r="11" spans="1:13" ht="32.5" customHeight="1" x14ac:dyDescent="0.35">
      <c r="A11" s="86" t="s">
        <v>132</v>
      </c>
      <c r="B11" s="56">
        <f>+'Tavola 2.1'!B11+'Tavola 1.3'!B11</f>
        <v>5776042</v>
      </c>
      <c r="C11" s="92">
        <f>+'Tavola 2.1'!D11+'Tavola 1.3'!D11</f>
        <v>1336.1</v>
      </c>
      <c r="D11" s="149"/>
      <c r="E11" s="23"/>
      <c r="F11" s="23"/>
      <c r="G11" s="8"/>
    </row>
    <row r="12" spans="1:13" ht="32.5" customHeight="1" x14ac:dyDescent="0.35">
      <c r="A12" s="86" t="s">
        <v>133</v>
      </c>
      <c r="B12" s="56">
        <f>+'Tavola 2.1'!B12+'Tavola 1.3'!B12</f>
        <v>5813788</v>
      </c>
      <c r="C12" s="92">
        <f>+'Tavola 2.1'!D12+'Tavola 1.3'!D12</f>
        <v>1343.5</v>
      </c>
      <c r="D12" s="149"/>
      <c r="E12" s="23"/>
      <c r="F12" s="23"/>
      <c r="G12" s="8"/>
    </row>
    <row r="13" spans="1:13" ht="32.5" customHeight="1" thickBot="1" x14ac:dyDescent="0.4">
      <c r="A13" s="150" t="s">
        <v>134</v>
      </c>
      <c r="B13" s="151">
        <f>+'Tavola 2.1'!B13+'Tavola 1.3'!B13</f>
        <v>5846698</v>
      </c>
      <c r="C13" s="152">
        <f>+'Tavola 2.1'!D13+'Tavola 1.3'!D13</f>
        <v>1351</v>
      </c>
      <c r="D13" s="149"/>
      <c r="E13" s="23"/>
      <c r="F13" s="23"/>
      <c r="G13" s="8"/>
    </row>
    <row r="14" spans="1:13" ht="26.5" customHeight="1" thickTop="1" x14ac:dyDescent="0.35">
      <c r="A14" s="232" t="s">
        <v>141</v>
      </c>
      <c r="B14" s="233"/>
      <c r="C14" s="234">
        <f>SUM(C4:C13)</f>
        <v>13223.1</v>
      </c>
      <c r="D14" s="149"/>
      <c r="E14" s="224"/>
      <c r="F14" s="23"/>
      <c r="G14" s="8"/>
    </row>
    <row r="15" spans="1:13" s="140" customFormat="1" ht="26.5" customHeight="1" x14ac:dyDescent="0.3">
      <c r="A15" s="235" t="s">
        <v>142</v>
      </c>
      <c r="B15" s="236">
        <f>AVERAGE(B4:B13)</f>
        <v>5717885.0999999996</v>
      </c>
      <c r="C15" s="237"/>
      <c r="D15" s="153"/>
      <c r="E15" s="226"/>
      <c r="F15" s="154"/>
      <c r="G15" s="155"/>
    </row>
    <row r="16" spans="1:13" ht="9" customHeight="1" thickBot="1" x14ac:dyDescent="0.4">
      <c r="A16" s="238"/>
      <c r="B16" s="239"/>
      <c r="C16" s="240"/>
      <c r="D16" s="149"/>
      <c r="E16" s="225"/>
      <c r="F16" s="23"/>
      <c r="G16" s="8"/>
    </row>
    <row r="17" spans="1:3" ht="51" customHeight="1" thickTop="1" x14ac:dyDescent="0.35">
      <c r="A17" s="347" t="s">
        <v>153</v>
      </c>
      <c r="B17" s="347"/>
      <c r="C17" s="347"/>
    </row>
    <row r="18" spans="1:3" x14ac:dyDescent="0.35">
      <c r="B18" s="4"/>
    </row>
    <row r="19" spans="1:3" x14ac:dyDescent="0.35">
      <c r="B19" s="4"/>
    </row>
    <row r="20" spans="1:3" x14ac:dyDescent="0.35">
      <c r="B20" s="4"/>
    </row>
    <row r="21" spans="1:3" x14ac:dyDescent="0.35">
      <c r="B21" s="4"/>
    </row>
    <row r="22" spans="1:3" x14ac:dyDescent="0.35">
      <c r="B22" s="4"/>
    </row>
    <row r="23" spans="1:3" x14ac:dyDescent="0.35">
      <c r="B23" s="4"/>
    </row>
    <row r="24" spans="1:3" x14ac:dyDescent="0.35">
      <c r="B24" s="4"/>
    </row>
    <row r="25" spans="1:3" x14ac:dyDescent="0.35">
      <c r="B25" s="4"/>
    </row>
    <row r="26" spans="1:3" x14ac:dyDescent="0.35">
      <c r="B26" s="4"/>
    </row>
    <row r="27" spans="1:3" x14ac:dyDescent="0.35">
      <c r="B27" s="4"/>
    </row>
    <row r="28" spans="1:3" x14ac:dyDescent="0.35">
      <c r="B28" s="4"/>
    </row>
    <row r="29" spans="1:3" x14ac:dyDescent="0.35">
      <c r="B29" s="4"/>
    </row>
    <row r="30" spans="1:3" x14ac:dyDescent="0.35">
      <c r="B30" s="4"/>
    </row>
    <row r="31" spans="1:3" x14ac:dyDescent="0.35">
      <c r="B31" s="4"/>
    </row>
    <row r="32" spans="1:3" x14ac:dyDescent="0.35">
      <c r="B32" s="4"/>
    </row>
    <row r="33" spans="2:2" x14ac:dyDescent="0.35">
      <c r="B33" s="4"/>
    </row>
  </sheetData>
  <mergeCells count="2">
    <mergeCell ref="B3:C3"/>
    <mergeCell ref="A17:C17"/>
  </mergeCells>
  <phoneticPr fontId="10" type="noConversion"/>
  <pageMargins left="0.70866141732283472" right="0.70866141732283472" top="0.94488188976377963" bottom="0.74803149606299213" header="0.31496062992125984" footer="0.31496062992125984"/>
  <pageSetup paperSize="9" scale="62" orientation="portrait" r:id="rId1"/>
  <headerFooter>
    <oddHeader>&amp;COSSERVATORIO ASSEGNO UNICO UNIVERSALE</oddHeader>
    <oddFooter>&amp;CINPS - COORDINAMENTO GENERALE STATISTICO ATTUARIALE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C77-AA8C-4D60-AED1-3ABD59298563}">
  <sheetPr>
    <pageSetUpPr fitToPage="1"/>
  </sheetPr>
  <dimension ref="A1:H53"/>
  <sheetViews>
    <sheetView showGridLines="0" zoomScale="75" zoomScaleNormal="75" workbookViewId="0">
      <selection activeCell="C24" sqref="C24:J24"/>
    </sheetView>
  </sheetViews>
  <sheetFormatPr defaultColWidth="13.453125" defaultRowHeight="14.5" x14ac:dyDescent="0.35"/>
  <cols>
    <col min="1" max="1" width="42.26953125" style="1" customWidth="1"/>
    <col min="2" max="3" width="26.90625" style="1" customWidth="1"/>
    <col min="4" max="4" width="26.90625" style="64" customWidth="1"/>
    <col min="5" max="5" width="13.453125" style="1"/>
    <col min="9" max="16384" width="13.453125" style="1"/>
  </cols>
  <sheetData>
    <row r="1" spans="1:5" ht="57" customHeight="1" thickBot="1" x14ac:dyDescent="0.4">
      <c r="A1" s="346" t="str">
        <f>+INDICE!B30</f>
        <v>Tavola 3.2 – Complesso dei beneficiari: nuclei, figli univoci e numero medio dei figli per nucleo con almeno un AUU nel 2022 per regione</v>
      </c>
      <c r="B1" s="346"/>
      <c r="C1" s="346"/>
      <c r="D1" s="346"/>
    </row>
    <row r="2" spans="1:5" ht="44.15" customHeight="1" thickTop="1" x14ac:dyDescent="0.35">
      <c r="A2" s="331" t="s">
        <v>69</v>
      </c>
      <c r="B2" s="348" t="s">
        <v>114</v>
      </c>
      <c r="C2" s="348"/>
      <c r="D2" s="348"/>
      <c r="E2" s="89"/>
    </row>
    <row r="3" spans="1:5" ht="71.5" customHeight="1" thickBot="1" x14ac:dyDescent="0.4">
      <c r="A3" s="332"/>
      <c r="B3" s="118" t="s">
        <v>150</v>
      </c>
      <c r="C3" s="118" t="s">
        <v>151</v>
      </c>
      <c r="D3" s="269" t="s">
        <v>139</v>
      </c>
      <c r="E3" s="89"/>
    </row>
    <row r="4" spans="1:5" ht="25.4" customHeight="1" thickTop="1" x14ac:dyDescent="0.35">
      <c r="A4" s="56" t="s">
        <v>4</v>
      </c>
      <c r="B4" s="56">
        <f>+'Tavola 2.3'!B4+'Tavola 1.11'!B4</f>
        <v>407981</v>
      </c>
      <c r="C4" s="56">
        <v>637039</v>
      </c>
      <c r="D4" s="92">
        <f>+C4/B4</f>
        <v>1.5614428122878272</v>
      </c>
      <c r="E4" s="89"/>
    </row>
    <row r="5" spans="1:5" ht="21.75" customHeight="1" x14ac:dyDescent="0.35">
      <c r="A5" s="56" t="s">
        <v>5</v>
      </c>
      <c r="B5" s="56">
        <f>+'Tavola 2.3'!B5+'Tavola 1.11'!B5</f>
        <v>11807</v>
      </c>
      <c r="C5" s="56">
        <v>19112</v>
      </c>
      <c r="D5" s="92">
        <f t="shared" ref="D5:D24" si="0">+C5/B5</f>
        <v>1.6187007707292285</v>
      </c>
      <c r="E5" s="89"/>
    </row>
    <row r="6" spans="1:5" ht="21.75" customHeight="1" x14ac:dyDescent="0.35">
      <c r="A6" s="56" t="s">
        <v>6</v>
      </c>
      <c r="B6" s="56">
        <f>+'Tavola 2.3'!B6+'Tavola 1.11'!B6</f>
        <v>1005646</v>
      </c>
      <c r="C6" s="56">
        <v>1615887</v>
      </c>
      <c r="D6" s="92">
        <f t="shared" si="0"/>
        <v>1.6068149229450521</v>
      </c>
      <c r="E6" s="89"/>
    </row>
    <row r="7" spans="1:5" ht="21.75" customHeight="1" x14ac:dyDescent="0.35">
      <c r="A7" s="56" t="s">
        <v>60</v>
      </c>
      <c r="B7" s="56">
        <f>+'Tavola 2.3'!B7+'Tavola 1.11'!B7</f>
        <v>56926</v>
      </c>
      <c r="C7" s="56">
        <v>96565</v>
      </c>
      <c r="D7" s="92">
        <f t="shared" si="0"/>
        <v>1.6963250535783299</v>
      </c>
      <c r="E7" s="89"/>
    </row>
    <row r="8" spans="1:5" ht="21.75" customHeight="1" x14ac:dyDescent="0.35">
      <c r="A8" s="56" t="s">
        <v>61</v>
      </c>
      <c r="B8" s="56">
        <f>+'Tavola 2.3'!B8+'Tavola 1.11'!B8</f>
        <v>55243</v>
      </c>
      <c r="C8" s="56">
        <v>99242</v>
      </c>
      <c r="D8" s="92">
        <f t="shared" si="0"/>
        <v>1.7964629002769581</v>
      </c>
      <c r="E8" s="89"/>
    </row>
    <row r="9" spans="1:5" ht="21.75" customHeight="1" x14ac:dyDescent="0.35">
      <c r="A9" s="56" t="s">
        <v>7</v>
      </c>
      <c r="B9" s="56">
        <f>+'Tavola 2.3'!B9+'Tavola 1.11'!B9</f>
        <v>478361</v>
      </c>
      <c r="C9" s="56">
        <v>769459</v>
      </c>
      <c r="D9" s="92">
        <f t="shared" si="0"/>
        <v>1.6085320500626097</v>
      </c>
      <c r="E9" s="89"/>
    </row>
    <row r="10" spans="1:5" ht="21.75" customHeight="1" x14ac:dyDescent="0.35">
      <c r="A10" s="56" t="s">
        <v>52</v>
      </c>
      <c r="B10" s="56">
        <f>+'Tavola 2.3'!B10+'Tavola 1.11'!B10</f>
        <v>112166</v>
      </c>
      <c r="C10" s="56">
        <v>176483</v>
      </c>
      <c r="D10" s="92">
        <f t="shared" si="0"/>
        <v>1.5734090544371735</v>
      </c>
      <c r="E10" s="89"/>
    </row>
    <row r="11" spans="1:5" ht="21.75" customHeight="1" x14ac:dyDescent="0.35">
      <c r="A11" s="56" t="s">
        <v>8</v>
      </c>
      <c r="B11" s="56">
        <f>+'Tavola 2.3'!B11+'Tavola 1.11'!B11</f>
        <v>133847</v>
      </c>
      <c r="C11" s="56">
        <v>201507</v>
      </c>
      <c r="D11" s="92">
        <f t="shared" si="0"/>
        <v>1.5055025514206519</v>
      </c>
      <c r="E11" s="89"/>
    </row>
    <row r="12" spans="1:5" ht="21.75" customHeight="1" x14ac:dyDescent="0.35">
      <c r="A12" s="56" t="s">
        <v>9</v>
      </c>
      <c r="B12" s="56">
        <f>+'Tavola 2.3'!B12+'Tavola 1.11'!B12</f>
        <v>447135</v>
      </c>
      <c r="C12" s="56">
        <v>703914</v>
      </c>
      <c r="D12" s="92">
        <f t="shared" si="0"/>
        <v>1.5742762253010836</v>
      </c>
      <c r="E12" s="89"/>
    </row>
    <row r="13" spans="1:5" ht="21.75" customHeight="1" x14ac:dyDescent="0.35">
      <c r="A13" s="56" t="s">
        <v>10</v>
      </c>
      <c r="B13" s="56">
        <f>+'Tavola 2.3'!B13+'Tavola 1.11'!B13</f>
        <v>356083</v>
      </c>
      <c r="C13" s="56">
        <v>539344</v>
      </c>
      <c r="D13" s="92">
        <f t="shared" si="0"/>
        <v>1.5146580993757073</v>
      </c>
      <c r="E13" s="89"/>
    </row>
    <row r="14" spans="1:5" ht="21.75" customHeight="1" x14ac:dyDescent="0.35">
      <c r="A14" s="56" t="s">
        <v>11</v>
      </c>
      <c r="B14" s="56">
        <f>+'Tavola 2.3'!B14+'Tavola 1.11'!B14</f>
        <v>87406</v>
      </c>
      <c r="C14" s="56">
        <v>133728</v>
      </c>
      <c r="D14" s="92">
        <f t="shared" si="0"/>
        <v>1.529963618058257</v>
      </c>
      <c r="E14" s="89"/>
    </row>
    <row r="15" spans="1:5" ht="21.75" customHeight="1" x14ac:dyDescent="0.35">
      <c r="A15" s="56" t="s">
        <v>12</v>
      </c>
      <c r="B15" s="56">
        <f>+'Tavola 2.3'!B15+'Tavola 1.11'!B15</f>
        <v>151436</v>
      </c>
      <c r="C15" s="56">
        <v>235931</v>
      </c>
      <c r="D15" s="92">
        <f t="shared" si="0"/>
        <v>1.5579584775086506</v>
      </c>
      <c r="E15" s="89"/>
    </row>
    <row r="16" spans="1:5" ht="21.75" customHeight="1" x14ac:dyDescent="0.35">
      <c r="A16" s="56" t="s">
        <v>13</v>
      </c>
      <c r="B16" s="56">
        <f>+'Tavola 2.3'!B16+'Tavola 1.11'!B16</f>
        <v>604757</v>
      </c>
      <c r="C16" s="56">
        <v>917424</v>
      </c>
      <c r="D16" s="92">
        <f t="shared" si="0"/>
        <v>1.5170126182913137</v>
      </c>
      <c r="E16" s="89"/>
    </row>
    <row r="17" spans="1:5" ht="21.75" customHeight="1" x14ac:dyDescent="0.35">
      <c r="A17" s="56" t="s">
        <v>14</v>
      </c>
      <c r="B17" s="56">
        <f>+'Tavola 2.3'!B17+'Tavola 1.11'!B17</f>
        <v>131204</v>
      </c>
      <c r="C17" s="56">
        <v>204128</v>
      </c>
      <c r="D17" s="92">
        <f t="shared" si="0"/>
        <v>1.5558062254199567</v>
      </c>
      <c r="E17" s="89"/>
    </row>
    <row r="18" spans="1:5" ht="21.75" customHeight="1" x14ac:dyDescent="0.35">
      <c r="A18" s="56" t="s">
        <v>15</v>
      </c>
      <c r="B18" s="56">
        <f>+'Tavola 2.3'!B18+'Tavola 1.11'!B18</f>
        <v>28424</v>
      </c>
      <c r="C18" s="56">
        <v>44035</v>
      </c>
      <c r="D18" s="92">
        <f t="shared" si="0"/>
        <v>1.5492189698846046</v>
      </c>
      <c r="E18" s="89"/>
    </row>
    <row r="19" spans="1:5" ht="21.75" customHeight="1" x14ac:dyDescent="0.35">
      <c r="A19" s="56" t="s">
        <v>16</v>
      </c>
      <c r="B19" s="56">
        <f>+'Tavola 2.3'!B19+'Tavola 1.11'!B19</f>
        <v>704146</v>
      </c>
      <c r="C19" s="56">
        <v>1070625</v>
      </c>
      <c r="D19" s="92">
        <f t="shared" si="0"/>
        <v>1.5204588253004347</v>
      </c>
      <c r="E19" s="89"/>
    </row>
    <row r="20" spans="1:5" ht="21.75" customHeight="1" x14ac:dyDescent="0.35">
      <c r="A20" s="56" t="s">
        <v>17</v>
      </c>
      <c r="B20" s="56">
        <f>+'Tavola 2.3'!B20+'Tavola 1.11'!B20</f>
        <v>450957</v>
      </c>
      <c r="C20" s="56">
        <v>684504</v>
      </c>
      <c r="D20" s="92">
        <f t="shared" si="0"/>
        <v>1.5178919497867869</v>
      </c>
      <c r="E20" s="89"/>
    </row>
    <row r="21" spans="1:5" ht="21.75" customHeight="1" x14ac:dyDescent="0.35">
      <c r="A21" s="56" t="s">
        <v>18</v>
      </c>
      <c r="B21" s="56">
        <f>+'Tavola 2.3'!B21+'Tavola 1.11'!B21</f>
        <v>55663</v>
      </c>
      <c r="C21" s="56">
        <v>87892</v>
      </c>
      <c r="D21" s="92">
        <f t="shared" si="0"/>
        <v>1.5790022097263892</v>
      </c>
      <c r="E21" s="89"/>
    </row>
    <row r="22" spans="1:5" ht="21.75" customHeight="1" x14ac:dyDescent="0.35">
      <c r="A22" s="56" t="s">
        <v>19</v>
      </c>
      <c r="B22" s="56">
        <f>+'Tavola 2.3'!B22+'Tavola 1.11'!B22</f>
        <v>216445</v>
      </c>
      <c r="C22" s="56">
        <v>332691</v>
      </c>
      <c r="D22" s="92">
        <f t="shared" si="0"/>
        <v>1.5370694633740674</v>
      </c>
      <c r="E22" s="89"/>
    </row>
    <row r="23" spans="1:5" ht="21.75" customHeight="1" x14ac:dyDescent="0.35">
      <c r="A23" s="56" t="s">
        <v>20</v>
      </c>
      <c r="B23" s="56">
        <f>+'Tavola 2.3'!B23+'Tavola 1.11'!B23</f>
        <v>594244</v>
      </c>
      <c r="C23" s="56">
        <v>893200</v>
      </c>
      <c r="D23" s="92">
        <f t="shared" si="0"/>
        <v>1.5030862743250248</v>
      </c>
      <c r="E23" s="89"/>
    </row>
    <row r="24" spans="1:5" ht="21.75" customHeight="1" x14ac:dyDescent="0.35">
      <c r="A24" s="56" t="s">
        <v>21</v>
      </c>
      <c r="B24" s="56">
        <f>+'Tavola 2.3'!B24+'Tavola 1.11'!B24</f>
        <v>157378</v>
      </c>
      <c r="C24" s="56">
        <v>227838</v>
      </c>
      <c r="D24" s="92">
        <f t="shared" si="0"/>
        <v>1.4477118784074012</v>
      </c>
      <c r="E24" s="89"/>
    </row>
    <row r="25" spans="1:5" ht="21.75" customHeight="1" thickBot="1" x14ac:dyDescent="0.4">
      <c r="A25" s="109" t="s">
        <v>32</v>
      </c>
      <c r="B25" s="109">
        <f>SUM(B4:B24)</f>
        <v>6247255</v>
      </c>
      <c r="C25" s="109">
        <f>SUM(C4:C24)</f>
        <v>9690548</v>
      </c>
      <c r="D25" s="262">
        <f>+C25/B25</f>
        <v>1.5511689534043351</v>
      </c>
      <c r="E25" s="89"/>
    </row>
    <row r="26" spans="1:5" ht="67" customHeight="1" thickTop="1" x14ac:dyDescent="0.35">
      <c r="A26" s="350" t="s">
        <v>183</v>
      </c>
      <c r="B26" s="350"/>
      <c r="C26" s="350"/>
      <c r="D26" s="350"/>
      <c r="E26" s="89"/>
    </row>
    <row r="27" spans="1:5" ht="39.65" customHeight="1" x14ac:dyDescent="0.35">
      <c r="A27" s="349" t="s">
        <v>149</v>
      </c>
      <c r="B27" s="349"/>
      <c r="C27" s="349"/>
      <c r="D27" s="349"/>
      <c r="E27" s="89"/>
    </row>
    <row r="28" spans="1:5" s="3" customFormat="1" ht="24" customHeight="1" x14ac:dyDescent="0.35">
      <c r="A28" s="349"/>
      <c r="B28" s="349"/>
      <c r="C28" s="349"/>
      <c r="D28" s="349"/>
    </row>
    <row r="29" spans="1:5" ht="15" customHeight="1" x14ac:dyDescent="0.35">
      <c r="A29" s="349"/>
      <c r="B29" s="349"/>
      <c r="C29" s="349"/>
      <c r="D29" s="349"/>
    </row>
    <row r="30" spans="1:5" ht="10" customHeight="1" x14ac:dyDescent="0.35">
      <c r="A30" s="349"/>
      <c r="B30" s="349"/>
      <c r="C30" s="349"/>
      <c r="D30" s="349"/>
    </row>
    <row r="33" spans="2:4" x14ac:dyDescent="0.35">
      <c r="B33" s="4"/>
      <c r="C33" s="4"/>
    </row>
    <row r="34" spans="2:4" x14ac:dyDescent="0.35">
      <c r="B34" s="4"/>
      <c r="C34" s="4"/>
    </row>
    <row r="35" spans="2:4" x14ac:dyDescent="0.35">
      <c r="B35" s="4"/>
      <c r="C35" s="4"/>
    </row>
    <row r="36" spans="2:4" x14ac:dyDescent="0.35">
      <c r="B36" s="4"/>
      <c r="C36" s="4"/>
      <c r="D36" s="63"/>
    </row>
    <row r="37" spans="2:4" x14ac:dyDescent="0.35">
      <c r="B37" s="4"/>
      <c r="C37" s="4"/>
    </row>
    <row r="38" spans="2:4" x14ac:dyDescent="0.35">
      <c r="B38" s="4"/>
      <c r="C38" s="4"/>
    </row>
    <row r="39" spans="2:4" x14ac:dyDescent="0.35">
      <c r="B39" s="4"/>
      <c r="C39" s="4"/>
    </row>
    <row r="40" spans="2:4" x14ac:dyDescent="0.35">
      <c r="B40" s="4"/>
      <c r="C40" s="4"/>
    </row>
    <row r="41" spans="2:4" x14ac:dyDescent="0.35">
      <c r="B41" s="4"/>
      <c r="C41" s="4"/>
    </row>
    <row r="42" spans="2:4" s="64" customFormat="1" ht="10" x14ac:dyDescent="0.35">
      <c r="B42" s="4"/>
      <c r="C42" s="4"/>
    </row>
    <row r="43" spans="2:4" s="64" customFormat="1" ht="10" x14ac:dyDescent="0.35">
      <c r="B43" s="4"/>
      <c r="C43" s="4"/>
    </row>
    <row r="44" spans="2:4" s="64" customFormat="1" ht="10" x14ac:dyDescent="0.35">
      <c r="B44" s="4"/>
      <c r="C44" s="4"/>
    </row>
    <row r="45" spans="2:4" s="64" customFormat="1" ht="10" x14ac:dyDescent="0.35">
      <c r="B45" s="4"/>
      <c r="C45" s="4"/>
    </row>
    <row r="46" spans="2:4" s="64" customFormat="1" ht="10" x14ac:dyDescent="0.35">
      <c r="B46" s="4"/>
      <c r="C46" s="4"/>
    </row>
    <row r="47" spans="2:4" s="64" customFormat="1" ht="10" x14ac:dyDescent="0.35">
      <c r="B47" s="4"/>
      <c r="C47" s="4"/>
    </row>
    <row r="48" spans="2:4" s="64" customFormat="1" ht="10" x14ac:dyDescent="0.35">
      <c r="B48" s="4"/>
      <c r="C48" s="4"/>
    </row>
    <row r="49" spans="2:3" s="64" customFormat="1" ht="10" x14ac:dyDescent="0.35">
      <c r="B49" s="4"/>
      <c r="C49" s="4"/>
    </row>
    <row r="50" spans="2:3" s="64" customFormat="1" ht="10" x14ac:dyDescent="0.35">
      <c r="B50" s="4"/>
      <c r="C50" s="4"/>
    </row>
    <row r="51" spans="2:3" s="64" customFormat="1" ht="10" x14ac:dyDescent="0.35">
      <c r="B51" s="4"/>
      <c r="C51" s="4"/>
    </row>
    <row r="52" spans="2:3" s="64" customFormat="1" ht="10" x14ac:dyDescent="0.35">
      <c r="B52" s="4"/>
      <c r="C52" s="4"/>
    </row>
    <row r="53" spans="2:3" s="64" customFormat="1" ht="10" x14ac:dyDescent="0.35">
      <c r="B53" s="4"/>
      <c r="C53" s="4"/>
    </row>
  </sheetData>
  <mergeCells count="5">
    <mergeCell ref="A2:A3"/>
    <mergeCell ref="B2:D2"/>
    <mergeCell ref="A1:D1"/>
    <mergeCell ref="A27:D30"/>
    <mergeCell ref="A26:D26"/>
  </mergeCells>
  <pageMargins left="0.70866141732283472" right="0.70866141732283472" top="0.74803149606299213" bottom="0.74803149606299213" header="0.31496062992125984" footer="0.31496062992125984"/>
  <pageSetup paperSize="9" scale="53" orientation="portrait" r:id="rId1"/>
  <ignoredErrors>
    <ignoredError sqref="D25"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DD5A-2E8E-47AE-99D5-C479FC6F8737}">
  <sheetPr>
    <pageSetUpPr fitToPage="1"/>
  </sheetPr>
  <dimension ref="A1"/>
  <sheetViews>
    <sheetView showGridLines="0" workbookViewId="0">
      <selection activeCell="C24" sqref="C24:J24"/>
    </sheetView>
  </sheetViews>
  <sheetFormatPr defaultColWidth="8.81640625" defaultRowHeight="15" x14ac:dyDescent="0.3"/>
  <cols>
    <col min="1" max="16384" width="8.81640625" style="121"/>
  </cols>
  <sheetData>
    <row r="1" spans="1:1" x14ac:dyDescent="0.3">
      <c r="A1" s="120" t="s">
        <v>64</v>
      </c>
    </row>
  </sheetData>
  <pageMargins left="0.70866141732283472" right="0.70866141732283472" top="0.94488188976377963" bottom="0.74803149606299213" header="0.31496062992125984" footer="0.31496062992125984"/>
  <pageSetup paperSize="9" scale="99" orientation="portrait" r:id="rId1"/>
  <headerFooter>
    <oddHeader>&amp;COSSERVATORIO ASSEGNO UNICO UNIVERSALE</oddHeader>
    <oddFooter>&amp;CINPS - COORDINAMENTO GENERALE STATISTICO ATTUARIALE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1E03-03A0-44E0-AB3C-D6E11A46A0B5}">
  <sheetPr>
    <pageSetUpPr fitToPage="1"/>
  </sheetPr>
  <dimension ref="B1:I25"/>
  <sheetViews>
    <sheetView topLeftCell="A7" workbookViewId="0">
      <selection activeCell="B15" sqref="B15:J25"/>
    </sheetView>
  </sheetViews>
  <sheetFormatPr defaultRowHeight="14.5" x14ac:dyDescent="0.35"/>
  <sheetData>
    <row r="1" spans="2:9" x14ac:dyDescent="0.35">
      <c r="B1" t="s">
        <v>74</v>
      </c>
    </row>
    <row r="12" spans="2:9" ht="18.5" x14ac:dyDescent="0.35">
      <c r="B12" s="91" t="s">
        <v>79</v>
      </c>
    </row>
    <row r="13" spans="2:9" x14ac:dyDescent="0.35">
      <c r="B13" s="106"/>
    </row>
    <row r="15" spans="2:9" ht="14.5" customHeight="1" x14ac:dyDescent="0.35">
      <c r="B15" s="287" t="s">
        <v>89</v>
      </c>
      <c r="C15" s="287"/>
      <c r="D15" s="287"/>
      <c r="E15" s="287"/>
      <c r="F15" s="287"/>
      <c r="G15" s="287"/>
      <c r="H15" s="287"/>
      <c r="I15" s="287"/>
    </row>
    <row r="16" spans="2:9" x14ac:dyDescent="0.35">
      <c r="B16" s="287"/>
      <c r="C16" s="287"/>
      <c r="D16" s="287"/>
      <c r="E16" s="287"/>
      <c r="F16" s="287"/>
      <c r="G16" s="287"/>
      <c r="H16" s="287"/>
      <c r="I16" s="287"/>
    </row>
    <row r="17" spans="2:9" x14ac:dyDescent="0.35">
      <c r="B17" s="287"/>
      <c r="C17" s="287"/>
      <c r="D17" s="287"/>
      <c r="E17" s="287"/>
      <c r="F17" s="287"/>
      <c r="G17" s="287"/>
      <c r="H17" s="287"/>
      <c r="I17" s="287"/>
    </row>
    <row r="18" spans="2:9" x14ac:dyDescent="0.35">
      <c r="B18" s="287"/>
      <c r="C18" s="287"/>
      <c r="D18" s="287"/>
      <c r="E18" s="287"/>
      <c r="F18" s="287"/>
      <c r="G18" s="287"/>
      <c r="H18" s="287"/>
      <c r="I18" s="287"/>
    </row>
    <row r="19" spans="2:9" x14ac:dyDescent="0.35">
      <c r="B19" s="287"/>
      <c r="C19" s="287"/>
      <c r="D19" s="287"/>
      <c r="E19" s="287"/>
      <c r="F19" s="287"/>
      <c r="G19" s="287"/>
      <c r="H19" s="287"/>
      <c r="I19" s="287"/>
    </row>
    <row r="20" spans="2:9" x14ac:dyDescent="0.35">
      <c r="B20" s="287"/>
      <c r="C20" s="287"/>
      <c r="D20" s="287"/>
      <c r="E20" s="287"/>
      <c r="F20" s="287"/>
      <c r="G20" s="287"/>
      <c r="H20" s="287"/>
      <c r="I20" s="287"/>
    </row>
    <row r="21" spans="2:9" x14ac:dyDescent="0.35">
      <c r="B21" s="287"/>
      <c r="C21" s="287"/>
      <c r="D21" s="287"/>
      <c r="E21" s="287"/>
      <c r="F21" s="287"/>
      <c r="G21" s="287"/>
      <c r="H21" s="287"/>
      <c r="I21" s="287"/>
    </row>
    <row r="22" spans="2:9" x14ac:dyDescent="0.35">
      <c r="B22" s="287"/>
      <c r="C22" s="287"/>
      <c r="D22" s="287"/>
      <c r="E22" s="287"/>
      <c r="F22" s="287"/>
      <c r="G22" s="287"/>
      <c r="H22" s="287"/>
      <c r="I22" s="287"/>
    </row>
    <row r="23" spans="2:9" x14ac:dyDescent="0.35">
      <c r="B23" s="287"/>
      <c r="C23" s="287"/>
      <c r="D23" s="287"/>
      <c r="E23" s="287"/>
      <c r="F23" s="287"/>
      <c r="G23" s="287"/>
      <c r="H23" s="287"/>
      <c r="I23" s="287"/>
    </row>
    <row r="24" spans="2:9" x14ac:dyDescent="0.35">
      <c r="B24" s="287"/>
      <c r="C24" s="287"/>
      <c r="D24" s="287"/>
      <c r="E24" s="287"/>
      <c r="F24" s="287"/>
      <c r="G24" s="287"/>
      <c r="H24" s="287"/>
      <c r="I24" s="287"/>
    </row>
    <row r="25" spans="2:9" x14ac:dyDescent="0.35">
      <c r="B25" s="287"/>
      <c r="C25" s="287"/>
      <c r="D25" s="287"/>
      <c r="E25" s="287"/>
      <c r="F25" s="287"/>
      <c r="G25" s="287"/>
      <c r="H25" s="287"/>
      <c r="I25" s="287"/>
    </row>
  </sheetData>
  <mergeCells count="1">
    <mergeCell ref="B15:I25"/>
  </mergeCells>
  <pageMargins left="0.70866141732283472" right="0.70866141732283472" top="0.94488188976377963" bottom="0.74803149606299213" header="0.31496062992125984" footer="0.31496062992125984"/>
  <pageSetup paperSize="9" orientation="portrait" r:id="rId1"/>
  <headerFooter>
    <oddHeader>&amp;COSSERVATORIO ASSEGNO UNICO UNIVERSALE</oddHeader>
    <oddFooter>&amp;CINPS - COORDINAMENTO GENERALE STATISTICO ATTUARIALE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pageSetUpPr fitToPage="1"/>
  </sheetPr>
  <dimension ref="B1:G19"/>
  <sheetViews>
    <sheetView showGridLines="0" topLeftCell="A6" zoomScale="60" zoomScaleNormal="60" workbookViewId="0">
      <selection activeCell="C24" sqref="C24:J24"/>
    </sheetView>
  </sheetViews>
  <sheetFormatPr defaultRowHeight="14.5" x14ac:dyDescent="0.35"/>
  <cols>
    <col min="1" max="1" width="2.7265625" customWidth="1"/>
    <col min="2" max="2" width="19.54296875" customWidth="1"/>
    <col min="3" max="4" width="19.453125" customWidth="1"/>
    <col min="5" max="5" width="23.81640625" customWidth="1"/>
    <col min="6" max="7" width="19.453125" customWidth="1"/>
  </cols>
  <sheetData>
    <row r="1" spans="2:7" ht="67" customHeight="1" thickBot="1" x14ac:dyDescent="0.4">
      <c r="B1" s="34" t="s">
        <v>137</v>
      </c>
      <c r="C1" s="9"/>
      <c r="D1" s="18"/>
      <c r="E1" s="18"/>
      <c r="F1" s="18"/>
      <c r="G1" s="9"/>
    </row>
    <row r="2" spans="2:7" ht="45" customHeight="1" thickTop="1" x14ac:dyDescent="0.35">
      <c r="B2" s="78"/>
      <c r="C2" s="288" t="s">
        <v>34</v>
      </c>
      <c r="D2" s="288"/>
      <c r="E2" s="288"/>
      <c r="F2" s="288"/>
      <c r="G2" s="288"/>
    </row>
    <row r="3" spans="2:7" ht="52" customHeight="1" thickBot="1" x14ac:dyDescent="0.4">
      <c r="B3" s="79" t="s">
        <v>33</v>
      </c>
      <c r="C3" s="25" t="s">
        <v>46</v>
      </c>
      <c r="D3" s="25" t="s">
        <v>47</v>
      </c>
      <c r="E3" s="25" t="s">
        <v>48</v>
      </c>
      <c r="F3" s="25" t="s">
        <v>49</v>
      </c>
      <c r="G3" s="26" t="s">
        <v>32</v>
      </c>
    </row>
    <row r="4" spans="2:7" ht="31" customHeight="1" thickTop="1" x14ac:dyDescent="0.35">
      <c r="B4" s="205"/>
      <c r="C4" s="289" t="s">
        <v>124</v>
      </c>
      <c r="D4" s="289"/>
      <c r="E4" s="289"/>
      <c r="F4" s="289"/>
      <c r="G4" s="289"/>
    </row>
    <row r="5" spans="2:7" s="256" customFormat="1" ht="24" customHeight="1" x14ac:dyDescent="0.35">
      <c r="B5" s="253" t="s">
        <v>135</v>
      </c>
      <c r="C5" s="254">
        <v>860932</v>
      </c>
      <c r="D5" s="254">
        <v>294549</v>
      </c>
      <c r="E5" s="254">
        <v>40606</v>
      </c>
      <c r="F5" s="254">
        <v>978</v>
      </c>
      <c r="G5" s="255">
        <v>1197065</v>
      </c>
    </row>
    <row r="6" spans="2:7" s="256" customFormat="1" ht="24" customHeight="1" x14ac:dyDescent="0.35">
      <c r="B6" s="253" t="s">
        <v>136</v>
      </c>
      <c r="C6" s="254">
        <v>787801</v>
      </c>
      <c r="D6" s="254">
        <v>864185</v>
      </c>
      <c r="E6" s="254">
        <v>202807</v>
      </c>
      <c r="F6" s="254">
        <v>1319</v>
      </c>
      <c r="G6" s="255">
        <v>1856112</v>
      </c>
    </row>
    <row r="7" spans="2:7" s="256" customFormat="1" ht="24" customHeight="1" x14ac:dyDescent="0.35">
      <c r="B7" s="253" t="s">
        <v>125</v>
      </c>
      <c r="C7" s="254">
        <v>459999</v>
      </c>
      <c r="D7" s="254">
        <v>563067</v>
      </c>
      <c r="E7" s="254">
        <v>183209</v>
      </c>
      <c r="F7" s="254">
        <v>685</v>
      </c>
      <c r="G7" s="255">
        <v>1206960</v>
      </c>
    </row>
    <row r="8" spans="2:7" s="256" customFormat="1" ht="24" customHeight="1" x14ac:dyDescent="0.35">
      <c r="B8" s="253" t="s">
        <v>126</v>
      </c>
      <c r="C8" s="254">
        <v>193194</v>
      </c>
      <c r="D8" s="254">
        <v>240709</v>
      </c>
      <c r="E8" s="254">
        <v>65489</v>
      </c>
      <c r="F8" s="254">
        <v>417</v>
      </c>
      <c r="G8" s="255">
        <v>499809</v>
      </c>
    </row>
    <row r="9" spans="2:7" s="256" customFormat="1" ht="24" customHeight="1" x14ac:dyDescent="0.35">
      <c r="B9" s="253" t="s">
        <v>127</v>
      </c>
      <c r="C9" s="254">
        <v>174859</v>
      </c>
      <c r="D9" s="254">
        <v>212280</v>
      </c>
      <c r="E9" s="254">
        <v>48613</v>
      </c>
      <c r="F9" s="254">
        <v>553</v>
      </c>
      <c r="G9" s="255">
        <v>436305</v>
      </c>
    </row>
    <row r="10" spans="2:7" s="256" customFormat="1" ht="24" customHeight="1" x14ac:dyDescent="0.35">
      <c r="B10" s="253" t="s">
        <v>128</v>
      </c>
      <c r="C10" s="254">
        <v>230657</v>
      </c>
      <c r="D10" s="254">
        <v>246245</v>
      </c>
      <c r="E10" s="254">
        <v>54124</v>
      </c>
      <c r="F10" s="254">
        <v>779</v>
      </c>
      <c r="G10" s="255">
        <v>531805</v>
      </c>
    </row>
    <row r="11" spans="2:7" s="256" customFormat="1" ht="24" customHeight="1" x14ac:dyDescent="0.35">
      <c r="B11" s="253" t="s">
        <v>129</v>
      </c>
      <c r="C11" s="254">
        <v>41217</v>
      </c>
      <c r="D11" s="254">
        <v>44898</v>
      </c>
      <c r="E11" s="254">
        <v>6673</v>
      </c>
      <c r="F11" s="254">
        <v>197</v>
      </c>
      <c r="G11" s="255">
        <v>92985</v>
      </c>
    </row>
    <row r="12" spans="2:7" s="256" customFormat="1" ht="24" customHeight="1" x14ac:dyDescent="0.35">
      <c r="B12" s="253" t="s">
        <v>130</v>
      </c>
      <c r="C12" s="254">
        <v>29952</v>
      </c>
      <c r="D12" s="254">
        <v>29229</v>
      </c>
      <c r="E12" s="254">
        <v>4143</v>
      </c>
      <c r="F12" s="254">
        <v>232</v>
      </c>
      <c r="G12" s="255">
        <v>63556</v>
      </c>
    </row>
    <row r="13" spans="2:7" s="256" customFormat="1" ht="24" customHeight="1" x14ac:dyDescent="0.35">
      <c r="B13" s="253" t="s">
        <v>131</v>
      </c>
      <c r="C13" s="254">
        <v>38729</v>
      </c>
      <c r="D13" s="254">
        <v>51351</v>
      </c>
      <c r="E13" s="254">
        <v>6502</v>
      </c>
      <c r="F13" s="254">
        <v>169</v>
      </c>
      <c r="G13" s="255">
        <v>96751</v>
      </c>
    </row>
    <row r="14" spans="2:7" s="256" customFormat="1" ht="24" customHeight="1" x14ac:dyDescent="0.35">
      <c r="B14" s="253" t="s">
        <v>132</v>
      </c>
      <c r="C14" s="254">
        <v>32577</v>
      </c>
      <c r="D14" s="254">
        <v>41599</v>
      </c>
      <c r="E14" s="254">
        <v>5118</v>
      </c>
      <c r="F14" s="254">
        <v>143</v>
      </c>
      <c r="G14" s="255">
        <v>79437</v>
      </c>
    </row>
    <row r="15" spans="2:7" s="256" customFormat="1" ht="24" customHeight="1" x14ac:dyDescent="0.35">
      <c r="B15" s="253" t="s">
        <v>133</v>
      </c>
      <c r="C15" s="254">
        <v>30586</v>
      </c>
      <c r="D15" s="254">
        <v>38177</v>
      </c>
      <c r="E15" s="254">
        <v>4609</v>
      </c>
      <c r="F15" s="254">
        <v>91</v>
      </c>
      <c r="G15" s="255">
        <v>73463</v>
      </c>
    </row>
    <row r="16" spans="2:7" s="256" customFormat="1" ht="24" customHeight="1" x14ac:dyDescent="0.35">
      <c r="B16" s="253" t="s">
        <v>134</v>
      </c>
      <c r="C16" s="254">
        <v>22394</v>
      </c>
      <c r="D16" s="254">
        <v>26643</v>
      </c>
      <c r="E16" s="254">
        <v>2953</v>
      </c>
      <c r="F16" s="254">
        <v>167</v>
      </c>
      <c r="G16" s="255">
        <v>52157</v>
      </c>
    </row>
    <row r="17" spans="2:7" ht="24" customHeight="1" thickBot="1" x14ac:dyDescent="0.4">
      <c r="B17" s="147" t="s">
        <v>117</v>
      </c>
      <c r="C17" s="148">
        <v>2902897</v>
      </c>
      <c r="D17" s="148">
        <v>2652932</v>
      </c>
      <c r="E17" s="148">
        <v>624846</v>
      </c>
      <c r="F17" s="148">
        <v>5730</v>
      </c>
      <c r="G17" s="148">
        <v>6186405</v>
      </c>
    </row>
    <row r="18" spans="2:7" ht="23.15" customHeight="1" thickTop="1" x14ac:dyDescent="0.35">
      <c r="B18" s="130"/>
    </row>
    <row r="19" spans="2:7" ht="15" x14ac:dyDescent="0.35">
      <c r="B19" s="257" t="str">
        <f>+INDICE!B10</f>
        <v xml:space="preserve"> Lettura dati 22 marzo 2024</v>
      </c>
      <c r="C19" s="251"/>
      <c r="D19" s="251"/>
      <c r="E19" s="251"/>
      <c r="F19" s="251"/>
    </row>
  </sheetData>
  <mergeCells count="2">
    <mergeCell ref="C2:G2"/>
    <mergeCell ref="C4:G4"/>
  </mergeCells>
  <phoneticPr fontId="10" type="noConversion"/>
  <pageMargins left="0.70866141732283472" right="0.70866141732283472" top="0.94488188976377963" bottom="0.74803149606299213" header="0.31496062992125984" footer="0.31496062992125984"/>
  <pageSetup paperSize="9" scale="66" orientation="portrait" r:id="rId1"/>
  <headerFooter>
    <oddHeader>&amp;COSSERVATORIO ASSEGNO UNICO UNIVERSALE</oddHeader>
    <oddFooter>&amp;CINPS - COORDINAMENTO GENERALE STATISTICO ATTUARIALE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pageSetUpPr fitToPage="1"/>
  </sheetPr>
  <dimension ref="A1:F36"/>
  <sheetViews>
    <sheetView showGridLines="0" topLeftCell="A16" zoomScale="60" zoomScaleNormal="60" workbookViewId="0">
      <selection activeCell="F6" sqref="F6"/>
    </sheetView>
  </sheetViews>
  <sheetFormatPr defaultColWidth="32.54296875" defaultRowHeight="15" x14ac:dyDescent="0.3"/>
  <cols>
    <col min="1" max="1" width="36" style="9" customWidth="1"/>
    <col min="2" max="2" width="22.453125" style="9" customWidth="1"/>
    <col min="3" max="3" width="19.26953125" style="9" customWidth="1"/>
    <col min="4" max="5" width="19.453125" style="9" customWidth="1"/>
    <col min="6" max="16384" width="32.54296875" style="9"/>
  </cols>
  <sheetData>
    <row r="1" spans="1:6" ht="63.65" customHeight="1" thickBot="1" x14ac:dyDescent="0.35">
      <c r="A1" s="290" t="str">
        <f>+INDICE!B12</f>
        <v xml:space="preserve">Tavola 1.2 – Distribuzione regionale delle domande di AUU presentate nel 2022  
e relativo numero di figli per i quali è stato chiesto il beneficio </v>
      </c>
      <c r="B1" s="290"/>
      <c r="C1" s="290"/>
      <c r="D1" s="290"/>
      <c r="E1" s="290"/>
    </row>
    <row r="2" spans="1:6" ht="52.5" customHeight="1" thickTop="1" x14ac:dyDescent="0.3">
      <c r="A2" s="49"/>
      <c r="B2" s="288" t="s">
        <v>115</v>
      </c>
      <c r="C2" s="288"/>
      <c r="D2" s="292" t="s">
        <v>116</v>
      </c>
      <c r="E2" s="292"/>
      <c r="F2" s="259"/>
    </row>
    <row r="3" spans="1:6" ht="9" customHeight="1" x14ac:dyDescent="0.3">
      <c r="A3" s="293" t="s">
        <v>66</v>
      </c>
      <c r="B3" s="295" t="s">
        <v>37</v>
      </c>
      <c r="C3" s="297" t="s">
        <v>36</v>
      </c>
      <c r="D3" s="295" t="s">
        <v>37</v>
      </c>
      <c r="E3" s="297" t="s">
        <v>36</v>
      </c>
      <c r="F3" s="259"/>
    </row>
    <row r="4" spans="1:6" ht="35.15" customHeight="1" thickBot="1" x14ac:dyDescent="0.35">
      <c r="A4" s="294"/>
      <c r="B4" s="296"/>
      <c r="C4" s="298"/>
      <c r="D4" s="296"/>
      <c r="E4" s="298"/>
      <c r="F4" s="259"/>
    </row>
    <row r="5" spans="1:6" ht="30" customHeight="1" thickTop="1" x14ac:dyDescent="0.3">
      <c r="A5" s="206" t="s">
        <v>4</v>
      </c>
      <c r="B5" s="12">
        <v>402231</v>
      </c>
      <c r="C5" s="19">
        <v>6.5018536613752245E-2</v>
      </c>
      <c r="D5" s="12">
        <v>626577</v>
      </c>
      <c r="E5" s="19">
        <v>6.6452270861168616E-2</v>
      </c>
      <c r="F5" s="259"/>
    </row>
    <row r="6" spans="1:6" ht="30" customHeight="1" x14ac:dyDescent="0.3">
      <c r="A6" s="206" t="s">
        <v>5</v>
      </c>
      <c r="B6" s="12">
        <v>11900</v>
      </c>
      <c r="C6" s="19">
        <v>1.9235727373167453E-3</v>
      </c>
      <c r="D6" s="12">
        <v>19060</v>
      </c>
      <c r="E6" s="19">
        <v>2.0214279850902187E-3</v>
      </c>
      <c r="F6" s="259"/>
    </row>
    <row r="7" spans="1:6" ht="30" customHeight="1" x14ac:dyDescent="0.3">
      <c r="A7" s="206" t="s">
        <v>6</v>
      </c>
      <c r="B7" s="12">
        <v>1012400</v>
      </c>
      <c r="C7" s="19">
        <v>0.16364916296298093</v>
      </c>
      <c r="D7" s="12">
        <v>1611578</v>
      </c>
      <c r="E7" s="19">
        <v>0.17091756922118176</v>
      </c>
      <c r="F7" s="259"/>
    </row>
    <row r="8" spans="1:6" ht="30" customHeight="1" x14ac:dyDescent="0.3">
      <c r="A8" s="206" t="s">
        <v>60</v>
      </c>
      <c r="B8" s="12">
        <v>56589</v>
      </c>
      <c r="C8" s="19">
        <v>9.1473157673964117E-3</v>
      </c>
      <c r="D8" s="12">
        <v>95733</v>
      </c>
      <c r="E8" s="19">
        <v>1.0153062187651727E-2</v>
      </c>
      <c r="F8" s="259"/>
    </row>
    <row r="9" spans="1:6" ht="30" customHeight="1" x14ac:dyDescent="0.3">
      <c r="A9" s="206" t="s">
        <v>61</v>
      </c>
      <c r="B9" s="12">
        <v>56324</v>
      </c>
      <c r="C9" s="19">
        <v>9.1044799039183503E-3</v>
      </c>
      <c r="D9" s="12">
        <v>99600</v>
      </c>
      <c r="E9" s="19">
        <v>1.0563180866473546E-2</v>
      </c>
      <c r="F9" s="259"/>
    </row>
    <row r="10" spans="1:6" ht="30" customHeight="1" x14ac:dyDescent="0.3">
      <c r="A10" s="206" t="s">
        <v>7</v>
      </c>
      <c r="B10" s="12">
        <v>481986</v>
      </c>
      <c r="C10" s="19">
        <v>7.791051507297049E-2</v>
      </c>
      <c r="D10" s="12">
        <v>767163</v>
      </c>
      <c r="E10" s="19">
        <v>8.1362264287815705E-2</v>
      </c>
      <c r="F10" s="259"/>
    </row>
    <row r="11" spans="1:6" ht="30" customHeight="1" x14ac:dyDescent="0.3">
      <c r="A11" s="206" t="s">
        <v>52</v>
      </c>
      <c r="B11" s="12">
        <v>113067</v>
      </c>
      <c r="C11" s="19">
        <v>1.827668896556239E-2</v>
      </c>
      <c r="D11" s="12">
        <v>175799</v>
      </c>
      <c r="E11" s="19">
        <v>1.8644544509489786E-2</v>
      </c>
      <c r="F11" s="259"/>
    </row>
    <row r="12" spans="1:6" ht="30" customHeight="1" x14ac:dyDescent="0.3">
      <c r="A12" s="206" t="s">
        <v>8</v>
      </c>
      <c r="B12" s="12">
        <v>132099</v>
      </c>
      <c r="C12" s="19">
        <v>2.135311218712645E-2</v>
      </c>
      <c r="D12" s="12">
        <v>198497</v>
      </c>
      <c r="E12" s="19">
        <v>2.1051804341891561E-2</v>
      </c>
      <c r="F12" s="259"/>
    </row>
    <row r="13" spans="1:6" ht="30" customHeight="1" x14ac:dyDescent="0.3">
      <c r="A13" s="206" t="s">
        <v>9</v>
      </c>
      <c r="B13" s="12">
        <v>449604</v>
      </c>
      <c r="C13" s="19">
        <v>7.2676134200719153E-2</v>
      </c>
      <c r="D13" s="12">
        <v>701234</v>
      </c>
      <c r="E13" s="19">
        <v>7.4370096101613561E-2</v>
      </c>
      <c r="F13" s="259"/>
    </row>
    <row r="14" spans="1:6" ht="30" customHeight="1" x14ac:dyDescent="0.3">
      <c r="A14" s="206" t="s">
        <v>10</v>
      </c>
      <c r="B14" s="12">
        <v>356226</v>
      </c>
      <c r="C14" s="19">
        <v>5.7582069069192852E-2</v>
      </c>
      <c r="D14" s="12">
        <v>537163</v>
      </c>
      <c r="E14" s="19">
        <v>5.6969376744754309E-2</v>
      </c>
      <c r="F14" s="259"/>
    </row>
    <row r="15" spans="1:6" ht="30" customHeight="1" x14ac:dyDescent="0.3">
      <c r="A15" s="206" t="s">
        <v>11</v>
      </c>
      <c r="B15" s="12">
        <v>86350</v>
      </c>
      <c r="C15" s="19">
        <v>1.3958025703134534E-2</v>
      </c>
      <c r="D15" s="12">
        <v>131838</v>
      </c>
      <c r="E15" s="19">
        <v>1.3982215251748387E-2</v>
      </c>
      <c r="F15" s="259"/>
    </row>
    <row r="16" spans="1:6" ht="30" customHeight="1" x14ac:dyDescent="0.3">
      <c r="A16" s="206" t="s">
        <v>12</v>
      </c>
      <c r="B16" s="12">
        <v>150904</v>
      </c>
      <c r="C16" s="19">
        <v>2.4392842046390431E-2</v>
      </c>
      <c r="D16" s="12">
        <v>234123</v>
      </c>
      <c r="E16" s="19">
        <v>2.4830156566278974E-2</v>
      </c>
      <c r="F16" s="259"/>
    </row>
    <row r="17" spans="1:6" ht="30" customHeight="1" x14ac:dyDescent="0.3">
      <c r="A17" s="206" t="s">
        <v>13</v>
      </c>
      <c r="B17" s="12">
        <v>585839</v>
      </c>
      <c r="C17" s="19">
        <v>9.4697809147639062E-2</v>
      </c>
      <c r="D17" s="12">
        <v>889587</v>
      </c>
      <c r="E17" s="19">
        <v>9.4346068046823314E-2</v>
      </c>
      <c r="F17" s="259"/>
    </row>
    <row r="18" spans="1:6" ht="30" customHeight="1" x14ac:dyDescent="0.3">
      <c r="A18" s="206" t="s">
        <v>14</v>
      </c>
      <c r="B18" s="12">
        <v>127517</v>
      </c>
      <c r="C18" s="19">
        <v>2.0612455860875581E-2</v>
      </c>
      <c r="D18" s="12">
        <v>199351</v>
      </c>
      <c r="E18" s="19">
        <v>2.1142376193899276E-2</v>
      </c>
      <c r="F18" s="259"/>
    </row>
    <row r="19" spans="1:6" ht="30" customHeight="1" x14ac:dyDescent="0.3">
      <c r="A19" s="206" t="s">
        <v>15</v>
      </c>
      <c r="B19" s="12">
        <v>27309</v>
      </c>
      <c r="C19" s="19">
        <v>4.414356964990168E-3</v>
      </c>
      <c r="D19" s="12">
        <v>42735</v>
      </c>
      <c r="E19" s="19">
        <v>4.5323045615336044E-3</v>
      </c>
      <c r="F19" s="259"/>
    </row>
    <row r="20" spans="1:6" ht="30" customHeight="1" x14ac:dyDescent="0.3">
      <c r="A20" s="206" t="s">
        <v>16</v>
      </c>
      <c r="B20" s="12">
        <v>616121</v>
      </c>
      <c r="C20" s="19">
        <v>9.959273600742273E-2</v>
      </c>
      <c r="D20" s="12">
        <v>981112</v>
      </c>
      <c r="E20" s="19">
        <v>0.10405284644846981</v>
      </c>
      <c r="F20" s="259"/>
    </row>
    <row r="21" spans="1:6" ht="30" customHeight="1" x14ac:dyDescent="0.3">
      <c r="A21" s="206" t="s">
        <v>17</v>
      </c>
      <c r="B21" s="12">
        <v>419927</v>
      </c>
      <c r="C21" s="19">
        <v>6.7879002425479742E-2</v>
      </c>
      <c r="D21" s="12">
        <v>651875</v>
      </c>
      <c r="E21" s="19">
        <v>6.9135276378839788E-2</v>
      </c>
      <c r="F21" s="259"/>
    </row>
    <row r="22" spans="1:6" ht="30" customHeight="1" x14ac:dyDescent="0.3">
      <c r="A22" s="206" t="s">
        <v>18</v>
      </c>
      <c r="B22" s="12">
        <v>53990</v>
      </c>
      <c r="C22" s="19">
        <v>8.7272010157757214E-3</v>
      </c>
      <c r="D22" s="12">
        <v>85737</v>
      </c>
      <c r="E22" s="19">
        <v>9.0929260838237182E-3</v>
      </c>
      <c r="F22" s="259"/>
    </row>
    <row r="23" spans="1:6" ht="30" customHeight="1" x14ac:dyDescent="0.3">
      <c r="A23" s="206" t="s">
        <v>19</v>
      </c>
      <c r="B23" s="12">
        <v>193243</v>
      </c>
      <c r="C23" s="19">
        <v>3.1236719872042001E-2</v>
      </c>
      <c r="D23" s="12">
        <v>310229</v>
      </c>
      <c r="E23" s="19">
        <v>3.2901656998245196E-2</v>
      </c>
      <c r="F23" s="259"/>
    </row>
    <row r="24" spans="1:6" ht="30" customHeight="1" x14ac:dyDescent="0.3">
      <c r="A24" s="206" t="s">
        <v>20</v>
      </c>
      <c r="B24" s="12">
        <v>517442</v>
      </c>
      <c r="C24" s="19">
        <v>8.3641791961567347E-2</v>
      </c>
      <c r="D24" s="12">
        <v>816378</v>
      </c>
      <c r="E24" s="19">
        <v>8.6581811941866871E-2</v>
      </c>
      <c r="F24" s="259"/>
    </row>
    <row r="25" spans="1:6" ht="30" customHeight="1" x14ac:dyDescent="0.3">
      <c r="A25" s="206" t="s">
        <v>21</v>
      </c>
      <c r="B25" s="12">
        <v>149793</v>
      </c>
      <c r="C25" s="19">
        <v>2.4213254709318253E-2</v>
      </c>
      <c r="D25" s="12">
        <v>218416</v>
      </c>
      <c r="E25" s="19">
        <v>2.3164334459153474E-2</v>
      </c>
      <c r="F25" s="259"/>
    </row>
    <row r="26" spans="1:6" ht="30" customHeight="1" x14ac:dyDescent="0.3">
      <c r="A26" s="207" t="s">
        <v>50</v>
      </c>
      <c r="B26" s="210">
        <v>185544</v>
      </c>
      <c r="C26" s="19">
        <v>2.9992216804428418E-2</v>
      </c>
      <c r="D26" s="85">
        <v>35193</v>
      </c>
      <c r="E26" s="19">
        <v>3.7324299621867819E-3</v>
      </c>
      <c r="F26" s="259"/>
    </row>
    <row r="27" spans="1:6" ht="30" customHeight="1" x14ac:dyDescent="0.3">
      <c r="A27" s="20" t="s">
        <v>32</v>
      </c>
      <c r="B27" s="21">
        <v>6186405</v>
      </c>
      <c r="C27" s="145">
        <v>1</v>
      </c>
      <c r="D27" s="21">
        <v>9428978</v>
      </c>
      <c r="E27" s="258">
        <v>1</v>
      </c>
      <c r="F27" s="259"/>
    </row>
    <row r="28" spans="1:6" s="55" customFormat="1" ht="30" customHeight="1" x14ac:dyDescent="0.35">
      <c r="A28" s="212" t="s">
        <v>0</v>
      </c>
      <c r="B28" s="85">
        <f>SUM(B5:B13)</f>
        <v>2716200</v>
      </c>
      <c r="C28" s="146">
        <f>+B28/B$27</f>
        <v>0.43905951841174318</v>
      </c>
      <c r="D28" s="85">
        <f>SUM(D5:D13)</f>
        <v>4295241</v>
      </c>
      <c r="E28" s="146">
        <f>+D28/D$27</f>
        <v>0.45553622036237651</v>
      </c>
      <c r="F28" s="180"/>
    </row>
    <row r="29" spans="1:6" s="55" customFormat="1" ht="30" customHeight="1" x14ac:dyDescent="0.35">
      <c r="A29" s="212" t="s">
        <v>1</v>
      </c>
      <c r="B29" s="85">
        <f>SUM(B14:B17)</f>
        <v>1179319</v>
      </c>
      <c r="C29" s="19">
        <f>+B29/B$27</f>
        <v>0.19063074596635687</v>
      </c>
      <c r="D29" s="85">
        <f>SUM(D14:D17)</f>
        <v>1792711</v>
      </c>
      <c r="E29" s="19">
        <f>+D29/D$27</f>
        <v>0.19012781660960498</v>
      </c>
      <c r="F29" s="180"/>
    </row>
    <row r="30" spans="1:6" s="55" customFormat="1" ht="30" customHeight="1" x14ac:dyDescent="0.35">
      <c r="A30" s="207" t="s">
        <v>2</v>
      </c>
      <c r="B30" s="210">
        <f>SUM(B18:B25)</f>
        <v>2105342</v>
      </c>
      <c r="C30" s="211">
        <f>+B30/B$27</f>
        <v>0.34031751881747152</v>
      </c>
      <c r="D30" s="210">
        <f>SUM(D18:D25)</f>
        <v>3305833</v>
      </c>
      <c r="E30" s="211">
        <f>+D30/D$27</f>
        <v>0.35060353306583175</v>
      </c>
      <c r="F30" s="180"/>
    </row>
    <row r="31" spans="1:6" ht="18.75" customHeight="1" x14ac:dyDescent="0.3">
      <c r="A31" s="50"/>
      <c r="B31" s="11"/>
      <c r="C31" s="22"/>
      <c r="D31" s="11"/>
      <c r="E31" s="19"/>
    </row>
    <row r="32" spans="1:6" ht="68.5" customHeight="1" x14ac:dyDescent="0.3">
      <c r="A32" s="291" t="s">
        <v>41</v>
      </c>
      <c r="B32" s="291"/>
      <c r="C32" s="291"/>
      <c r="D32" s="291"/>
      <c r="E32" s="291"/>
    </row>
    <row r="33" spans="1:6" ht="18" customHeight="1" x14ac:dyDescent="0.3">
      <c r="A33" s="130" t="str">
        <f>+INDICE!B10</f>
        <v xml:space="preserve"> Lettura dati 22 marzo 2024</v>
      </c>
      <c r="B33" s="46"/>
      <c r="C33" s="46"/>
      <c r="D33" s="46"/>
      <c r="E33" s="46"/>
      <c r="F33" s="46"/>
    </row>
    <row r="34" spans="1:6" ht="44.5" customHeight="1" x14ac:dyDescent="0.3">
      <c r="C34" s="245"/>
    </row>
    <row r="35" spans="1:6" ht="44.5" customHeight="1" x14ac:dyDescent="0.3">
      <c r="C35" s="245"/>
    </row>
    <row r="36" spans="1:6" ht="44.5" customHeight="1" x14ac:dyDescent="0.3"/>
  </sheetData>
  <mergeCells count="9">
    <mergeCell ref="A1:E1"/>
    <mergeCell ref="A32:E32"/>
    <mergeCell ref="B2:C2"/>
    <mergeCell ref="D2:E2"/>
    <mergeCell ref="A3:A4"/>
    <mergeCell ref="B3:B4"/>
    <mergeCell ref="C3:C4"/>
    <mergeCell ref="D3:D4"/>
    <mergeCell ref="E3:E4"/>
  </mergeCells>
  <pageMargins left="0.70866141732283472" right="0.70866141732283472" top="0.94488188976377963" bottom="0.74803149606299213" header="0.31496062992125984" footer="0.31496062992125984"/>
  <pageSetup paperSize="9" scale="46" orientation="portrait" r:id="rId1"/>
  <headerFooter>
    <oddHeader>&amp;COSSERVATORIO ASSEGNO UNICO UNIVERSALE</oddHeader>
    <oddFooter>&amp;CINPS - COORDINAMENTO GENERALE STATISTICO ATTUARIALE</oddFooter>
  </headerFooter>
  <ignoredErrors>
    <ignoredError sqref="B31:E31 B28:B30" formulaRange="1"/>
    <ignoredError sqref="C30:E30 C28:E2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pageSetUpPr fitToPage="1"/>
  </sheetPr>
  <dimension ref="A1:P35"/>
  <sheetViews>
    <sheetView showGridLines="0" topLeftCell="A6" zoomScale="57" zoomScaleNormal="57" zoomScaleSheetLayoutView="62" workbookViewId="0">
      <selection activeCell="B15" sqref="B15:F16"/>
    </sheetView>
  </sheetViews>
  <sheetFormatPr defaultColWidth="13.26953125" defaultRowHeight="10" x14ac:dyDescent="0.35"/>
  <cols>
    <col min="1" max="1" width="38.81640625" style="1" customWidth="1"/>
    <col min="2" max="2" width="18.453125" style="1" customWidth="1"/>
    <col min="3" max="4" width="23.453125" style="1" customWidth="1"/>
    <col min="5" max="6" width="21.453125" style="1" customWidth="1"/>
    <col min="7" max="7" width="18.54296875" style="1" customWidth="1"/>
    <col min="8" max="8" width="15.7265625" style="1" customWidth="1"/>
    <col min="9" max="9" width="15.54296875" style="1" customWidth="1"/>
    <col min="10" max="10" width="11.453125" style="1" customWidth="1"/>
    <col min="11" max="11" width="13.26953125" style="1"/>
    <col min="12" max="12" width="15.81640625" style="1" customWidth="1"/>
    <col min="13" max="16384" width="13.26953125" style="1"/>
  </cols>
  <sheetData>
    <row r="1" spans="1:16" ht="57.65" customHeight="1" thickBot="1" x14ac:dyDescent="0.4">
      <c r="A1" s="82" t="str">
        <f>+INDICE!B13</f>
        <v>Tavola 1.3 - Richiedenti pagati, figli e relativi importi di AUU erogati per mese di competenza - Anno 2022</v>
      </c>
      <c r="B1" s="82"/>
      <c r="C1" s="82"/>
      <c r="D1" s="82"/>
      <c r="E1" s="82"/>
      <c r="F1" s="82"/>
    </row>
    <row r="2" spans="1:16" ht="75" customHeight="1" thickTop="1" thickBot="1" x14ac:dyDescent="0.4">
      <c r="A2" s="53" t="s">
        <v>35</v>
      </c>
      <c r="B2" s="54" t="s">
        <v>103</v>
      </c>
      <c r="C2" s="54" t="s">
        <v>82</v>
      </c>
      <c r="D2" s="54" t="s">
        <v>38</v>
      </c>
      <c r="E2" s="54" t="s">
        <v>85</v>
      </c>
      <c r="F2" s="54" t="s">
        <v>120</v>
      </c>
      <c r="G2" s="55"/>
    </row>
    <row r="3" spans="1:16" ht="35.15" customHeight="1" thickTop="1" x14ac:dyDescent="0.3">
      <c r="A3" s="191"/>
      <c r="B3" s="299" t="s">
        <v>124</v>
      </c>
      <c r="C3" s="299"/>
      <c r="D3" s="299"/>
      <c r="E3" s="299"/>
      <c r="F3" s="299"/>
      <c r="G3" s="55"/>
    </row>
    <row r="4" spans="1:16" ht="32.5" customHeight="1" x14ac:dyDescent="0.35">
      <c r="A4" s="86" t="s">
        <v>125</v>
      </c>
      <c r="B4" s="56">
        <v>5259466</v>
      </c>
      <c r="C4" s="56">
        <v>8433778</v>
      </c>
      <c r="D4" s="92">
        <v>1230.8</v>
      </c>
      <c r="E4" s="56">
        <v>234</v>
      </c>
      <c r="F4" s="56">
        <v>146</v>
      </c>
      <c r="G4" s="149"/>
      <c r="H4" s="198"/>
      <c r="I4" s="198"/>
      <c r="J4" s="8"/>
      <c r="K4" s="198"/>
      <c r="L4" s="198"/>
      <c r="N4" s="23"/>
      <c r="O4" s="23"/>
      <c r="P4" s="23"/>
    </row>
    <row r="5" spans="1:16" ht="30.65" customHeight="1" x14ac:dyDescent="0.35">
      <c r="A5" s="86" t="s">
        <v>126</v>
      </c>
      <c r="B5" s="56">
        <v>5262864</v>
      </c>
      <c r="C5" s="56">
        <v>8434179</v>
      </c>
      <c r="D5" s="92">
        <v>1231.5</v>
      </c>
      <c r="E5" s="56">
        <v>234</v>
      </c>
      <c r="F5" s="56">
        <v>146</v>
      </c>
      <c r="G5" s="149"/>
      <c r="H5" s="198"/>
      <c r="I5" s="198"/>
      <c r="J5" s="8"/>
      <c r="K5" s="198"/>
      <c r="L5" s="198"/>
      <c r="N5" s="23"/>
      <c r="O5" s="23"/>
      <c r="P5" s="23"/>
    </row>
    <row r="6" spans="1:16" ht="25.5" customHeight="1" x14ac:dyDescent="0.35">
      <c r="A6" s="86" t="s">
        <v>127</v>
      </c>
      <c r="B6" s="56">
        <v>5310027</v>
      </c>
      <c r="C6" s="56">
        <v>8523114</v>
      </c>
      <c r="D6" s="92">
        <v>1249.5999999999999</v>
      </c>
      <c r="E6" s="56">
        <v>235</v>
      </c>
      <c r="F6" s="56">
        <v>147</v>
      </c>
      <c r="G6" s="149"/>
      <c r="H6" s="198"/>
      <c r="I6" s="198"/>
      <c r="J6" s="8"/>
      <c r="K6" s="198"/>
      <c r="L6" s="198"/>
      <c r="N6" s="23"/>
      <c r="O6" s="23"/>
      <c r="P6" s="23"/>
    </row>
    <row r="7" spans="1:16" ht="32.5" customHeight="1" x14ac:dyDescent="0.35">
      <c r="A7" s="86" t="s">
        <v>128</v>
      </c>
      <c r="B7" s="56">
        <v>5309213</v>
      </c>
      <c r="C7" s="56">
        <v>8519553</v>
      </c>
      <c r="D7" s="92">
        <v>1249.7</v>
      </c>
      <c r="E7" s="56">
        <v>235</v>
      </c>
      <c r="F7" s="56">
        <v>147</v>
      </c>
      <c r="G7" s="149"/>
      <c r="H7" s="198"/>
      <c r="I7" s="198"/>
      <c r="J7" s="8"/>
      <c r="K7" s="198"/>
      <c r="L7" s="198"/>
    </row>
    <row r="8" spans="1:16" ht="32.5" customHeight="1" x14ac:dyDescent="0.35">
      <c r="A8" s="86" t="s">
        <v>129</v>
      </c>
      <c r="B8" s="56">
        <v>5283574</v>
      </c>
      <c r="C8" s="56">
        <v>8467366</v>
      </c>
      <c r="D8" s="92">
        <v>1243.9000000000001</v>
      </c>
      <c r="E8" s="56">
        <v>235</v>
      </c>
      <c r="F8" s="56">
        <v>147</v>
      </c>
      <c r="G8" s="149"/>
      <c r="H8" s="198"/>
      <c r="I8" s="198"/>
      <c r="J8" s="8"/>
      <c r="K8" s="198"/>
      <c r="L8" s="198"/>
    </row>
    <row r="9" spans="1:16" ht="32.5" customHeight="1" x14ac:dyDescent="0.35">
      <c r="A9" s="86" t="s">
        <v>130</v>
      </c>
      <c r="B9" s="56">
        <v>5340069</v>
      </c>
      <c r="C9" s="56">
        <v>8549507</v>
      </c>
      <c r="D9" s="92">
        <v>1256.4000000000001</v>
      </c>
      <c r="E9" s="56">
        <v>235</v>
      </c>
      <c r="F9" s="56">
        <v>147</v>
      </c>
      <c r="G9" s="149"/>
      <c r="H9" s="198"/>
      <c r="I9" s="198"/>
      <c r="J9" s="8"/>
      <c r="K9" s="198"/>
      <c r="L9" s="198"/>
    </row>
    <row r="10" spans="1:16" ht="32.5" customHeight="1" x14ac:dyDescent="0.35">
      <c r="A10" s="86" t="s">
        <v>131</v>
      </c>
      <c r="B10" s="56">
        <v>5364367</v>
      </c>
      <c r="C10" s="56">
        <v>8582136</v>
      </c>
      <c r="D10" s="92">
        <v>1262.8</v>
      </c>
      <c r="E10" s="56">
        <v>235</v>
      </c>
      <c r="F10" s="56">
        <v>147</v>
      </c>
      <c r="G10" s="149"/>
      <c r="H10" s="198"/>
      <c r="I10" s="198"/>
      <c r="J10" s="8"/>
      <c r="K10" s="198"/>
      <c r="L10" s="198"/>
    </row>
    <row r="11" spans="1:16" ht="32.5" customHeight="1" x14ac:dyDescent="0.35">
      <c r="A11" s="86" t="s">
        <v>132</v>
      </c>
      <c r="B11" s="56">
        <v>5401386</v>
      </c>
      <c r="C11" s="56">
        <v>8631379</v>
      </c>
      <c r="D11" s="92">
        <v>1270.5</v>
      </c>
      <c r="E11" s="56">
        <v>235</v>
      </c>
      <c r="F11" s="56">
        <v>147</v>
      </c>
      <c r="G11" s="149"/>
      <c r="H11" s="198"/>
      <c r="I11" s="198"/>
      <c r="J11" s="8"/>
      <c r="K11" s="198"/>
      <c r="L11" s="198"/>
    </row>
    <row r="12" spans="1:16" ht="32.5" customHeight="1" x14ac:dyDescent="0.35">
      <c r="A12" s="86" t="s">
        <v>133</v>
      </c>
      <c r="B12" s="56">
        <v>5437388</v>
      </c>
      <c r="C12" s="56">
        <v>8681318</v>
      </c>
      <c r="D12" s="92">
        <v>1278.7</v>
      </c>
      <c r="E12" s="56">
        <v>235</v>
      </c>
      <c r="F12" s="56">
        <v>147</v>
      </c>
      <c r="G12" s="149"/>
      <c r="H12" s="198"/>
      <c r="I12" s="198"/>
      <c r="J12" s="8"/>
      <c r="K12" s="198"/>
      <c r="L12" s="198"/>
    </row>
    <row r="13" spans="1:16" ht="32.5" customHeight="1" thickBot="1" x14ac:dyDescent="0.4">
      <c r="A13" s="150" t="s">
        <v>134</v>
      </c>
      <c r="B13" s="151">
        <v>5470421</v>
      </c>
      <c r="C13" s="151">
        <v>8728976</v>
      </c>
      <c r="D13" s="152">
        <v>1286.4000000000001</v>
      </c>
      <c r="E13" s="151">
        <v>235</v>
      </c>
      <c r="F13" s="151">
        <v>147</v>
      </c>
      <c r="G13" s="149"/>
      <c r="H13" s="198"/>
      <c r="I13" s="198"/>
      <c r="J13" s="8"/>
      <c r="K13" s="198"/>
      <c r="L13" s="198"/>
    </row>
    <row r="14" spans="1:16" ht="26.5" customHeight="1" thickTop="1" x14ac:dyDescent="0.35">
      <c r="A14" s="194" t="s">
        <v>141</v>
      </c>
      <c r="B14" s="195"/>
      <c r="C14" s="195"/>
      <c r="D14" s="196">
        <v>12560.3</v>
      </c>
      <c r="E14" s="197"/>
      <c r="F14" s="197"/>
      <c r="G14" s="149"/>
      <c r="H14" s="198"/>
      <c r="I14" s="198"/>
      <c r="J14" s="8"/>
    </row>
    <row r="15" spans="1:16" ht="26.5" customHeight="1" x14ac:dyDescent="0.35">
      <c r="A15" s="194" t="s">
        <v>118</v>
      </c>
      <c r="B15" s="195">
        <v>5343878</v>
      </c>
      <c r="C15" s="195">
        <v>8555131</v>
      </c>
      <c r="D15" s="196"/>
      <c r="E15" s="197"/>
      <c r="F15" s="197"/>
      <c r="G15" s="149"/>
      <c r="H15" s="198"/>
      <c r="I15" s="198"/>
      <c r="J15" s="8"/>
    </row>
    <row r="16" spans="1:16" ht="26.5" customHeight="1" thickBot="1" x14ac:dyDescent="0.4">
      <c r="A16" s="200" t="s">
        <v>119</v>
      </c>
      <c r="B16" s="201"/>
      <c r="C16" s="202"/>
      <c r="D16" s="203"/>
      <c r="E16" s="201">
        <v>235</v>
      </c>
      <c r="F16" s="201">
        <v>147</v>
      </c>
      <c r="G16" s="149"/>
      <c r="H16" s="198"/>
      <c r="I16" s="198"/>
      <c r="J16" s="8"/>
    </row>
    <row r="17" spans="1:12" ht="13" customHeight="1" thickTop="1" x14ac:dyDescent="0.3">
      <c r="A17" s="300"/>
      <c r="B17" s="300"/>
      <c r="C17" s="300"/>
      <c r="D17" s="300"/>
      <c r="E17" s="300"/>
      <c r="F17" s="300"/>
      <c r="G17" s="149"/>
      <c r="H17" s="225"/>
      <c r="I17" s="23"/>
      <c r="J17" s="8"/>
      <c r="L17" s="140"/>
    </row>
    <row r="18" spans="1:12" ht="95.5" customHeight="1" x14ac:dyDescent="0.2">
      <c r="A18" s="291" t="s">
        <v>144</v>
      </c>
      <c r="B18" s="291"/>
      <c r="C18" s="291"/>
      <c r="D18" s="291"/>
      <c r="E18" s="291"/>
      <c r="F18" s="291"/>
      <c r="H18" s="227"/>
      <c r="L18" s="140"/>
    </row>
    <row r="19" spans="1:12" ht="26.15" customHeight="1" x14ac:dyDescent="0.3">
      <c r="A19" s="130" t="str">
        <f>+INDICE!B10</f>
        <v xml:space="preserve"> Lettura dati 22 marzo 2024</v>
      </c>
      <c r="B19" s="6"/>
      <c r="E19" s="51"/>
      <c r="L19" s="140"/>
    </row>
    <row r="20" spans="1:12" x14ac:dyDescent="0.2">
      <c r="L20" s="140"/>
    </row>
    <row r="21" spans="1:12" x14ac:dyDescent="0.2">
      <c r="B21" s="4"/>
      <c r="L21" s="140"/>
    </row>
    <row r="22" spans="1:12" x14ac:dyDescent="0.2">
      <c r="B22" s="4"/>
      <c r="L22" s="140"/>
    </row>
    <row r="23" spans="1:12" x14ac:dyDescent="0.2">
      <c r="B23" s="4"/>
      <c r="L23" s="140"/>
    </row>
    <row r="24" spans="1:12" x14ac:dyDescent="0.2">
      <c r="B24" s="4"/>
      <c r="L24" s="140"/>
    </row>
    <row r="25" spans="1:12" x14ac:dyDescent="0.2">
      <c r="B25" s="4"/>
      <c r="L25" s="140"/>
    </row>
    <row r="26" spans="1:12" x14ac:dyDescent="0.2">
      <c r="B26" s="4"/>
      <c r="L26" s="140"/>
    </row>
    <row r="27" spans="1:12" x14ac:dyDescent="0.2">
      <c r="B27" s="4"/>
      <c r="L27" s="140"/>
    </row>
    <row r="28" spans="1:12" x14ac:dyDescent="0.2">
      <c r="B28" s="4"/>
      <c r="L28" s="140"/>
    </row>
    <row r="29" spans="1:12" x14ac:dyDescent="0.2">
      <c r="B29" s="4"/>
      <c r="L29" s="140"/>
    </row>
    <row r="30" spans="1:12" x14ac:dyDescent="0.2">
      <c r="B30" s="4"/>
      <c r="L30" s="140"/>
    </row>
    <row r="31" spans="1:12" x14ac:dyDescent="0.2">
      <c r="B31" s="4"/>
      <c r="L31" s="140"/>
    </row>
    <row r="32" spans="1:12" x14ac:dyDescent="0.2">
      <c r="B32" s="4"/>
      <c r="L32" s="140"/>
    </row>
    <row r="33" spans="2:12" x14ac:dyDescent="0.2">
      <c r="B33" s="4"/>
      <c r="L33" s="140"/>
    </row>
    <row r="34" spans="2:12" x14ac:dyDescent="0.35">
      <c r="B34" s="4"/>
    </row>
    <row r="35" spans="2:12" x14ac:dyDescent="0.35">
      <c r="B35" s="4"/>
    </row>
  </sheetData>
  <mergeCells count="3">
    <mergeCell ref="A18:F18"/>
    <mergeCell ref="B3:F3"/>
    <mergeCell ref="A17:F17"/>
  </mergeCells>
  <phoneticPr fontId="10" type="noConversion"/>
  <pageMargins left="0.70866141732283472" right="0.70866141732283472" top="0.94488188976377963" bottom="0.74803149606299213" header="0.31496062992125984" footer="0.31496062992125984"/>
  <pageSetup paperSize="9" scale="54" orientation="portrait" r:id="rId1"/>
  <headerFooter>
    <oddHeader>&amp;COSSERVATORIO ASSEGNO UNICO UNIVERSALE</oddHeader>
    <oddFooter>&amp;CINPS - COORDINAMENTO GENERALE STATISTICO ATTUARIALE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3DF-CA53-425C-AA15-7C6E68EE0ACE}">
  <sheetPr>
    <pageSetUpPr fitToPage="1"/>
  </sheetPr>
  <dimension ref="A1:S42"/>
  <sheetViews>
    <sheetView showGridLines="0" view="pageBreakPreview" topLeftCell="D11" zoomScale="62" zoomScaleNormal="58" zoomScaleSheetLayoutView="62" workbookViewId="0">
      <selection activeCell="C24" sqref="C24:J24"/>
    </sheetView>
  </sheetViews>
  <sheetFormatPr defaultColWidth="13.26953125" defaultRowHeight="10" x14ac:dyDescent="0.35"/>
  <cols>
    <col min="1" max="1" width="23.453125" style="1" customWidth="1"/>
    <col min="2" max="11" width="17" style="1" customWidth="1"/>
    <col min="12" max="12" width="15.54296875" style="1" bestFit="1" customWidth="1"/>
    <col min="13" max="13" width="14.7265625" style="1" customWidth="1"/>
    <col min="14" max="14" width="15.54296875" style="1" bestFit="1" customWidth="1"/>
    <col min="15" max="15" width="13.26953125" style="1"/>
    <col min="16" max="16" width="17.1796875" style="1" customWidth="1"/>
    <col min="17" max="17" width="13.26953125" style="1"/>
    <col min="18" max="18" width="16.1796875" style="1" customWidth="1"/>
    <col min="19" max="16384" width="13.26953125" style="1"/>
  </cols>
  <sheetData>
    <row r="1" spans="1:19" ht="56.5" customHeight="1" thickBot="1" x14ac:dyDescent="0.4">
      <c r="A1" s="83" t="str">
        <f>+INDICE!B14</f>
        <v>Tavola 1.4 – Richiedenti pagati e importi medi mensili di competenza dell'AUU per numero di figli - Anno 2022</v>
      </c>
      <c r="B1" s="83"/>
      <c r="C1" s="83"/>
      <c r="D1" s="83"/>
      <c r="E1" s="83"/>
      <c r="F1" s="83"/>
      <c r="G1" s="83"/>
      <c r="H1" s="83"/>
      <c r="I1" s="83"/>
      <c r="J1" s="47"/>
      <c r="K1" s="47"/>
      <c r="L1" s="89"/>
      <c r="M1" s="89"/>
      <c r="N1" s="89"/>
      <c r="O1" s="89"/>
      <c r="P1" s="89"/>
      <c r="Q1" s="89"/>
      <c r="R1" s="89"/>
      <c r="S1" s="89"/>
    </row>
    <row r="2" spans="1:19" ht="43.5" customHeight="1" thickTop="1" x14ac:dyDescent="0.35">
      <c r="A2" s="157"/>
      <c r="B2" s="306" t="s">
        <v>35</v>
      </c>
      <c r="C2" s="306"/>
      <c r="D2" s="306"/>
      <c r="E2" s="306"/>
      <c r="F2" s="306"/>
      <c r="G2" s="306"/>
      <c r="H2" s="306"/>
      <c r="I2" s="306"/>
      <c r="J2" s="306"/>
      <c r="K2" s="306"/>
      <c r="L2" s="135"/>
      <c r="M2" s="135"/>
      <c r="N2" s="135"/>
      <c r="O2" s="135"/>
      <c r="P2" s="135"/>
      <c r="Q2" s="135"/>
    </row>
    <row r="3" spans="1:19" ht="19.5" customHeight="1" x14ac:dyDescent="0.35">
      <c r="A3" s="304" t="s">
        <v>30</v>
      </c>
      <c r="B3" s="302" t="s">
        <v>3</v>
      </c>
      <c r="C3" s="303"/>
      <c r="D3" s="302" t="s">
        <v>22</v>
      </c>
      <c r="E3" s="303"/>
      <c r="F3" s="302" t="s">
        <v>23</v>
      </c>
      <c r="G3" s="303"/>
      <c r="H3" s="302" t="s">
        <v>59</v>
      </c>
      <c r="I3" s="303"/>
      <c r="J3" s="302" t="s">
        <v>75</v>
      </c>
      <c r="K3" s="303"/>
    </row>
    <row r="4" spans="1:19" ht="76.5" customHeight="1" thickBot="1" x14ac:dyDescent="0.4">
      <c r="A4" s="305"/>
      <c r="B4" s="57" t="s">
        <v>103</v>
      </c>
      <c r="C4" s="57" t="s">
        <v>85</v>
      </c>
      <c r="D4" s="57" t="s">
        <v>103</v>
      </c>
      <c r="E4" s="57" t="s">
        <v>85</v>
      </c>
      <c r="F4" s="57" t="s">
        <v>103</v>
      </c>
      <c r="G4" s="57" t="s">
        <v>85</v>
      </c>
      <c r="H4" s="57" t="s">
        <v>103</v>
      </c>
      <c r="I4" s="57" t="s">
        <v>85</v>
      </c>
      <c r="J4" s="57" t="s">
        <v>103</v>
      </c>
      <c r="K4" s="57" t="s">
        <v>85</v>
      </c>
    </row>
    <row r="5" spans="1:19" ht="21.65" customHeight="1" thickTop="1" x14ac:dyDescent="0.35">
      <c r="A5" s="108" t="s">
        <v>24</v>
      </c>
      <c r="B5" s="56">
        <v>2652672</v>
      </c>
      <c r="C5" s="56">
        <v>130</v>
      </c>
      <c r="D5" s="56">
        <v>2657401</v>
      </c>
      <c r="E5" s="56">
        <v>130</v>
      </c>
      <c r="F5" s="56">
        <v>2677205</v>
      </c>
      <c r="G5" s="56">
        <v>130</v>
      </c>
      <c r="H5" s="56">
        <v>2679337</v>
      </c>
      <c r="I5" s="56">
        <v>130</v>
      </c>
      <c r="J5" s="56">
        <v>2672172</v>
      </c>
      <c r="K5" s="56">
        <v>131</v>
      </c>
    </row>
    <row r="6" spans="1:19" ht="21.75" customHeight="1" x14ac:dyDescent="0.35">
      <c r="A6" s="108" t="s">
        <v>25</v>
      </c>
      <c r="B6" s="56">
        <v>2130159</v>
      </c>
      <c r="C6" s="56">
        <v>280</v>
      </c>
      <c r="D6" s="56">
        <v>2129841</v>
      </c>
      <c r="E6" s="56">
        <v>281</v>
      </c>
      <c r="F6" s="56">
        <v>2146403</v>
      </c>
      <c r="G6" s="56">
        <v>281</v>
      </c>
      <c r="H6" s="56">
        <v>2143420</v>
      </c>
      <c r="I6" s="56">
        <v>282</v>
      </c>
      <c r="J6" s="56">
        <v>2131302</v>
      </c>
      <c r="K6" s="56">
        <v>282</v>
      </c>
    </row>
    <row r="7" spans="1:19" ht="21.75" customHeight="1" x14ac:dyDescent="0.35">
      <c r="A7" s="108" t="s">
        <v>26</v>
      </c>
      <c r="B7" s="56">
        <v>403849</v>
      </c>
      <c r="C7" s="56">
        <v>537</v>
      </c>
      <c r="D7" s="56">
        <v>403245</v>
      </c>
      <c r="E7" s="56">
        <v>538</v>
      </c>
      <c r="F7" s="56">
        <v>411295</v>
      </c>
      <c r="G7" s="56">
        <v>540</v>
      </c>
      <c r="H7" s="56">
        <v>411210</v>
      </c>
      <c r="I7" s="56">
        <v>540</v>
      </c>
      <c r="J7" s="56">
        <v>406219</v>
      </c>
      <c r="K7" s="56">
        <v>541</v>
      </c>
    </row>
    <row r="8" spans="1:19" ht="21.75" customHeight="1" x14ac:dyDescent="0.35">
      <c r="A8" s="108" t="s">
        <v>27</v>
      </c>
      <c r="B8" s="56">
        <v>59524</v>
      </c>
      <c r="C8" s="56">
        <v>914</v>
      </c>
      <c r="D8" s="56">
        <v>59287</v>
      </c>
      <c r="E8" s="56">
        <v>915</v>
      </c>
      <c r="F8" s="56">
        <v>61371</v>
      </c>
      <c r="G8" s="56">
        <v>918</v>
      </c>
      <c r="H8" s="56">
        <v>61466</v>
      </c>
      <c r="I8" s="56">
        <v>918</v>
      </c>
      <c r="J8" s="56">
        <v>60390</v>
      </c>
      <c r="K8" s="56">
        <v>919</v>
      </c>
    </row>
    <row r="9" spans="1:19" ht="21.75" customHeight="1" x14ac:dyDescent="0.35">
      <c r="A9" s="108" t="s">
        <v>28</v>
      </c>
      <c r="B9" s="56">
        <v>10056</v>
      </c>
      <c r="C9" s="56">
        <v>1181</v>
      </c>
      <c r="D9" s="56">
        <v>9939</v>
      </c>
      <c r="E9" s="56">
        <v>1184</v>
      </c>
      <c r="F9" s="56">
        <v>10462</v>
      </c>
      <c r="G9" s="56">
        <v>1189</v>
      </c>
      <c r="H9" s="56">
        <v>10468</v>
      </c>
      <c r="I9" s="56">
        <v>1191</v>
      </c>
      <c r="J9" s="56">
        <v>10229</v>
      </c>
      <c r="K9" s="56">
        <v>1192</v>
      </c>
    </row>
    <row r="10" spans="1:19" ht="21.75" customHeight="1" x14ac:dyDescent="0.35">
      <c r="A10" s="108" t="s">
        <v>29</v>
      </c>
      <c r="B10" s="56">
        <v>3206</v>
      </c>
      <c r="C10" s="56">
        <v>1572</v>
      </c>
      <c r="D10" s="56">
        <v>3151</v>
      </c>
      <c r="E10" s="56">
        <v>1575</v>
      </c>
      <c r="F10" s="56">
        <v>3291</v>
      </c>
      <c r="G10" s="56">
        <v>1582</v>
      </c>
      <c r="H10" s="56">
        <v>3312</v>
      </c>
      <c r="I10" s="56">
        <v>1581</v>
      </c>
      <c r="J10" s="56">
        <v>3262</v>
      </c>
      <c r="K10" s="56">
        <v>1585</v>
      </c>
    </row>
    <row r="11" spans="1:19" ht="35.15" customHeight="1" thickBot="1" x14ac:dyDescent="0.4">
      <c r="A11" s="59" t="s">
        <v>44</v>
      </c>
      <c r="B11" s="109">
        <v>5259466</v>
      </c>
      <c r="C11" s="109">
        <v>234</v>
      </c>
      <c r="D11" s="109">
        <v>5262864</v>
      </c>
      <c r="E11" s="109">
        <v>234</v>
      </c>
      <c r="F11" s="109">
        <v>5310027</v>
      </c>
      <c r="G11" s="109">
        <v>235</v>
      </c>
      <c r="H11" s="109">
        <v>5309213</v>
      </c>
      <c r="I11" s="109">
        <v>235</v>
      </c>
      <c r="J11" s="109">
        <v>5283574</v>
      </c>
      <c r="K11" s="109">
        <v>235</v>
      </c>
      <c r="L11" s="89"/>
      <c r="M11" s="89"/>
      <c r="N11" s="89"/>
      <c r="O11" s="89"/>
      <c r="P11" s="89"/>
      <c r="Q11" s="89"/>
    </row>
    <row r="12" spans="1:19" ht="8.5" customHeight="1" thickTop="1" x14ac:dyDescent="0.35">
      <c r="B12" s="137"/>
      <c r="C12" s="137"/>
      <c r="D12" s="137"/>
      <c r="E12" s="137"/>
      <c r="F12" s="137"/>
      <c r="G12" s="137"/>
      <c r="H12" s="137"/>
      <c r="I12" s="137"/>
      <c r="J12" s="137"/>
      <c r="K12" s="137"/>
      <c r="L12" s="138"/>
      <c r="M12" s="138"/>
      <c r="N12" s="138"/>
      <c r="O12" s="138"/>
      <c r="P12" s="138"/>
      <c r="Q12" s="138"/>
    </row>
    <row r="13" spans="1:19" ht="9" customHeight="1" x14ac:dyDescent="0.35">
      <c r="B13" s="6"/>
      <c r="C13" s="6"/>
      <c r="D13" s="5"/>
      <c r="E13" s="5"/>
      <c r="F13" s="5"/>
    </row>
    <row r="14" spans="1:19" s="3" customFormat="1" x14ac:dyDescent="0.35">
      <c r="A14" s="1"/>
      <c r="B14" s="89"/>
      <c r="C14" s="141"/>
      <c r="D14" s="136"/>
      <c r="E14" s="136"/>
      <c r="F14" s="136"/>
      <c r="G14" s="136"/>
      <c r="H14" s="136"/>
      <c r="I14" s="136"/>
      <c r="J14" s="136"/>
      <c r="K14" s="136"/>
    </row>
    <row r="15" spans="1:19" s="140" customFormat="1" ht="37.5" customHeight="1" x14ac:dyDescent="0.25">
      <c r="A15" s="156"/>
      <c r="B15" s="307" t="s">
        <v>35</v>
      </c>
      <c r="C15" s="307"/>
      <c r="D15" s="307"/>
      <c r="E15" s="307"/>
      <c r="F15" s="307"/>
      <c r="G15" s="307"/>
      <c r="H15" s="307"/>
      <c r="I15" s="307"/>
      <c r="J15" s="307"/>
      <c r="K15" s="307"/>
      <c r="L15" s="139"/>
      <c r="M15" s="139"/>
      <c r="N15" s="139"/>
      <c r="O15" s="139"/>
      <c r="P15" s="139"/>
      <c r="Q15" s="139"/>
    </row>
    <row r="16" spans="1:19" ht="21.65" customHeight="1" x14ac:dyDescent="0.35">
      <c r="A16" s="304" t="s">
        <v>30</v>
      </c>
      <c r="B16" s="302" t="s">
        <v>77</v>
      </c>
      <c r="C16" s="303"/>
      <c r="D16" s="302" t="s">
        <v>105</v>
      </c>
      <c r="E16" s="303"/>
      <c r="F16" s="302" t="s">
        <v>108</v>
      </c>
      <c r="G16" s="303"/>
      <c r="H16" s="302" t="s">
        <v>109</v>
      </c>
      <c r="I16" s="303"/>
      <c r="J16" s="302" t="s">
        <v>112</v>
      </c>
      <c r="K16" s="303"/>
    </row>
    <row r="17" spans="1:13" ht="63" customHeight="1" thickBot="1" x14ac:dyDescent="0.4">
      <c r="A17" s="305"/>
      <c r="B17" s="57" t="s">
        <v>103</v>
      </c>
      <c r="C17" s="57" t="s">
        <v>85</v>
      </c>
      <c r="D17" s="57" t="s">
        <v>103</v>
      </c>
      <c r="E17" s="57" t="s">
        <v>85</v>
      </c>
      <c r="F17" s="57" t="s">
        <v>103</v>
      </c>
      <c r="G17" s="57" t="s">
        <v>85</v>
      </c>
      <c r="H17" s="57" t="s">
        <v>103</v>
      </c>
      <c r="I17" s="57" t="s">
        <v>85</v>
      </c>
      <c r="J17" s="57" t="s">
        <v>103</v>
      </c>
      <c r="K17" s="57" t="s">
        <v>85</v>
      </c>
    </row>
    <row r="18" spans="1:13" ht="21.65" customHeight="1" thickTop="1" x14ac:dyDescent="0.35">
      <c r="A18" s="108" t="s">
        <v>24</v>
      </c>
      <c r="B18" s="56">
        <v>2708660</v>
      </c>
      <c r="C18" s="56">
        <v>131</v>
      </c>
      <c r="D18" s="56">
        <v>2726137</v>
      </c>
      <c r="E18" s="56">
        <v>131</v>
      </c>
      <c r="F18" s="56">
        <v>2752591</v>
      </c>
      <c r="G18" s="56">
        <v>131</v>
      </c>
      <c r="H18" s="56">
        <v>2777697</v>
      </c>
      <c r="I18" s="56">
        <v>131</v>
      </c>
      <c r="J18" s="56">
        <v>2799633</v>
      </c>
      <c r="K18" s="56">
        <v>131</v>
      </c>
    </row>
    <row r="19" spans="1:13" ht="21.65" customHeight="1" x14ac:dyDescent="0.35">
      <c r="A19" s="108" t="s">
        <v>25</v>
      </c>
      <c r="B19" s="56">
        <v>2146920</v>
      </c>
      <c r="C19" s="56">
        <v>282</v>
      </c>
      <c r="D19" s="56">
        <v>2152761</v>
      </c>
      <c r="E19" s="56">
        <v>283</v>
      </c>
      <c r="F19" s="56">
        <v>2162033</v>
      </c>
      <c r="G19" s="56">
        <v>283</v>
      </c>
      <c r="H19" s="56">
        <v>2170668</v>
      </c>
      <c r="I19" s="56">
        <v>283</v>
      </c>
      <c r="J19" s="56">
        <v>2179067</v>
      </c>
      <c r="K19" s="56">
        <v>283</v>
      </c>
    </row>
    <row r="20" spans="1:13" ht="21.65" customHeight="1" x14ac:dyDescent="0.35">
      <c r="A20" s="108" t="s">
        <v>26</v>
      </c>
      <c r="B20" s="56">
        <v>409663</v>
      </c>
      <c r="C20" s="56">
        <v>542</v>
      </c>
      <c r="D20" s="56">
        <v>410350</v>
      </c>
      <c r="E20" s="56">
        <v>542</v>
      </c>
      <c r="F20" s="56">
        <v>411356</v>
      </c>
      <c r="G20" s="56">
        <v>543</v>
      </c>
      <c r="H20" s="56">
        <v>413030</v>
      </c>
      <c r="I20" s="56">
        <v>543</v>
      </c>
      <c r="J20" s="56">
        <v>415073</v>
      </c>
      <c r="K20" s="56">
        <v>544</v>
      </c>
    </row>
    <row r="21" spans="1:13" ht="21.65" customHeight="1" x14ac:dyDescent="0.35">
      <c r="A21" s="108" t="s">
        <v>27</v>
      </c>
      <c r="B21" s="56">
        <v>61095</v>
      </c>
      <c r="C21" s="56">
        <v>921</v>
      </c>
      <c r="D21" s="56">
        <v>61240</v>
      </c>
      <c r="E21" s="56">
        <v>921</v>
      </c>
      <c r="F21" s="56">
        <v>61484</v>
      </c>
      <c r="G21" s="56">
        <v>922</v>
      </c>
      <c r="H21" s="56">
        <v>61956</v>
      </c>
      <c r="I21" s="56">
        <v>923</v>
      </c>
      <c r="J21" s="56">
        <v>62502</v>
      </c>
      <c r="K21" s="56">
        <v>924</v>
      </c>
    </row>
    <row r="22" spans="1:13" ht="21.65" customHeight="1" x14ac:dyDescent="0.35">
      <c r="A22" s="108" t="s">
        <v>28</v>
      </c>
      <c r="B22" s="56">
        <v>10426</v>
      </c>
      <c r="C22" s="56">
        <v>1194</v>
      </c>
      <c r="D22" s="56">
        <v>10519</v>
      </c>
      <c r="E22" s="56">
        <v>1195</v>
      </c>
      <c r="F22" s="56">
        <v>10540</v>
      </c>
      <c r="G22" s="56">
        <v>1194</v>
      </c>
      <c r="H22" s="56">
        <v>10606</v>
      </c>
      <c r="I22" s="56">
        <v>1195</v>
      </c>
      <c r="J22" s="56">
        <v>10673</v>
      </c>
      <c r="K22" s="56">
        <v>1196</v>
      </c>
    </row>
    <row r="23" spans="1:13" ht="21.65" customHeight="1" x14ac:dyDescent="0.35">
      <c r="A23" s="108" t="s">
        <v>29</v>
      </c>
      <c r="B23" s="56">
        <v>3305</v>
      </c>
      <c r="C23" s="56">
        <v>1584</v>
      </c>
      <c r="D23" s="56">
        <v>3360</v>
      </c>
      <c r="E23" s="56">
        <v>1593</v>
      </c>
      <c r="F23" s="56">
        <v>3382</v>
      </c>
      <c r="G23" s="56">
        <v>1591</v>
      </c>
      <c r="H23" s="56">
        <v>3431</v>
      </c>
      <c r="I23" s="56">
        <v>1597</v>
      </c>
      <c r="J23" s="56">
        <v>3473</v>
      </c>
      <c r="K23" s="56">
        <v>1595</v>
      </c>
    </row>
    <row r="24" spans="1:13" ht="42" customHeight="1" thickBot="1" x14ac:dyDescent="0.4">
      <c r="A24" s="59" t="s">
        <v>44</v>
      </c>
      <c r="B24" s="109">
        <v>5340069</v>
      </c>
      <c r="C24" s="109">
        <v>235</v>
      </c>
      <c r="D24" s="109">
        <v>5364367</v>
      </c>
      <c r="E24" s="109">
        <v>235</v>
      </c>
      <c r="F24" s="109">
        <v>5401386</v>
      </c>
      <c r="G24" s="109">
        <v>235</v>
      </c>
      <c r="H24" s="109">
        <v>5437388</v>
      </c>
      <c r="I24" s="109">
        <v>235</v>
      </c>
      <c r="J24" s="109">
        <v>5470421</v>
      </c>
      <c r="K24" s="109">
        <v>235</v>
      </c>
    </row>
    <row r="25" spans="1:13" ht="63" customHeight="1" thickTop="1" x14ac:dyDescent="0.35">
      <c r="A25" s="301" t="s">
        <v>145</v>
      </c>
      <c r="B25" s="301"/>
      <c r="C25" s="301"/>
      <c r="D25" s="301"/>
      <c r="E25" s="301"/>
      <c r="F25" s="301"/>
      <c r="G25" s="301"/>
      <c r="H25" s="301"/>
      <c r="I25" s="301"/>
      <c r="J25" s="301"/>
      <c r="K25" s="301"/>
      <c r="L25" s="138"/>
      <c r="M25" s="138"/>
    </row>
    <row r="26" spans="1:13" ht="30" customHeight="1" x14ac:dyDescent="0.3">
      <c r="A26" s="52" t="str">
        <f>+INDICE!B10</f>
        <v xml:space="preserve"> Lettura dati 22 marzo 2024</v>
      </c>
      <c r="B26" s="4"/>
    </row>
    <row r="27" spans="1:13" x14ac:dyDescent="0.35">
      <c r="B27" s="4"/>
    </row>
    <row r="28" spans="1:13" x14ac:dyDescent="0.35">
      <c r="B28" s="4"/>
    </row>
    <row r="29" spans="1:13" x14ac:dyDescent="0.35">
      <c r="B29" s="4"/>
    </row>
    <row r="30" spans="1:13" x14ac:dyDescent="0.35">
      <c r="B30" s="4"/>
    </row>
    <row r="31" spans="1:13" x14ac:dyDescent="0.35">
      <c r="B31" s="4"/>
    </row>
    <row r="32" spans="1:13" x14ac:dyDescent="0.35">
      <c r="B32" s="4"/>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row r="41" spans="2:2" x14ac:dyDescent="0.35">
      <c r="B41" s="4"/>
    </row>
    <row r="42" spans="2:2" x14ac:dyDescent="0.35">
      <c r="B42" s="4"/>
    </row>
  </sheetData>
  <mergeCells count="15">
    <mergeCell ref="A25:K25"/>
    <mergeCell ref="H16:I16"/>
    <mergeCell ref="A16:A17"/>
    <mergeCell ref="B2:K2"/>
    <mergeCell ref="F16:G16"/>
    <mergeCell ref="D16:E16"/>
    <mergeCell ref="B16:C16"/>
    <mergeCell ref="J3:K3"/>
    <mergeCell ref="A3:A4"/>
    <mergeCell ref="B3:C3"/>
    <mergeCell ref="D3:E3"/>
    <mergeCell ref="F3:G3"/>
    <mergeCell ref="H3:I3"/>
    <mergeCell ref="J16:K16"/>
    <mergeCell ref="B15:K15"/>
  </mergeCells>
  <pageMargins left="0.70866141732283472" right="0.70866141732283472" top="0.94488188976377963" bottom="0.74803149606299213" header="0.31496062992125984" footer="0.31496062992125984"/>
  <pageSetup paperSize="9" scale="60" orientation="landscape" r:id="rId1"/>
  <headerFooter>
    <oddHeader>&amp;COSSERVATORIO ASSEGNO UNICO UNIVERSALE</oddHeader>
    <oddFooter>&amp;CINPS - COORDINAMENTO GENERALE STATISTICO ATTUARIALE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pageSetUpPr fitToPage="1"/>
  </sheetPr>
  <dimension ref="A1:L19"/>
  <sheetViews>
    <sheetView showGridLines="0" topLeftCell="A4" zoomScale="60" zoomScaleNormal="60" workbookViewId="0">
      <selection activeCell="H15" sqref="H15"/>
    </sheetView>
  </sheetViews>
  <sheetFormatPr defaultRowHeight="14.5" x14ac:dyDescent="0.35"/>
  <cols>
    <col min="1" max="1" width="24.81640625" customWidth="1"/>
    <col min="2" max="2" width="19.26953125" customWidth="1"/>
    <col min="3" max="3" width="15.81640625" customWidth="1"/>
    <col min="4" max="4" width="15.54296875" customWidth="1"/>
    <col min="5" max="5" width="20.1796875" customWidth="1"/>
    <col min="6" max="6" width="15.81640625" bestFit="1" customWidth="1"/>
    <col min="7" max="7" width="15.54296875" customWidth="1"/>
    <col min="8" max="8" width="20.7265625" customWidth="1"/>
    <col min="9" max="9" width="15.1796875" customWidth="1"/>
    <col min="10" max="10" width="16.1796875" customWidth="1"/>
    <col min="11" max="13" width="25.81640625" bestFit="1" customWidth="1"/>
    <col min="14" max="14" width="32.453125" bestFit="1" customWidth="1"/>
    <col min="15" max="15" width="32.54296875" bestFit="1" customWidth="1"/>
    <col min="16" max="16" width="31.26953125" bestFit="1" customWidth="1"/>
    <col min="17" max="17" width="31.453125" bestFit="1" customWidth="1"/>
  </cols>
  <sheetData>
    <row r="1" spans="1:12" ht="66" customHeight="1" thickBot="1" x14ac:dyDescent="0.4">
      <c r="A1" s="73" t="str">
        <f>+INDICE!B15</f>
        <v>Tavola 1.5 – Richiedenti pagati e relativi importi medi mensili dell'AUU in caso di assenza/presenza di figli disabili nel nucleo, per mese di competenza - Anno 2022</v>
      </c>
      <c r="B1" s="31"/>
      <c r="C1" s="31"/>
      <c r="D1" s="31"/>
      <c r="E1" s="31"/>
      <c r="F1" s="31"/>
      <c r="G1" s="31"/>
      <c r="H1" s="31"/>
      <c r="I1" s="31"/>
      <c r="J1" s="31"/>
    </row>
    <row r="2" spans="1:12" s="98" customFormat="1" ht="40.5" customHeight="1" thickTop="1" x14ac:dyDescent="0.35">
      <c r="A2" s="74"/>
      <c r="B2" s="308" t="s">
        <v>70</v>
      </c>
      <c r="C2" s="308"/>
      <c r="D2" s="308"/>
      <c r="E2" s="309" t="s">
        <v>71</v>
      </c>
      <c r="F2" s="308"/>
      <c r="G2" s="310"/>
      <c r="H2" s="309" t="s">
        <v>67</v>
      </c>
      <c r="I2" s="308"/>
      <c r="J2" s="308"/>
      <c r="K2" s="97"/>
    </row>
    <row r="3" spans="1:12" s="100" customFormat="1" ht="85.5" customHeight="1" thickBot="1" x14ac:dyDescent="0.4">
      <c r="A3" s="158" t="s">
        <v>72</v>
      </c>
      <c r="B3" s="159" t="s">
        <v>104</v>
      </c>
      <c r="C3" s="159" t="s">
        <v>85</v>
      </c>
      <c r="D3" s="159" t="s">
        <v>45</v>
      </c>
      <c r="E3" s="160" t="s">
        <v>104</v>
      </c>
      <c r="F3" s="159" t="s">
        <v>85</v>
      </c>
      <c r="G3" s="161" t="s">
        <v>45</v>
      </c>
      <c r="H3" s="159" t="s">
        <v>104</v>
      </c>
      <c r="I3" s="159" t="s">
        <v>85</v>
      </c>
      <c r="J3" s="159" t="s">
        <v>45</v>
      </c>
      <c r="K3" s="99"/>
    </row>
    <row r="4" spans="1:12" s="100" customFormat="1" ht="31.5" customHeight="1" thickTop="1" x14ac:dyDescent="0.35">
      <c r="A4" s="208"/>
      <c r="B4" s="312" t="s">
        <v>124</v>
      </c>
      <c r="C4" s="312"/>
      <c r="D4" s="312"/>
      <c r="E4" s="312"/>
      <c r="F4" s="312"/>
      <c r="G4" s="312"/>
      <c r="H4" s="312"/>
      <c r="I4" s="312"/>
      <c r="J4" s="312"/>
      <c r="K4" s="99"/>
    </row>
    <row r="5" spans="1:12" s="76" customFormat="1" ht="32.15" customHeight="1" x14ac:dyDescent="0.35">
      <c r="A5" s="86" t="s">
        <v>125</v>
      </c>
      <c r="B5" s="162">
        <v>4958827</v>
      </c>
      <c r="C5" s="162">
        <v>227</v>
      </c>
      <c r="D5" s="163">
        <v>1.6</v>
      </c>
      <c r="E5" s="164">
        <v>300639</v>
      </c>
      <c r="F5" s="165">
        <v>343</v>
      </c>
      <c r="G5" s="166">
        <v>1.68</v>
      </c>
      <c r="H5" s="162">
        <v>5259466</v>
      </c>
      <c r="I5" s="162">
        <v>234</v>
      </c>
      <c r="J5" s="163">
        <v>1.6</v>
      </c>
      <c r="K5" s="75"/>
      <c r="L5" s="75"/>
    </row>
    <row r="6" spans="1:12" s="76" customFormat="1" ht="25.5" customHeight="1" x14ac:dyDescent="0.35">
      <c r="A6" s="86" t="s">
        <v>126</v>
      </c>
      <c r="B6" s="162">
        <v>4961483</v>
      </c>
      <c r="C6" s="162">
        <v>227</v>
      </c>
      <c r="D6" s="163">
        <v>1.6</v>
      </c>
      <c r="E6" s="164">
        <v>301381</v>
      </c>
      <c r="F6" s="165">
        <v>343</v>
      </c>
      <c r="G6" s="166">
        <v>1.69</v>
      </c>
      <c r="H6" s="162">
        <v>5262864</v>
      </c>
      <c r="I6" s="162">
        <v>234</v>
      </c>
      <c r="J6" s="163">
        <v>1.6</v>
      </c>
      <c r="K6" s="75"/>
      <c r="L6" s="75"/>
    </row>
    <row r="7" spans="1:12" s="76" customFormat="1" ht="25.5" customHeight="1" x14ac:dyDescent="0.35">
      <c r="A7" s="86" t="s">
        <v>127</v>
      </c>
      <c r="B7" s="162">
        <v>5002218</v>
      </c>
      <c r="C7" s="162">
        <v>228</v>
      </c>
      <c r="D7" s="163">
        <v>1.6</v>
      </c>
      <c r="E7" s="164">
        <v>307809</v>
      </c>
      <c r="F7" s="165">
        <v>346</v>
      </c>
      <c r="G7" s="166">
        <v>1.69</v>
      </c>
      <c r="H7" s="162">
        <v>5310027</v>
      </c>
      <c r="I7" s="162">
        <v>235</v>
      </c>
      <c r="J7" s="163">
        <v>1.61</v>
      </c>
      <c r="K7" s="75"/>
      <c r="L7" s="75"/>
    </row>
    <row r="8" spans="1:12" s="76" customFormat="1" ht="25.5" customHeight="1" x14ac:dyDescent="0.35">
      <c r="A8" s="86" t="s">
        <v>128</v>
      </c>
      <c r="B8" s="162">
        <v>5000901</v>
      </c>
      <c r="C8" s="162">
        <v>229</v>
      </c>
      <c r="D8" s="163">
        <v>1.6</v>
      </c>
      <c r="E8" s="164">
        <v>308312</v>
      </c>
      <c r="F8" s="165">
        <v>347</v>
      </c>
      <c r="G8" s="166">
        <v>1.69</v>
      </c>
      <c r="H8" s="162">
        <v>5309213</v>
      </c>
      <c r="I8" s="162">
        <v>235</v>
      </c>
      <c r="J8" s="163">
        <v>1.6</v>
      </c>
      <c r="K8" s="75"/>
      <c r="L8" s="75"/>
    </row>
    <row r="9" spans="1:12" s="76" customFormat="1" ht="25.5" customHeight="1" x14ac:dyDescent="0.35">
      <c r="A9" s="86" t="s">
        <v>129</v>
      </c>
      <c r="B9" s="162">
        <v>4977975</v>
      </c>
      <c r="C9" s="162">
        <v>229</v>
      </c>
      <c r="D9" s="163">
        <v>1.6</v>
      </c>
      <c r="E9" s="164">
        <v>305599</v>
      </c>
      <c r="F9" s="165">
        <v>346</v>
      </c>
      <c r="G9" s="166">
        <v>1.69</v>
      </c>
      <c r="H9" s="162">
        <v>5283574</v>
      </c>
      <c r="I9" s="162">
        <v>235</v>
      </c>
      <c r="J9" s="163">
        <v>1.6</v>
      </c>
      <c r="K9" s="75"/>
      <c r="L9" s="75"/>
    </row>
    <row r="10" spans="1:12" s="76" customFormat="1" ht="25.5" customHeight="1" x14ac:dyDescent="0.35">
      <c r="A10" s="86" t="s">
        <v>130</v>
      </c>
      <c r="B10" s="162">
        <v>5030401</v>
      </c>
      <c r="C10" s="162">
        <v>228</v>
      </c>
      <c r="D10" s="163">
        <v>1.6</v>
      </c>
      <c r="E10" s="164">
        <v>309668</v>
      </c>
      <c r="F10" s="165">
        <v>346</v>
      </c>
      <c r="G10" s="166">
        <v>1.69</v>
      </c>
      <c r="H10" s="162">
        <v>5340069</v>
      </c>
      <c r="I10" s="162">
        <v>235</v>
      </c>
      <c r="J10" s="163">
        <v>1.6</v>
      </c>
      <c r="K10" s="75"/>
      <c r="L10" s="75"/>
    </row>
    <row r="11" spans="1:12" s="76" customFormat="1" ht="25.5" customHeight="1" x14ac:dyDescent="0.35">
      <c r="A11" s="86" t="s">
        <v>131</v>
      </c>
      <c r="B11" s="162">
        <v>5052323</v>
      </c>
      <c r="C11" s="162">
        <v>229</v>
      </c>
      <c r="D11" s="163">
        <v>1.59</v>
      </c>
      <c r="E11" s="164">
        <v>312044</v>
      </c>
      <c r="F11" s="165">
        <v>346</v>
      </c>
      <c r="G11" s="166">
        <v>1.69</v>
      </c>
      <c r="H11" s="162">
        <v>5364367</v>
      </c>
      <c r="I11" s="162">
        <v>235</v>
      </c>
      <c r="J11" s="163">
        <v>1.6</v>
      </c>
      <c r="K11" s="75"/>
      <c r="L11" s="75"/>
    </row>
    <row r="12" spans="1:12" s="76" customFormat="1" ht="25.5" customHeight="1" x14ac:dyDescent="0.35">
      <c r="A12" s="86" t="s">
        <v>132</v>
      </c>
      <c r="B12" s="162">
        <v>5085816</v>
      </c>
      <c r="C12" s="162">
        <v>228</v>
      </c>
      <c r="D12" s="163">
        <v>1.59</v>
      </c>
      <c r="E12" s="164">
        <v>315570</v>
      </c>
      <c r="F12" s="165">
        <v>345</v>
      </c>
      <c r="G12" s="166">
        <v>1.68</v>
      </c>
      <c r="H12" s="162">
        <v>5401386</v>
      </c>
      <c r="I12" s="162">
        <v>235</v>
      </c>
      <c r="J12" s="163">
        <v>1.6</v>
      </c>
      <c r="K12" s="75"/>
      <c r="L12" s="75"/>
    </row>
    <row r="13" spans="1:12" s="76" customFormat="1" ht="25.5" customHeight="1" x14ac:dyDescent="0.35">
      <c r="A13" s="86" t="s">
        <v>133</v>
      </c>
      <c r="B13" s="162">
        <v>5118218</v>
      </c>
      <c r="C13" s="162">
        <v>228</v>
      </c>
      <c r="D13" s="163">
        <v>1.59</v>
      </c>
      <c r="E13" s="164">
        <v>319170</v>
      </c>
      <c r="F13" s="165">
        <v>344</v>
      </c>
      <c r="G13" s="166">
        <v>1.68</v>
      </c>
      <c r="H13" s="162">
        <v>5437388</v>
      </c>
      <c r="I13" s="162">
        <v>235</v>
      </c>
      <c r="J13" s="163">
        <v>1.6</v>
      </c>
      <c r="K13" s="75"/>
      <c r="L13" s="75"/>
    </row>
    <row r="14" spans="1:12" s="76" customFormat="1" ht="25.5" customHeight="1" x14ac:dyDescent="0.35">
      <c r="A14" s="209" t="s">
        <v>134</v>
      </c>
      <c r="B14" s="170">
        <v>5148760</v>
      </c>
      <c r="C14" s="170">
        <v>228</v>
      </c>
      <c r="D14" s="171">
        <v>1.59</v>
      </c>
      <c r="E14" s="170">
        <v>321661</v>
      </c>
      <c r="F14" s="170">
        <v>344</v>
      </c>
      <c r="G14" s="171">
        <v>1.68</v>
      </c>
      <c r="H14" s="170">
        <v>5470421</v>
      </c>
      <c r="I14" s="170">
        <v>235</v>
      </c>
      <c r="J14" s="172">
        <v>1.6</v>
      </c>
      <c r="K14" s="75"/>
      <c r="L14" s="75"/>
    </row>
    <row r="15" spans="1:12" s="76" customFormat="1" ht="32.15" customHeight="1" x14ac:dyDescent="0.35">
      <c r="A15" s="173" t="s">
        <v>51</v>
      </c>
      <c r="B15" s="174">
        <v>5033692</v>
      </c>
      <c r="C15" s="167"/>
      <c r="D15" s="169"/>
      <c r="E15" s="174">
        <v>310185</v>
      </c>
      <c r="F15" s="167"/>
      <c r="G15" s="169"/>
      <c r="H15" s="174">
        <v>5343878</v>
      </c>
      <c r="I15" s="167"/>
      <c r="J15" s="168"/>
      <c r="K15" s="75"/>
      <c r="L15" s="75"/>
    </row>
    <row r="16" spans="1:12" s="76" customFormat="1" ht="25.5" customHeight="1" thickBot="1" x14ac:dyDescent="0.4">
      <c r="A16" s="175" t="s">
        <v>39</v>
      </c>
      <c r="B16" s="176"/>
      <c r="C16" s="176">
        <v>228</v>
      </c>
      <c r="D16" s="177">
        <v>1.6</v>
      </c>
      <c r="E16" s="176"/>
      <c r="F16" s="176">
        <v>345</v>
      </c>
      <c r="G16" s="177">
        <v>1.69</v>
      </c>
      <c r="H16" s="176"/>
      <c r="I16" s="176">
        <v>235</v>
      </c>
      <c r="J16" s="178">
        <v>1.6</v>
      </c>
      <c r="K16" s="75"/>
      <c r="L16" s="75"/>
    </row>
    <row r="17" spans="1:12" ht="85" customHeight="1" thickTop="1" x14ac:dyDescent="0.35">
      <c r="A17" s="311" t="s">
        <v>146</v>
      </c>
      <c r="B17" s="311"/>
      <c r="C17" s="311"/>
      <c r="D17" s="311"/>
      <c r="E17" s="311"/>
      <c r="F17" s="311"/>
      <c r="G17" s="311"/>
      <c r="H17" s="311"/>
      <c r="I17" s="311"/>
      <c r="J17" s="311"/>
      <c r="K17" s="10"/>
      <c r="L17" s="10"/>
    </row>
    <row r="18" spans="1:12" ht="12" customHeight="1" x14ac:dyDescent="0.35">
      <c r="A18" s="132"/>
      <c r="B18" s="132"/>
      <c r="C18" s="132"/>
      <c r="D18" s="132"/>
      <c r="E18" s="132"/>
      <c r="F18" s="132"/>
      <c r="G18" s="132"/>
      <c r="H18" s="132"/>
      <c r="I18" s="132"/>
      <c r="J18" s="132"/>
      <c r="K18" s="10"/>
      <c r="L18" s="10"/>
    </row>
    <row r="19" spans="1:12" x14ac:dyDescent="0.35">
      <c r="A19" s="60" t="str">
        <f>+INDICE!B10</f>
        <v xml:space="preserve"> Lettura dati 22 marzo 2024</v>
      </c>
    </row>
  </sheetData>
  <mergeCells count="5">
    <mergeCell ref="B2:D2"/>
    <mergeCell ref="E2:G2"/>
    <mergeCell ref="H2:J2"/>
    <mergeCell ref="A17:J17"/>
    <mergeCell ref="B4:J4"/>
  </mergeCells>
  <phoneticPr fontId="10" type="noConversion"/>
  <pageMargins left="0.70866141732283472" right="0.70866141732283472" top="0.94488188976377963" bottom="0.74803149606299213" header="0.31496062992125984" footer="0.31496062992125984"/>
  <pageSetup paperSize="9" scale="48" orientation="portrait" r:id="rId1"/>
  <headerFooter>
    <oddHeader>&amp;COSSERVATORIO ASSEGNO UNICO UNIVERSALE</oddHeader>
    <oddFooter>&amp;CINPS - COORDINAMENTO GENERALE STATISTICO ATTUARIALE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
    <pageSetUpPr fitToPage="1"/>
  </sheetPr>
  <dimension ref="A1:U60"/>
  <sheetViews>
    <sheetView showGridLines="0" view="pageBreakPreview" topLeftCell="B11" zoomScale="60" zoomScaleNormal="58" workbookViewId="0">
      <selection activeCell="C24" sqref="C24:J24"/>
    </sheetView>
  </sheetViews>
  <sheetFormatPr defaultColWidth="13.26953125" defaultRowHeight="10" x14ac:dyDescent="0.35"/>
  <cols>
    <col min="1" max="1" width="25.81640625" style="1" customWidth="1"/>
    <col min="2" max="2" width="14.1796875" style="1" bestFit="1" customWidth="1"/>
    <col min="3" max="3" width="13.1796875" style="64" customWidth="1"/>
    <col min="4" max="4" width="13.26953125" style="1" customWidth="1"/>
    <col min="5" max="5" width="14.453125" style="64" customWidth="1"/>
    <col min="6" max="6" width="13.26953125" style="1" bestFit="1" customWidth="1"/>
    <col min="7" max="7" width="13.81640625" style="64" customWidth="1"/>
    <col min="8" max="8" width="13.1796875" style="1" customWidth="1"/>
    <col min="9" max="9" width="13.54296875" style="64" customWidth="1"/>
    <col min="10" max="10" width="14.81640625" style="1" bestFit="1" customWidth="1"/>
    <col min="11" max="11" width="12.1796875" style="1" bestFit="1" customWidth="1"/>
    <col min="12" max="12" width="14.7265625" style="1" bestFit="1" customWidth="1"/>
    <col min="13" max="13" width="12.1796875" style="1" bestFit="1" customWidth="1"/>
    <col min="14" max="14" width="13.26953125" style="1" bestFit="1" customWidth="1"/>
    <col min="15" max="15" width="12.1796875" style="1" bestFit="1" customWidth="1"/>
    <col min="16" max="16" width="14.453125" style="1" bestFit="1" customWidth="1"/>
    <col min="17" max="17" width="12.1796875" style="1" bestFit="1" customWidth="1"/>
    <col min="18" max="18" width="14.1796875" style="1" bestFit="1" customWidth="1"/>
    <col min="19" max="19" width="12.1796875" style="1" bestFit="1" customWidth="1"/>
    <col min="20" max="20" width="13.26953125" style="1" customWidth="1"/>
    <col min="21" max="21" width="12.1796875" style="1" bestFit="1" customWidth="1"/>
    <col min="22" max="22" width="4.453125" style="1" customWidth="1"/>
    <col min="23" max="16384" width="13.26953125" style="1"/>
  </cols>
  <sheetData>
    <row r="1" spans="1:21" ht="61.5" customHeight="1" thickBot="1" x14ac:dyDescent="0.4">
      <c r="A1" s="45" t="str">
        <f>+INDICE!B16</f>
        <v>Tavola 1.6 – Numero di figli pagati e relativi importi medi mensili di competenza dell'AUU per regione di residenza - Anno 2022</v>
      </c>
      <c r="B1" s="32"/>
      <c r="C1" s="61"/>
      <c r="D1" s="32"/>
      <c r="E1" s="61"/>
      <c r="F1" s="32"/>
      <c r="G1" s="61"/>
      <c r="H1" s="47"/>
      <c r="I1" s="67"/>
      <c r="J1" s="47"/>
      <c r="K1" s="47"/>
      <c r="L1" s="47"/>
      <c r="M1" s="47"/>
      <c r="N1" s="47"/>
      <c r="O1" s="47"/>
      <c r="P1" s="47"/>
      <c r="Q1" s="47"/>
      <c r="R1" s="47"/>
      <c r="S1" s="47"/>
      <c r="T1" s="47"/>
      <c r="U1" s="47"/>
    </row>
    <row r="2" spans="1:21" ht="40.5" customHeight="1" thickTop="1" x14ac:dyDescent="0.35">
      <c r="A2" s="35"/>
      <c r="B2" s="306" t="s">
        <v>35</v>
      </c>
      <c r="C2" s="306"/>
      <c r="D2" s="306"/>
      <c r="E2" s="306"/>
      <c r="F2" s="306"/>
      <c r="G2" s="306"/>
      <c r="H2" s="306"/>
      <c r="I2" s="306"/>
      <c r="J2" s="306"/>
      <c r="K2" s="306"/>
      <c r="L2" s="306"/>
      <c r="M2" s="306"/>
      <c r="N2" s="306"/>
      <c r="O2" s="306"/>
      <c r="P2" s="306"/>
      <c r="Q2" s="306"/>
      <c r="R2" s="306"/>
      <c r="S2" s="306"/>
      <c r="T2" s="306"/>
      <c r="U2" s="306"/>
    </row>
    <row r="3" spans="1:21" ht="33" customHeight="1" x14ac:dyDescent="0.35">
      <c r="A3" s="315" t="s">
        <v>68</v>
      </c>
      <c r="B3" s="313" t="s">
        <v>3</v>
      </c>
      <c r="C3" s="314"/>
      <c r="D3" s="313" t="s">
        <v>22</v>
      </c>
      <c r="E3" s="314"/>
      <c r="F3" s="313" t="s">
        <v>23</v>
      </c>
      <c r="G3" s="314"/>
      <c r="H3" s="313" t="s">
        <v>59</v>
      </c>
      <c r="I3" s="314"/>
      <c r="J3" s="313" t="s">
        <v>75</v>
      </c>
      <c r="K3" s="314"/>
      <c r="L3" s="313" t="s">
        <v>77</v>
      </c>
      <c r="M3" s="314"/>
      <c r="N3" s="313" t="s">
        <v>105</v>
      </c>
      <c r="O3" s="314"/>
      <c r="P3" s="313" t="s">
        <v>108</v>
      </c>
      <c r="Q3" s="314"/>
      <c r="R3" s="313" t="s">
        <v>109</v>
      </c>
      <c r="S3" s="314"/>
      <c r="T3" s="313" t="s">
        <v>112</v>
      </c>
      <c r="U3" s="314"/>
    </row>
    <row r="4" spans="1:21" ht="64" customHeight="1" thickBot="1" x14ac:dyDescent="0.4">
      <c r="A4" s="316"/>
      <c r="B4" s="29" t="s">
        <v>92</v>
      </c>
      <c r="C4" s="62" t="s">
        <v>93</v>
      </c>
      <c r="D4" s="29" t="s">
        <v>92</v>
      </c>
      <c r="E4" s="62" t="s">
        <v>93</v>
      </c>
      <c r="F4" s="29" t="s">
        <v>92</v>
      </c>
      <c r="G4" s="62" t="s">
        <v>93</v>
      </c>
      <c r="H4" s="29" t="s">
        <v>92</v>
      </c>
      <c r="I4" s="62" t="s">
        <v>93</v>
      </c>
      <c r="J4" s="29" t="s">
        <v>92</v>
      </c>
      <c r="K4" s="62" t="s">
        <v>93</v>
      </c>
      <c r="L4" s="29" t="s">
        <v>92</v>
      </c>
      <c r="M4" s="62" t="s">
        <v>93</v>
      </c>
      <c r="N4" s="29" t="s">
        <v>92</v>
      </c>
      <c r="O4" s="62" t="s">
        <v>93</v>
      </c>
      <c r="P4" s="29" t="s">
        <v>92</v>
      </c>
      <c r="Q4" s="62" t="s">
        <v>93</v>
      </c>
      <c r="R4" s="29" t="s">
        <v>92</v>
      </c>
      <c r="S4" s="62" t="s">
        <v>93</v>
      </c>
      <c r="T4" s="29" t="s">
        <v>92</v>
      </c>
      <c r="U4" s="62" t="s">
        <v>93</v>
      </c>
    </row>
    <row r="5" spans="1:21" ht="21.75" customHeight="1" thickTop="1" x14ac:dyDescent="0.35">
      <c r="A5" s="2" t="s">
        <v>4</v>
      </c>
      <c r="B5" s="2">
        <v>571653</v>
      </c>
      <c r="C5" s="2">
        <v>138</v>
      </c>
      <c r="D5" s="2">
        <v>571664</v>
      </c>
      <c r="E5" s="2">
        <v>138</v>
      </c>
      <c r="F5" s="2">
        <v>574638</v>
      </c>
      <c r="G5" s="2">
        <v>139</v>
      </c>
      <c r="H5" s="2">
        <v>574786</v>
      </c>
      <c r="I5" s="2">
        <v>139</v>
      </c>
      <c r="J5" s="2">
        <v>573530</v>
      </c>
      <c r="K5" s="2">
        <v>139</v>
      </c>
      <c r="L5" s="2">
        <v>579307</v>
      </c>
      <c r="M5" s="2">
        <v>139</v>
      </c>
      <c r="N5" s="2">
        <v>581811</v>
      </c>
      <c r="O5" s="2">
        <v>139</v>
      </c>
      <c r="P5" s="2">
        <v>585869</v>
      </c>
      <c r="Q5" s="2">
        <v>140</v>
      </c>
      <c r="R5" s="2">
        <v>589693</v>
      </c>
      <c r="S5" s="2">
        <v>140</v>
      </c>
      <c r="T5" s="2">
        <v>593157</v>
      </c>
      <c r="U5" s="2">
        <v>140</v>
      </c>
    </row>
    <row r="6" spans="1:21" ht="21.75" customHeight="1" x14ac:dyDescent="0.35">
      <c r="A6" s="2" t="s">
        <v>5</v>
      </c>
      <c r="B6" s="2">
        <v>17604</v>
      </c>
      <c r="C6" s="2">
        <v>135</v>
      </c>
      <c r="D6" s="2">
        <v>17613</v>
      </c>
      <c r="E6" s="2">
        <v>135</v>
      </c>
      <c r="F6" s="2">
        <v>17637</v>
      </c>
      <c r="G6" s="2">
        <v>135</v>
      </c>
      <c r="H6" s="2">
        <v>17659</v>
      </c>
      <c r="I6" s="2">
        <v>135</v>
      </c>
      <c r="J6" s="2">
        <v>17650</v>
      </c>
      <c r="K6" s="2">
        <v>135</v>
      </c>
      <c r="L6" s="2">
        <v>17846</v>
      </c>
      <c r="M6" s="2">
        <v>135</v>
      </c>
      <c r="N6" s="2">
        <v>17950</v>
      </c>
      <c r="O6" s="2">
        <v>135</v>
      </c>
      <c r="P6" s="2">
        <v>18034</v>
      </c>
      <c r="Q6" s="2">
        <v>136</v>
      </c>
      <c r="R6" s="2">
        <v>18137</v>
      </c>
      <c r="S6" s="2">
        <v>136</v>
      </c>
      <c r="T6" s="2">
        <v>18265</v>
      </c>
      <c r="U6" s="2">
        <v>136</v>
      </c>
    </row>
    <row r="7" spans="1:21" ht="21.75" customHeight="1" x14ac:dyDescent="0.35">
      <c r="A7" s="2" t="s">
        <v>6</v>
      </c>
      <c r="B7" s="2">
        <v>1479825</v>
      </c>
      <c r="C7" s="2">
        <v>138</v>
      </c>
      <c r="D7" s="2">
        <v>1478566</v>
      </c>
      <c r="E7" s="2">
        <v>139</v>
      </c>
      <c r="F7" s="2">
        <v>1482513</v>
      </c>
      <c r="G7" s="2">
        <v>139</v>
      </c>
      <c r="H7" s="2">
        <v>1482678</v>
      </c>
      <c r="I7" s="2">
        <v>139</v>
      </c>
      <c r="J7" s="2">
        <v>1481785</v>
      </c>
      <c r="K7" s="2">
        <v>139</v>
      </c>
      <c r="L7" s="2">
        <v>1495402</v>
      </c>
      <c r="M7" s="2">
        <v>139</v>
      </c>
      <c r="N7" s="2">
        <v>1502122</v>
      </c>
      <c r="O7" s="2">
        <v>139</v>
      </c>
      <c r="P7" s="2">
        <v>1512082</v>
      </c>
      <c r="Q7" s="2">
        <v>140</v>
      </c>
      <c r="R7" s="2">
        <v>1520787</v>
      </c>
      <c r="S7" s="2">
        <v>140</v>
      </c>
      <c r="T7" s="2">
        <v>1529187</v>
      </c>
      <c r="U7" s="2">
        <v>140</v>
      </c>
    </row>
    <row r="8" spans="1:21" ht="21.75" customHeight="1" x14ac:dyDescent="0.35">
      <c r="A8" s="2" t="s">
        <v>60</v>
      </c>
      <c r="B8" s="2">
        <v>88998</v>
      </c>
      <c r="C8" s="2">
        <v>143</v>
      </c>
      <c r="D8" s="2">
        <v>89067</v>
      </c>
      <c r="E8" s="2">
        <v>143</v>
      </c>
      <c r="F8" s="2">
        <v>89185</v>
      </c>
      <c r="G8" s="2">
        <v>143</v>
      </c>
      <c r="H8" s="2">
        <v>89254</v>
      </c>
      <c r="I8" s="2">
        <v>143</v>
      </c>
      <c r="J8" s="2">
        <v>89188</v>
      </c>
      <c r="K8" s="2">
        <v>144</v>
      </c>
      <c r="L8" s="2">
        <v>89779</v>
      </c>
      <c r="M8" s="2">
        <v>144</v>
      </c>
      <c r="N8" s="2">
        <v>90284</v>
      </c>
      <c r="O8" s="2">
        <v>144</v>
      </c>
      <c r="P8" s="2">
        <v>90641</v>
      </c>
      <c r="Q8" s="2">
        <v>144</v>
      </c>
      <c r="R8" s="2">
        <v>91098</v>
      </c>
      <c r="S8" s="2">
        <v>144</v>
      </c>
      <c r="T8" s="2">
        <v>91569</v>
      </c>
      <c r="U8" s="2">
        <v>144</v>
      </c>
    </row>
    <row r="9" spans="1:21" ht="21.75" customHeight="1" x14ac:dyDescent="0.35">
      <c r="A9" s="2" t="s">
        <v>61</v>
      </c>
      <c r="B9" s="2">
        <v>91924</v>
      </c>
      <c r="C9" s="2">
        <v>133</v>
      </c>
      <c r="D9" s="2">
        <v>92158</v>
      </c>
      <c r="E9" s="2">
        <v>133</v>
      </c>
      <c r="F9" s="2">
        <v>92376</v>
      </c>
      <c r="G9" s="2">
        <v>133</v>
      </c>
      <c r="H9" s="2">
        <v>92581</v>
      </c>
      <c r="I9" s="2">
        <v>133</v>
      </c>
      <c r="J9" s="2">
        <v>92778</v>
      </c>
      <c r="K9" s="2">
        <v>134</v>
      </c>
      <c r="L9" s="2">
        <v>93695</v>
      </c>
      <c r="M9" s="2">
        <v>134</v>
      </c>
      <c r="N9" s="2">
        <v>94512</v>
      </c>
      <c r="O9" s="2">
        <v>134</v>
      </c>
      <c r="P9" s="2">
        <v>95402</v>
      </c>
      <c r="Q9" s="2">
        <v>135</v>
      </c>
      <c r="R9" s="2">
        <v>96278</v>
      </c>
      <c r="S9" s="2">
        <v>135</v>
      </c>
      <c r="T9" s="2">
        <v>96989</v>
      </c>
      <c r="U9" s="2">
        <v>135</v>
      </c>
    </row>
    <row r="10" spans="1:21" ht="21.75" customHeight="1" x14ac:dyDescent="0.35">
      <c r="A10" s="2" t="s">
        <v>7</v>
      </c>
      <c r="B10" s="2">
        <v>712901</v>
      </c>
      <c r="C10" s="2">
        <v>140</v>
      </c>
      <c r="D10" s="2">
        <v>713378</v>
      </c>
      <c r="E10" s="2">
        <v>140</v>
      </c>
      <c r="F10" s="2">
        <v>714610</v>
      </c>
      <c r="G10" s="2">
        <v>140</v>
      </c>
      <c r="H10" s="2">
        <v>714921</v>
      </c>
      <c r="I10" s="2">
        <v>140</v>
      </c>
      <c r="J10" s="2">
        <v>715021</v>
      </c>
      <c r="K10" s="2">
        <v>141</v>
      </c>
      <c r="L10" s="2">
        <v>721533</v>
      </c>
      <c r="M10" s="2">
        <v>141</v>
      </c>
      <c r="N10" s="2">
        <v>725461</v>
      </c>
      <c r="O10" s="2">
        <v>141</v>
      </c>
      <c r="P10" s="2">
        <v>730480</v>
      </c>
      <c r="Q10" s="2">
        <v>141</v>
      </c>
      <c r="R10" s="2">
        <v>734615</v>
      </c>
      <c r="S10" s="2">
        <v>141</v>
      </c>
      <c r="T10" s="2">
        <v>738511</v>
      </c>
      <c r="U10" s="2">
        <v>141</v>
      </c>
    </row>
    <row r="11" spans="1:21" ht="21.75" customHeight="1" x14ac:dyDescent="0.35">
      <c r="A11" s="2" t="s">
        <v>52</v>
      </c>
      <c r="B11" s="2">
        <v>163111</v>
      </c>
      <c r="C11" s="2">
        <v>144</v>
      </c>
      <c r="D11" s="2">
        <v>163254</v>
      </c>
      <c r="E11" s="2">
        <v>144</v>
      </c>
      <c r="F11" s="2">
        <v>163631</v>
      </c>
      <c r="G11" s="2">
        <v>144</v>
      </c>
      <c r="H11" s="2">
        <v>163627</v>
      </c>
      <c r="I11" s="2">
        <v>144</v>
      </c>
      <c r="J11" s="2">
        <v>163623</v>
      </c>
      <c r="K11" s="2">
        <v>145</v>
      </c>
      <c r="L11" s="2">
        <v>164966</v>
      </c>
      <c r="M11" s="2">
        <v>145</v>
      </c>
      <c r="N11" s="2">
        <v>165871</v>
      </c>
      <c r="O11" s="2">
        <v>145</v>
      </c>
      <c r="P11" s="2">
        <v>166900</v>
      </c>
      <c r="Q11" s="2">
        <v>145</v>
      </c>
      <c r="R11" s="2">
        <v>167812</v>
      </c>
      <c r="S11" s="2">
        <v>145</v>
      </c>
      <c r="T11" s="2">
        <v>168774</v>
      </c>
      <c r="U11" s="2">
        <v>145</v>
      </c>
    </row>
    <row r="12" spans="1:21" ht="21.75" customHeight="1" x14ac:dyDescent="0.35">
      <c r="A12" s="2" t="s">
        <v>8</v>
      </c>
      <c r="B12" s="2">
        <v>178690</v>
      </c>
      <c r="C12" s="2">
        <v>137</v>
      </c>
      <c r="D12" s="2">
        <v>178648</v>
      </c>
      <c r="E12" s="2">
        <v>137</v>
      </c>
      <c r="F12" s="2">
        <v>179253</v>
      </c>
      <c r="G12" s="2">
        <v>137</v>
      </c>
      <c r="H12" s="2">
        <v>179346</v>
      </c>
      <c r="I12" s="2">
        <v>137</v>
      </c>
      <c r="J12" s="2">
        <v>179054</v>
      </c>
      <c r="K12" s="2">
        <v>138</v>
      </c>
      <c r="L12" s="2">
        <v>181157</v>
      </c>
      <c r="M12" s="2">
        <v>138</v>
      </c>
      <c r="N12" s="2">
        <v>182544</v>
      </c>
      <c r="O12" s="2">
        <v>138</v>
      </c>
      <c r="P12" s="2">
        <v>184313</v>
      </c>
      <c r="Q12" s="2">
        <v>139</v>
      </c>
      <c r="R12" s="2">
        <v>185901</v>
      </c>
      <c r="S12" s="2">
        <v>139</v>
      </c>
      <c r="T12" s="2">
        <v>187296</v>
      </c>
      <c r="U12" s="2">
        <v>139</v>
      </c>
    </row>
    <row r="13" spans="1:21" ht="21.75" customHeight="1" x14ac:dyDescent="0.35">
      <c r="A13" s="2" t="s">
        <v>9</v>
      </c>
      <c r="B13" s="2">
        <v>645896</v>
      </c>
      <c r="C13" s="2">
        <v>140</v>
      </c>
      <c r="D13" s="2">
        <v>646287</v>
      </c>
      <c r="E13" s="2">
        <v>140</v>
      </c>
      <c r="F13" s="2">
        <v>647754</v>
      </c>
      <c r="G13" s="2">
        <v>140</v>
      </c>
      <c r="H13" s="2">
        <v>648359</v>
      </c>
      <c r="I13" s="2">
        <v>141</v>
      </c>
      <c r="J13" s="2">
        <v>648111</v>
      </c>
      <c r="K13" s="2">
        <v>141</v>
      </c>
      <c r="L13" s="2">
        <v>654348</v>
      </c>
      <c r="M13" s="2">
        <v>141</v>
      </c>
      <c r="N13" s="2">
        <v>658135</v>
      </c>
      <c r="O13" s="2">
        <v>141</v>
      </c>
      <c r="P13" s="2">
        <v>662855</v>
      </c>
      <c r="Q13" s="2">
        <v>142</v>
      </c>
      <c r="R13" s="2">
        <v>667070</v>
      </c>
      <c r="S13" s="2">
        <v>142</v>
      </c>
      <c r="T13" s="2">
        <v>670753</v>
      </c>
      <c r="U13" s="2">
        <v>142</v>
      </c>
    </row>
    <row r="14" spans="1:21" ht="21.75" customHeight="1" x14ac:dyDescent="0.35">
      <c r="A14" s="2" t="s">
        <v>10</v>
      </c>
      <c r="B14" s="2">
        <v>492140</v>
      </c>
      <c r="C14" s="2">
        <v>139</v>
      </c>
      <c r="D14" s="2">
        <v>492139</v>
      </c>
      <c r="E14" s="2">
        <v>139</v>
      </c>
      <c r="F14" s="2">
        <v>493888</v>
      </c>
      <c r="G14" s="2">
        <v>140</v>
      </c>
      <c r="H14" s="2">
        <v>493585</v>
      </c>
      <c r="I14" s="2">
        <v>140</v>
      </c>
      <c r="J14" s="2">
        <v>492900</v>
      </c>
      <c r="K14" s="2">
        <v>140</v>
      </c>
      <c r="L14" s="2">
        <v>497559</v>
      </c>
      <c r="M14" s="2">
        <v>140</v>
      </c>
      <c r="N14" s="2">
        <v>500059</v>
      </c>
      <c r="O14" s="2">
        <v>140</v>
      </c>
      <c r="P14" s="2">
        <v>503665</v>
      </c>
      <c r="Q14" s="2">
        <v>140</v>
      </c>
      <c r="R14" s="2">
        <v>506752</v>
      </c>
      <c r="S14" s="2">
        <v>140</v>
      </c>
      <c r="T14" s="2">
        <v>509434</v>
      </c>
      <c r="U14" s="2">
        <v>141</v>
      </c>
    </row>
    <row r="15" spans="1:21" ht="21.75" customHeight="1" x14ac:dyDescent="0.35">
      <c r="A15" s="2" t="s">
        <v>11</v>
      </c>
      <c r="B15" s="2">
        <v>121325</v>
      </c>
      <c r="C15" s="2">
        <v>148</v>
      </c>
      <c r="D15" s="2">
        <v>121412</v>
      </c>
      <c r="E15" s="2">
        <v>148</v>
      </c>
      <c r="F15" s="2">
        <v>122011</v>
      </c>
      <c r="G15" s="2">
        <v>148</v>
      </c>
      <c r="H15" s="2">
        <v>121944</v>
      </c>
      <c r="I15" s="2">
        <v>148</v>
      </c>
      <c r="J15" s="2">
        <v>121703</v>
      </c>
      <c r="K15" s="2">
        <v>148</v>
      </c>
      <c r="L15" s="2">
        <v>122715</v>
      </c>
      <c r="M15" s="2">
        <v>149</v>
      </c>
      <c r="N15" s="2">
        <v>123231</v>
      </c>
      <c r="O15" s="2">
        <v>149</v>
      </c>
      <c r="P15" s="2">
        <v>124018</v>
      </c>
      <c r="Q15" s="2">
        <v>149</v>
      </c>
      <c r="R15" s="2">
        <v>124716</v>
      </c>
      <c r="S15" s="2">
        <v>149</v>
      </c>
      <c r="T15" s="2">
        <v>125237</v>
      </c>
      <c r="U15" s="2">
        <v>149</v>
      </c>
    </row>
    <row r="16" spans="1:21" ht="21.75" customHeight="1" x14ac:dyDescent="0.35">
      <c r="A16" s="2" t="s">
        <v>12</v>
      </c>
      <c r="B16" s="2">
        <v>216539</v>
      </c>
      <c r="C16" s="2">
        <v>145</v>
      </c>
      <c r="D16" s="2">
        <v>216608</v>
      </c>
      <c r="E16" s="2">
        <v>145</v>
      </c>
      <c r="F16" s="2">
        <v>217468</v>
      </c>
      <c r="G16" s="2">
        <v>145</v>
      </c>
      <c r="H16" s="2">
        <v>217473</v>
      </c>
      <c r="I16" s="2">
        <v>145</v>
      </c>
      <c r="J16" s="2">
        <v>217126</v>
      </c>
      <c r="K16" s="2">
        <v>146</v>
      </c>
      <c r="L16" s="2">
        <v>219083</v>
      </c>
      <c r="M16" s="2">
        <v>146</v>
      </c>
      <c r="N16" s="2">
        <v>220016</v>
      </c>
      <c r="O16" s="2">
        <v>146</v>
      </c>
      <c r="P16" s="2">
        <v>221469</v>
      </c>
      <c r="Q16" s="2">
        <v>146</v>
      </c>
      <c r="R16" s="2">
        <v>222542</v>
      </c>
      <c r="S16" s="2">
        <v>146</v>
      </c>
      <c r="T16" s="2">
        <v>223469</v>
      </c>
      <c r="U16" s="2">
        <v>146</v>
      </c>
    </row>
    <row r="17" spans="1:21" ht="21.75" customHeight="1" x14ac:dyDescent="0.35">
      <c r="A17" s="2" t="s">
        <v>13</v>
      </c>
      <c r="B17" s="2">
        <v>805133</v>
      </c>
      <c r="C17" s="2">
        <v>142</v>
      </c>
      <c r="D17" s="2">
        <v>803938</v>
      </c>
      <c r="E17" s="2">
        <v>142</v>
      </c>
      <c r="F17" s="2">
        <v>808096</v>
      </c>
      <c r="G17" s="2">
        <v>142</v>
      </c>
      <c r="H17" s="2">
        <v>807461</v>
      </c>
      <c r="I17" s="2">
        <v>142</v>
      </c>
      <c r="J17" s="2">
        <v>805072</v>
      </c>
      <c r="K17" s="2">
        <v>143</v>
      </c>
      <c r="L17" s="2">
        <v>813205</v>
      </c>
      <c r="M17" s="2">
        <v>143</v>
      </c>
      <c r="N17" s="2">
        <v>816735</v>
      </c>
      <c r="O17" s="2">
        <v>143</v>
      </c>
      <c r="P17" s="2">
        <v>822759</v>
      </c>
      <c r="Q17" s="2">
        <v>143</v>
      </c>
      <c r="R17" s="2">
        <v>828236</v>
      </c>
      <c r="S17" s="2">
        <v>143</v>
      </c>
      <c r="T17" s="2">
        <v>833239</v>
      </c>
      <c r="U17" s="2">
        <v>143</v>
      </c>
    </row>
    <row r="18" spans="1:21" ht="21.75" customHeight="1" x14ac:dyDescent="0.35">
      <c r="A18" s="2" t="s">
        <v>14</v>
      </c>
      <c r="B18" s="2">
        <v>181763</v>
      </c>
      <c r="C18" s="2">
        <v>149</v>
      </c>
      <c r="D18" s="2">
        <v>181731</v>
      </c>
      <c r="E18" s="2">
        <v>149</v>
      </c>
      <c r="F18" s="2">
        <v>183330</v>
      </c>
      <c r="G18" s="2">
        <v>149</v>
      </c>
      <c r="H18" s="2">
        <v>183144</v>
      </c>
      <c r="I18" s="2">
        <v>149</v>
      </c>
      <c r="J18" s="2">
        <v>182433</v>
      </c>
      <c r="K18" s="2">
        <v>150</v>
      </c>
      <c r="L18" s="2">
        <v>183998</v>
      </c>
      <c r="M18" s="2">
        <v>150</v>
      </c>
      <c r="N18" s="2">
        <v>184712</v>
      </c>
      <c r="O18" s="2">
        <v>150</v>
      </c>
      <c r="P18" s="2">
        <v>185852</v>
      </c>
      <c r="Q18" s="2">
        <v>150</v>
      </c>
      <c r="R18" s="2">
        <v>186987</v>
      </c>
      <c r="S18" s="2">
        <v>150</v>
      </c>
      <c r="T18" s="2">
        <v>187962</v>
      </c>
      <c r="U18" s="2">
        <v>150</v>
      </c>
    </row>
    <row r="19" spans="1:21" ht="21.75" customHeight="1" x14ac:dyDescent="0.35">
      <c r="A19" s="2" t="s">
        <v>15</v>
      </c>
      <c r="B19" s="2">
        <v>38606</v>
      </c>
      <c r="C19" s="2">
        <v>149</v>
      </c>
      <c r="D19" s="2">
        <v>38606</v>
      </c>
      <c r="E19" s="2">
        <v>149</v>
      </c>
      <c r="F19" s="2">
        <v>39111</v>
      </c>
      <c r="G19" s="2">
        <v>149</v>
      </c>
      <c r="H19" s="2">
        <v>39068</v>
      </c>
      <c r="I19" s="2">
        <v>149</v>
      </c>
      <c r="J19" s="2">
        <v>38804</v>
      </c>
      <c r="K19" s="2">
        <v>149</v>
      </c>
      <c r="L19" s="2">
        <v>39187</v>
      </c>
      <c r="M19" s="2">
        <v>150</v>
      </c>
      <c r="N19" s="2">
        <v>39333</v>
      </c>
      <c r="O19" s="2">
        <v>150</v>
      </c>
      <c r="P19" s="2">
        <v>39555</v>
      </c>
      <c r="Q19" s="2">
        <v>150</v>
      </c>
      <c r="R19" s="2">
        <v>39726</v>
      </c>
      <c r="S19" s="2">
        <v>150</v>
      </c>
      <c r="T19" s="2">
        <v>39916</v>
      </c>
      <c r="U19" s="2">
        <v>150</v>
      </c>
    </row>
    <row r="20" spans="1:21" ht="21.75" customHeight="1" x14ac:dyDescent="0.35">
      <c r="A20" s="2" t="s">
        <v>16</v>
      </c>
      <c r="B20" s="2">
        <v>820066</v>
      </c>
      <c r="C20" s="2">
        <v>156</v>
      </c>
      <c r="D20" s="2">
        <v>820798</v>
      </c>
      <c r="E20" s="2">
        <v>156</v>
      </c>
      <c r="F20" s="2">
        <v>846247</v>
      </c>
      <c r="G20" s="2">
        <v>158</v>
      </c>
      <c r="H20" s="2">
        <v>845462</v>
      </c>
      <c r="I20" s="2">
        <v>158</v>
      </c>
      <c r="J20" s="2">
        <v>828677</v>
      </c>
      <c r="K20" s="2">
        <v>158</v>
      </c>
      <c r="L20" s="2">
        <v>839171</v>
      </c>
      <c r="M20" s="2">
        <v>158</v>
      </c>
      <c r="N20" s="2">
        <v>839563</v>
      </c>
      <c r="O20" s="2">
        <v>158</v>
      </c>
      <c r="P20" s="2">
        <v>841952</v>
      </c>
      <c r="Q20" s="2">
        <v>158</v>
      </c>
      <c r="R20" s="2">
        <v>846535</v>
      </c>
      <c r="S20" s="2">
        <v>158</v>
      </c>
      <c r="T20" s="2">
        <v>851931</v>
      </c>
      <c r="U20" s="2">
        <v>158</v>
      </c>
    </row>
    <row r="21" spans="1:21" ht="21.75" customHeight="1" x14ac:dyDescent="0.35">
      <c r="A21" s="2" t="s">
        <v>17</v>
      </c>
      <c r="B21" s="2">
        <v>580960</v>
      </c>
      <c r="C21" s="2">
        <v>156</v>
      </c>
      <c r="D21" s="2">
        <v>580796</v>
      </c>
      <c r="E21" s="2">
        <v>156</v>
      </c>
      <c r="F21" s="2">
        <v>589774</v>
      </c>
      <c r="G21" s="2">
        <v>156</v>
      </c>
      <c r="H21" s="2">
        <v>588360</v>
      </c>
      <c r="I21" s="2">
        <v>156</v>
      </c>
      <c r="J21" s="2">
        <v>582911</v>
      </c>
      <c r="K21" s="2">
        <v>157</v>
      </c>
      <c r="L21" s="2">
        <v>587454</v>
      </c>
      <c r="M21" s="2">
        <v>157</v>
      </c>
      <c r="N21" s="2">
        <v>588630</v>
      </c>
      <c r="O21" s="2">
        <v>157</v>
      </c>
      <c r="P21" s="2">
        <v>590952</v>
      </c>
      <c r="Q21" s="2">
        <v>157</v>
      </c>
      <c r="R21" s="2">
        <v>593526</v>
      </c>
      <c r="S21" s="2">
        <v>157</v>
      </c>
      <c r="T21" s="2">
        <v>596114</v>
      </c>
      <c r="U21" s="2">
        <v>157</v>
      </c>
    </row>
    <row r="22" spans="1:21" ht="21.75" customHeight="1" x14ac:dyDescent="0.35">
      <c r="A22" s="2" t="s">
        <v>18</v>
      </c>
      <c r="B22" s="2">
        <v>78798</v>
      </c>
      <c r="C22" s="2">
        <v>156</v>
      </c>
      <c r="D22" s="2">
        <v>78761</v>
      </c>
      <c r="E22" s="2">
        <v>156</v>
      </c>
      <c r="F22" s="2">
        <v>79462</v>
      </c>
      <c r="G22" s="2">
        <v>156</v>
      </c>
      <c r="H22" s="2">
        <v>79339</v>
      </c>
      <c r="I22" s="2">
        <v>156</v>
      </c>
      <c r="J22" s="2">
        <v>78813</v>
      </c>
      <c r="K22" s="2">
        <v>156</v>
      </c>
      <c r="L22" s="2">
        <v>79248</v>
      </c>
      <c r="M22" s="2">
        <v>156</v>
      </c>
      <c r="N22" s="2">
        <v>79455</v>
      </c>
      <c r="O22" s="2">
        <v>156</v>
      </c>
      <c r="P22" s="2">
        <v>79698</v>
      </c>
      <c r="Q22" s="2">
        <v>156</v>
      </c>
      <c r="R22" s="2">
        <v>79951</v>
      </c>
      <c r="S22" s="2">
        <v>157</v>
      </c>
      <c r="T22" s="2">
        <v>80251</v>
      </c>
      <c r="U22" s="2">
        <v>157</v>
      </c>
    </row>
    <row r="23" spans="1:21" ht="21.75" customHeight="1" x14ac:dyDescent="0.35">
      <c r="A23" s="2" t="s">
        <v>19</v>
      </c>
      <c r="B23" s="2">
        <v>265706</v>
      </c>
      <c r="C23" s="2">
        <v>167</v>
      </c>
      <c r="D23" s="2">
        <v>265824</v>
      </c>
      <c r="E23" s="2">
        <v>167</v>
      </c>
      <c r="F23" s="2">
        <v>274386</v>
      </c>
      <c r="G23" s="2">
        <v>168</v>
      </c>
      <c r="H23" s="2">
        <v>273070</v>
      </c>
      <c r="I23" s="2">
        <v>168</v>
      </c>
      <c r="J23" s="2">
        <v>267479</v>
      </c>
      <c r="K23" s="2">
        <v>168</v>
      </c>
      <c r="L23" s="2">
        <v>269754</v>
      </c>
      <c r="M23" s="2">
        <v>168</v>
      </c>
      <c r="N23" s="2">
        <v>270104</v>
      </c>
      <c r="O23" s="2">
        <v>168</v>
      </c>
      <c r="P23" s="2">
        <v>271026</v>
      </c>
      <c r="Q23" s="2">
        <v>168</v>
      </c>
      <c r="R23" s="2">
        <v>272537</v>
      </c>
      <c r="S23" s="2">
        <v>168</v>
      </c>
      <c r="T23" s="2">
        <v>274134</v>
      </c>
      <c r="U23" s="2">
        <v>168</v>
      </c>
    </row>
    <row r="24" spans="1:21" ht="21.75" customHeight="1" x14ac:dyDescent="0.35">
      <c r="A24" s="2" t="s">
        <v>20</v>
      </c>
      <c r="B24" s="2">
        <v>685838</v>
      </c>
      <c r="C24" s="2">
        <v>160</v>
      </c>
      <c r="D24" s="2">
        <v>686605</v>
      </c>
      <c r="E24" s="2">
        <v>160</v>
      </c>
      <c r="F24" s="2">
        <v>709133</v>
      </c>
      <c r="G24" s="2">
        <v>161</v>
      </c>
      <c r="H24" s="2">
        <v>709124</v>
      </c>
      <c r="I24" s="2">
        <v>162</v>
      </c>
      <c r="J24" s="2">
        <v>693768</v>
      </c>
      <c r="K24" s="2">
        <v>161</v>
      </c>
      <c r="L24" s="2">
        <v>701442</v>
      </c>
      <c r="M24" s="2">
        <v>162</v>
      </c>
      <c r="N24" s="2">
        <v>702333</v>
      </c>
      <c r="O24" s="2">
        <v>162</v>
      </c>
      <c r="P24" s="2">
        <v>703467</v>
      </c>
      <c r="Q24" s="2">
        <v>162</v>
      </c>
      <c r="R24" s="2">
        <v>706889</v>
      </c>
      <c r="S24" s="2">
        <v>162</v>
      </c>
      <c r="T24" s="2">
        <v>710194</v>
      </c>
      <c r="U24" s="2">
        <v>162</v>
      </c>
    </row>
    <row r="25" spans="1:21" ht="21.75" customHeight="1" x14ac:dyDescent="0.35">
      <c r="A25" s="2" t="s">
        <v>21</v>
      </c>
      <c r="B25" s="2">
        <v>196302</v>
      </c>
      <c r="C25" s="2">
        <v>160</v>
      </c>
      <c r="D25" s="2">
        <v>196326</v>
      </c>
      <c r="E25" s="2">
        <v>160</v>
      </c>
      <c r="F25" s="2">
        <v>198611</v>
      </c>
      <c r="G25" s="2">
        <v>161</v>
      </c>
      <c r="H25" s="2">
        <v>198312</v>
      </c>
      <c r="I25" s="2">
        <v>161</v>
      </c>
      <c r="J25" s="2">
        <v>196940</v>
      </c>
      <c r="K25" s="2">
        <v>161</v>
      </c>
      <c r="L25" s="2">
        <v>198658</v>
      </c>
      <c r="M25" s="2">
        <v>162</v>
      </c>
      <c r="N25" s="2">
        <v>199275</v>
      </c>
      <c r="O25" s="2">
        <v>162</v>
      </c>
      <c r="P25" s="2">
        <v>200390</v>
      </c>
      <c r="Q25" s="2">
        <v>162</v>
      </c>
      <c r="R25" s="2">
        <v>201530</v>
      </c>
      <c r="S25" s="2">
        <v>162</v>
      </c>
      <c r="T25" s="2">
        <v>202594</v>
      </c>
      <c r="U25" s="2">
        <v>162</v>
      </c>
    </row>
    <row r="26" spans="1:21" ht="21.75" customHeight="1" thickBot="1" x14ac:dyDescent="0.4">
      <c r="A26" s="17" t="s">
        <v>32</v>
      </c>
      <c r="B26" s="17">
        <v>8433778</v>
      </c>
      <c r="C26" s="17">
        <v>146</v>
      </c>
      <c r="D26" s="17">
        <v>8434179</v>
      </c>
      <c r="E26" s="17">
        <v>146</v>
      </c>
      <c r="F26" s="17">
        <v>8523114</v>
      </c>
      <c r="G26" s="17">
        <v>147</v>
      </c>
      <c r="H26" s="17">
        <v>8519553</v>
      </c>
      <c r="I26" s="17">
        <v>147</v>
      </c>
      <c r="J26" s="17">
        <v>8467366</v>
      </c>
      <c r="K26" s="17">
        <v>147</v>
      </c>
      <c r="L26" s="17">
        <v>8549507</v>
      </c>
      <c r="M26" s="17">
        <v>147</v>
      </c>
      <c r="N26" s="17">
        <v>8582136</v>
      </c>
      <c r="O26" s="17">
        <v>147</v>
      </c>
      <c r="P26" s="17">
        <v>8631379</v>
      </c>
      <c r="Q26" s="17">
        <v>147</v>
      </c>
      <c r="R26" s="17">
        <v>8681318</v>
      </c>
      <c r="S26" s="17">
        <v>147</v>
      </c>
      <c r="T26" s="17">
        <v>8728976</v>
      </c>
      <c r="U26" s="17">
        <v>147</v>
      </c>
    </row>
    <row r="27" spans="1:21" s="5" customFormat="1" ht="31.5" customHeight="1" thickTop="1" x14ac:dyDescent="0.35">
      <c r="A27" s="13" t="s">
        <v>0</v>
      </c>
      <c r="B27" s="14">
        <f>+B5+B6+B7+B8+B9+B10+B11+B12+B13</f>
        <v>3950602</v>
      </c>
      <c r="C27" s="14">
        <f>+(B5*C5+B6*C6+B7*C7+B8*C8+B9*C9+B10*C10+B11*C11+B12*C12+B13*C13)/B27</f>
        <v>138.87331702864526</v>
      </c>
      <c r="D27" s="14">
        <f>+D5+D6+D7+D8+D9+D10+D11+D12+D13</f>
        <v>3950635</v>
      </c>
      <c r="E27" s="14">
        <f>+(D5*E5+D6*E6+D7*E7+D8*E8+D9*E9+D10*E10+D11*E11+D12*E12+D13*E13)/D27</f>
        <v>139.24802164715294</v>
      </c>
      <c r="F27" s="14">
        <f>+F5+F6+F7+F8+F9+F10+F11+F12+F13</f>
        <v>3961597</v>
      </c>
      <c r="G27" s="14">
        <f>+(F5*G5+F6*G6+F7*G7+F8*G8+F9*G9+F10*G10+F11*G11+F12*G12+F13*G13)/F27</f>
        <v>139.39225317466668</v>
      </c>
      <c r="H27" s="14">
        <f>+H5+H6+H7+H8+H9+H10+H11+H12+H13</f>
        <v>3963211</v>
      </c>
      <c r="I27" s="14">
        <f>+(H5*I5+H6*I6+H7*I7+H8*I8+H9*I9+H10*I10+H11*I11+H12*I12+H13*I13)/H27</f>
        <v>139.55560402915717</v>
      </c>
      <c r="J27" s="14">
        <f>+J5+J6+J7+J8+J9+J10+J11+J12+J13</f>
        <v>3960740</v>
      </c>
      <c r="K27" s="14">
        <f>+(J5*K5+J6*K6+J7*K7+J8*K8+J9*K9+J10*K10+J11*K11+J12*K12+J13*K13)/J27</f>
        <v>139.86862505491399</v>
      </c>
      <c r="L27" s="14">
        <f>+L5+L6+L7+L8+L9+L10+L11+L12+L13</f>
        <v>3998033</v>
      </c>
      <c r="M27" s="14">
        <f>+(L5*M5+L6*M6+L7*M7+L8*M8+L9*M9+L10*M10+L11*M11+L12*M12+L13*M13)/L27</f>
        <v>139.8677859837575</v>
      </c>
      <c r="N27" s="14">
        <f>+N5+N6+N7+N8+N9+N10+N11+N12+N13</f>
        <v>4018690</v>
      </c>
      <c r="O27" s="14">
        <f>+(N5*O5+N6*O6+N7*O7+N8*O8+N9*O9+N10*O10+N11*O11+N12*O12+N13*O13)/N27</f>
        <v>139.86767926861739</v>
      </c>
      <c r="P27" s="14">
        <f>+P5+P6+P7+P8+P9+P10+P11+P12+P13</f>
        <v>4046576</v>
      </c>
      <c r="Q27" s="14">
        <f>+(P5*Q5+P6*Q6+P7*Q7+P8*Q8+P9*Q9+P10*Q10+P11*Q11+P12*Q12+P13*Q13)/P27</f>
        <v>140.62269805386083</v>
      </c>
      <c r="R27" s="14">
        <f>+R5+R6+R7+R8+R9+R10+R11+R12+R13</f>
        <v>4071391</v>
      </c>
      <c r="S27" s="14">
        <f>+(R5*S5+R6*S6+R7*S7+R8*S8+R9*S9+R10*S10+R11*S11+R12*S12+R13*S13)/R27</f>
        <v>140.62199086258235</v>
      </c>
      <c r="T27" s="14">
        <f>+T5+T6+T7+T8+T9+T10+T11+T12+T13</f>
        <v>4094501</v>
      </c>
      <c r="U27" s="14">
        <f>+(T5*U5+T6*U6+T7*U7+T8*U8+T9*U9+T10*U10+T11*U11+T12*U12+T13*U13)/T27</f>
        <v>140.62153165916922</v>
      </c>
    </row>
    <row r="28" spans="1:21" ht="23.15" customHeight="1" x14ac:dyDescent="0.35">
      <c r="A28" s="13" t="s">
        <v>1</v>
      </c>
      <c r="B28" s="14">
        <f>+B14+B15+B16+B17</f>
        <v>1635137</v>
      </c>
      <c r="C28" s="14">
        <f>+(+B15*C15+B14*C14+B16*C16+B17*C17)/B28</f>
        <v>141.93954451523021</v>
      </c>
      <c r="D28" s="14">
        <f>+D14+D15+D16+D17</f>
        <v>1634097</v>
      </c>
      <c r="E28" s="14">
        <f>+(+D15*E15+D14*E14+D16*E16+D17*E17)/D28</f>
        <v>141.93995399293922</v>
      </c>
      <c r="F28" s="14">
        <f>+F14+F15+F16+F17</f>
        <v>1641463</v>
      </c>
      <c r="G28" s="14">
        <f>+(+F15*G15+F14*G14+F16*G16+F17*G17)/F28</f>
        <v>142.24167099715314</v>
      </c>
      <c r="H28" s="14">
        <f>+H14+H15+H16+H17</f>
        <v>1640463</v>
      </c>
      <c r="I28" s="14">
        <f>+(+H15*I15+H14*I14+H16*I16+H17*I17)/H28</f>
        <v>142.24195181482301</v>
      </c>
      <c r="J28" s="14">
        <f>+J14+J15+J16+J17</f>
        <v>1636801</v>
      </c>
      <c r="K28" s="14">
        <f>+(+J15*K15+J14*K14+J16*K16+J17*K17)/J28</f>
        <v>142.86632034071337</v>
      </c>
      <c r="L28" s="14">
        <f>+L14+L15+L16+L17</f>
        <v>1652562</v>
      </c>
      <c r="M28" s="14">
        <f>+(+L15*M15+L14*M14+L16*M16+L17*M17)/L28</f>
        <v>142.9400095125024</v>
      </c>
      <c r="N28" s="14">
        <f>+N14+N15+N16+N17</f>
        <v>1660041</v>
      </c>
      <c r="O28" s="14">
        <f>+(+N15*O15+N14*O14+N16*O16+N17*O17)/N28</f>
        <v>142.9393129446803</v>
      </c>
      <c r="P28" s="14">
        <f>+P14+P15+P16+P17</f>
        <v>1671911</v>
      </c>
      <c r="Q28" s="14">
        <f>+(+P15*Q15+P14*Q14+P16*Q16+P17*Q17)/P28</f>
        <v>142.93870487125213</v>
      </c>
      <c r="R28" s="14">
        <f>+R14+R15+R16+R17</f>
        <v>1682246</v>
      </c>
      <c r="S28" s="14">
        <f>+(+R15*S15+R14*S14+R16*S16+R17*S17)/R28</f>
        <v>142.93797934428139</v>
      </c>
      <c r="T28" s="14">
        <f>+T14+T15+T16+T17</f>
        <v>1691379</v>
      </c>
      <c r="U28" s="14">
        <f>+(+T15*U15+T14*U14+T16*U16+T17*U17)/T28</f>
        <v>143.23824406002439</v>
      </c>
    </row>
    <row r="29" spans="1:21" ht="23.15" customHeight="1" thickBot="1" x14ac:dyDescent="0.4">
      <c r="A29" s="15" t="s">
        <v>2</v>
      </c>
      <c r="B29" s="16">
        <f>+B18+B19+B20+B21+B22+B23+B24+B25</f>
        <v>2848039</v>
      </c>
      <c r="C29" s="16">
        <f>+(B18*C18+B19*C19+B20*C20+B21*C21+B22*C22+B23*C23+B24*C24+B25*C25)/B29</f>
        <v>157.72355188956331</v>
      </c>
      <c r="D29" s="16">
        <f>+D18+D19+D20+D21+D22+D23+D24+D25</f>
        <v>2849447</v>
      </c>
      <c r="E29" s="16">
        <f>+(D18*E18+D19*E19+D20*E20+D21*E21+D22*E22+D23*E23+D24*E24+D25*E25)/D29</f>
        <v>157.72434475882514</v>
      </c>
      <c r="F29" s="16">
        <f>+F18+F19+F20+F21+F22+F23+F24+F25</f>
        <v>2920054</v>
      </c>
      <c r="G29" s="16">
        <f>+(F18*G18+F19*G19+F20*G20+F21*G21+F22*G22+F23*G23+F24*G24+F25*G25)/F29</f>
        <v>158.72829166857872</v>
      </c>
      <c r="H29" s="16">
        <f>+H18+H19+H20+H21+H22+H23+H24+H25</f>
        <v>2915879</v>
      </c>
      <c r="I29" s="16">
        <f>+(H18*I18+H19*I19+H20*I20+H21*I21+H22*I22+H23*I23+H24*I24+H25*I25)/H29</f>
        <v>158.96945929512165</v>
      </c>
      <c r="J29" s="16">
        <f>+J18+J19+J20+J21+J22+J23+J24+J25</f>
        <v>2869825</v>
      </c>
      <c r="K29" s="16">
        <f>+(J18*K18+J19*K19+J20*K20+J21*K21+J22*K22+J23*K23+J24*K24+J25*K25)/J29</f>
        <v>158.97485979110223</v>
      </c>
      <c r="L29" s="16">
        <f>+L18+L19+L20+L21+L22+L23+L24+L25</f>
        <v>2898912</v>
      </c>
      <c r="M29" s="16">
        <f>+(L18*M18+L19*M19+L20*M20+L21*M21+L22*M22+L23*M23+L24*M24+L25*M25)/L29</f>
        <v>159.29928400724134</v>
      </c>
      <c r="N29" s="16">
        <f>+N18+N19+N20+N21+N22+N23+N24+N25</f>
        <v>2903405</v>
      </c>
      <c r="O29" s="16">
        <f>+(N18*O18+N19*O19+N20*O20+N21*O21+N22*O22+N23*O23+N24*O24+N25*O25)/N29</f>
        <v>159.29763915127239</v>
      </c>
      <c r="P29" s="16">
        <f>+P18+P19+P20+P21+P22+P23+P24+P25</f>
        <v>2912892</v>
      </c>
      <c r="Q29" s="16">
        <f>+(P18*Q18+P19*Q19+P20*Q20+P21*Q21+P22*Q22+P23*Q23+P24*Q24+P25*Q25)/P29</f>
        <v>159.29496184547864</v>
      </c>
      <c r="R29" s="16">
        <f>+R18+R19+R20+R21+R22+R23+R24+R25</f>
        <v>2927681</v>
      </c>
      <c r="S29" s="16">
        <f>+(R18*S18+R19*S19+R20*S20+R21*S21+R22*S22+R23*S23+R24*S24+R25*S25)/R29</f>
        <v>159.32250234912888</v>
      </c>
      <c r="T29" s="16">
        <f>+T18+T19+T20+T21+T22+T23+T24+T25</f>
        <v>2943096</v>
      </c>
      <c r="U29" s="16">
        <f>+(T18*U18+T19*U19+T20*U20+T21*U21+T22*U22+T23*U23+T24*U24+T25*U25)/T29</f>
        <v>159.32279171321628</v>
      </c>
    </row>
    <row r="30" spans="1:21" ht="25" customHeight="1" thickTop="1" x14ac:dyDescent="0.3">
      <c r="A30" s="68" t="str">
        <f>+INDICE!B10</f>
        <v xml:space="preserve"> Lettura dati 22 marzo 2024</v>
      </c>
      <c r="J30" s="23"/>
    </row>
    <row r="31" spans="1:21" x14ac:dyDescent="0.35">
      <c r="B31" s="6"/>
      <c r="C31" s="24"/>
      <c r="D31" s="5"/>
      <c r="E31" s="65"/>
      <c r="F31" s="5"/>
    </row>
    <row r="32" spans="1:21" s="3" customFormat="1" x14ac:dyDescent="0.35">
      <c r="A32" s="1"/>
      <c r="B32" s="1"/>
      <c r="C32" s="64"/>
      <c r="E32" s="66"/>
      <c r="G32" s="66"/>
      <c r="I32" s="66"/>
    </row>
    <row r="33" spans="2:6" ht="15" x14ac:dyDescent="0.35">
      <c r="B33" s="7"/>
      <c r="C33" s="63"/>
    </row>
    <row r="37" spans="2:6" ht="13.5" x14ac:dyDescent="0.35">
      <c r="B37" s="14"/>
      <c r="C37" s="14"/>
      <c r="F37" s="23"/>
    </row>
    <row r="38" spans="2:6" ht="13.5" x14ac:dyDescent="0.35">
      <c r="B38" s="14"/>
      <c r="C38" s="14"/>
    </row>
    <row r="39" spans="2:6" ht="13.5" x14ac:dyDescent="0.35">
      <c r="B39" s="14"/>
      <c r="C39" s="14"/>
    </row>
    <row r="40" spans="2:6" ht="13.5" x14ac:dyDescent="0.35">
      <c r="B40" s="14"/>
      <c r="C40" s="14"/>
    </row>
    <row r="41" spans="2:6" ht="13.5" x14ac:dyDescent="0.35">
      <c r="B41" s="14"/>
      <c r="C41" s="14"/>
    </row>
    <row r="42" spans="2:6" x14ac:dyDescent="0.35">
      <c r="B42" s="4"/>
    </row>
    <row r="43" spans="2:6" ht="13.5" x14ac:dyDescent="0.35">
      <c r="B43" s="4"/>
      <c r="C43" s="63"/>
    </row>
    <row r="44" spans="2:6" x14ac:dyDescent="0.35">
      <c r="B44" s="4"/>
    </row>
    <row r="45" spans="2:6" x14ac:dyDescent="0.35">
      <c r="B45" s="4"/>
    </row>
    <row r="46" spans="2:6" x14ac:dyDescent="0.35">
      <c r="B46" s="4"/>
    </row>
    <row r="47" spans="2:6" x14ac:dyDescent="0.35">
      <c r="B47" s="4"/>
    </row>
    <row r="48" spans="2:6"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sheetData>
  <mergeCells count="12">
    <mergeCell ref="T3:U3"/>
    <mergeCell ref="B2:U2"/>
    <mergeCell ref="A3:A4"/>
    <mergeCell ref="B3:C3"/>
    <mergeCell ref="D3:E3"/>
    <mergeCell ref="F3:G3"/>
    <mergeCell ref="N3:O3"/>
    <mergeCell ref="R3:S3"/>
    <mergeCell ref="P3:Q3"/>
    <mergeCell ref="L3:M3"/>
    <mergeCell ref="J3:K3"/>
    <mergeCell ref="H3:I3"/>
  </mergeCells>
  <phoneticPr fontId="10" type="noConversion"/>
  <pageMargins left="0.31496062992125984" right="0.31496062992125984" top="0.94488188976377963" bottom="0.74803149606299213" header="0.31496062992125984" footer="0.31496062992125984"/>
  <pageSetup paperSize="9" scale="47" orientation="landscape" r:id="rId1"/>
  <headerFooter>
    <oddHeader>&amp;COSSERVATORIO ASSEGNO UNICO UNIVERSALE</oddHeader>
    <oddFooter>&amp;CINPS - COORDINAMENTO GENERALE STATISTICO ATTUARIALE</oddFooter>
  </headerFooter>
  <rowBreaks count="1" manualBreakCount="1">
    <brk id="18" max="21" man="1"/>
  </rowBreaks>
  <ignoredErrors>
    <ignoredError sqref="C27:V3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F6599A-505C-494E-915E-F12FB9D6F2D8}">
  <ds:schemaRefs>
    <ds:schemaRef ds:uri="http://schemas.microsoft.com/sharepoint/v3/contenttype/forms"/>
  </ds:schemaRefs>
</ds:datastoreItem>
</file>

<file path=customXml/itemProps2.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21</vt:i4>
      </vt:variant>
    </vt:vector>
  </HeadingPairs>
  <TitlesOfParts>
    <vt:vector size="43" baseType="lpstr">
      <vt:lpstr>COPERTINA</vt:lpstr>
      <vt:lpstr>INDICE</vt:lpstr>
      <vt:lpstr>SEZIONE I</vt:lpstr>
      <vt:lpstr>Tavola 1.1</vt:lpstr>
      <vt:lpstr>Tavola 1.2</vt:lpstr>
      <vt:lpstr>Tavola 1.3</vt:lpstr>
      <vt:lpstr>Tavola 1.4</vt:lpstr>
      <vt:lpstr>Tavola 1.5</vt:lpstr>
      <vt:lpstr>Tavola 1.6</vt:lpstr>
      <vt:lpstr>Tavola 1.7</vt:lpstr>
      <vt:lpstr>Tavola 1.8</vt:lpstr>
      <vt:lpstr>Tavola 1.9</vt:lpstr>
      <vt:lpstr>Tavola 1.10</vt:lpstr>
      <vt:lpstr>Tavola 1.11</vt:lpstr>
      <vt:lpstr>SEZIONE II</vt:lpstr>
      <vt:lpstr>Tavola 2.1</vt:lpstr>
      <vt:lpstr>Tavola 2.2</vt:lpstr>
      <vt:lpstr>Tavola 2.3</vt:lpstr>
      <vt:lpstr>SEZIONE III</vt:lpstr>
      <vt:lpstr>Tavola 3.1</vt:lpstr>
      <vt:lpstr>Tavola 3.2</vt:lpstr>
      <vt:lpstr>Nota metodologica</vt:lpstr>
      <vt:lpstr>'Tavola 1.3'!_Hlk107209231</vt:lpstr>
      <vt:lpstr>'Tavola 2.1'!_Hlk107209231</vt:lpstr>
      <vt:lpstr>'Tavola 3.1'!_Hlk107209231</vt:lpstr>
      <vt:lpstr>COPERTINA!Area_stampa</vt:lpstr>
      <vt:lpstr>INDICE!Area_stampa</vt:lpstr>
      <vt:lpstr>'Tavola 1.1'!Area_stampa</vt:lpstr>
      <vt:lpstr>'Tavola 1.10'!Area_stampa</vt:lpstr>
      <vt:lpstr>'Tavola 1.11'!Area_stampa</vt:lpstr>
      <vt:lpstr>'Tavola 1.2'!Area_stampa</vt:lpstr>
      <vt:lpstr>'Tavola 1.3'!Area_stampa</vt:lpstr>
      <vt:lpstr>'Tavola 1.4'!Area_stampa</vt:lpstr>
      <vt:lpstr>'Tavola 1.5'!Area_stampa</vt:lpstr>
      <vt:lpstr>'Tavola 1.6'!Area_stampa</vt:lpstr>
      <vt:lpstr>'Tavola 1.7'!Area_stampa</vt:lpstr>
      <vt:lpstr>'Tavola 1.8'!Area_stampa</vt:lpstr>
      <vt:lpstr>'Tavola 1.9'!Area_stampa</vt:lpstr>
      <vt:lpstr>'Tavola 2.1'!Area_stampa</vt:lpstr>
      <vt:lpstr>'Tavola 2.2'!Area_stampa</vt:lpstr>
      <vt:lpstr>'Tavola 2.3'!Area_stampa</vt:lpstr>
      <vt:lpstr>'Tavola 3.1'!Area_stampa</vt:lpstr>
      <vt:lpstr>'Tavola 3.2'!Area_stampa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 Tommaso Elisabetta</dc:creator>
  <cp:lastModifiedBy>Ditommaso Elisabetta</cp:lastModifiedBy>
  <cp:lastPrinted>2024-02-08T10:31:07Z</cp:lastPrinted>
  <dcterms:created xsi:type="dcterms:W3CDTF">2021-02-08T13:18:49Z</dcterms:created>
  <dcterms:modified xsi:type="dcterms:W3CDTF">2024-03-30T13:51:01Z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