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servizi.inps\root\GruppidiLavoro07\AssUnico\Osservatorio_2023_11\"/>
    </mc:Choice>
  </mc:AlternateContent>
  <xr:revisionPtr revIDLastSave="0" documentId="13_ncr:1_{52BD87B4-57D8-4F6B-98A2-A9C9AE5D9B75}" xr6:coauthVersionLast="47" xr6:coauthVersionMax="47" xr10:uidLastSave="{00000000-0000-0000-0000-000000000000}"/>
  <bookViews>
    <workbookView xWindow="-110" yWindow="-110" windowWidth="19420" windowHeight="10560" tabRatio="719" xr2:uid="{00000000-000D-0000-FFFF-FFFF00000000}"/>
  </bookViews>
  <sheets>
    <sheet name="COPERTINA" sheetId="62" r:id="rId1"/>
    <sheet name="INDICE" sheetId="68" r:id="rId2"/>
    <sheet name="SEZIONE I" sheetId="73" r:id="rId3"/>
    <sheet name="Tavola 1.1" sheetId="63" r:id="rId4"/>
    <sheet name="Tavola 1.2" sheetId="65" r:id="rId5"/>
    <sheet name="Tavola 1.3" sheetId="66" r:id="rId6"/>
    <sheet name="Tavola 1.4_1" sheetId="64" r:id="rId7"/>
    <sheet name="Tavola 1.4_2" sheetId="91" r:id="rId8"/>
    <sheet name="Tavola 1.5" sheetId="58" r:id="rId9"/>
    <sheet name="Tavola 1.6_1" sheetId="4" r:id="rId10"/>
    <sheet name="Tavola 1.6_2" sheetId="92" r:id="rId11"/>
    <sheet name="Tavola 1.7_1" sheetId="52" r:id="rId12"/>
    <sheet name="Tavola 1.7_2" sheetId="93" r:id="rId13"/>
    <sheet name="Tavola 1.8_1" sheetId="53" r:id="rId14"/>
    <sheet name="Tavola 1.8_2" sheetId="94" r:id="rId15"/>
    <sheet name="Tavola 1.9_1" sheetId="54" r:id="rId16"/>
    <sheet name="Tavola 1.9_2" sheetId="96" r:id="rId17"/>
    <sheet name="Tavola 1.10_1" sheetId="97" r:id="rId18"/>
    <sheet name="Tavola 1.10_2" sheetId="60" r:id="rId19"/>
    <sheet name="Tavola 1.11" sheetId="69" r:id="rId20"/>
    <sheet name="SEZIONE II" sheetId="80" r:id="rId21"/>
    <sheet name="Tavola 2.1" sheetId="88" r:id="rId22"/>
    <sheet name="Tavola 2.2_1 " sheetId="89" r:id="rId23"/>
    <sheet name="Tavola 2.2_2" sheetId="98" r:id="rId24"/>
    <sheet name="Tavola 2.3" sheetId="90" r:id="rId25"/>
    <sheet name="SEZIONE III" sheetId="100" r:id="rId26"/>
    <sheet name="Tavola 3.1" sheetId="101" r:id="rId27"/>
    <sheet name="Tavola 3.2" sheetId="99" r:id="rId28"/>
    <sheet name="Nota metodologica" sheetId="84" r:id="rId29"/>
  </sheets>
  <externalReferences>
    <externalReference r:id="rId30"/>
  </externalReferences>
  <definedNames>
    <definedName name="_Hlk107209231" localSheetId="5">'Tavola 1.3'!$A$1</definedName>
    <definedName name="_Hlk107209231" localSheetId="21">'Tavola 2.1'!$A$1</definedName>
    <definedName name="_Hlk107209231" localSheetId="26">'Tavola 3.1'!$A$1</definedName>
    <definedName name="A" localSheetId="17">#REF!</definedName>
    <definedName name="A" localSheetId="18">#REF!</definedName>
    <definedName name="A" localSheetId="19">#REF!</definedName>
    <definedName name="A" localSheetId="4">#REF!</definedName>
    <definedName name="A" localSheetId="5">#REF!</definedName>
    <definedName name="A" localSheetId="6">#REF!</definedName>
    <definedName name="A" localSheetId="7">#REF!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1">#REF!</definedName>
    <definedName name="A" localSheetId="26">#REF!</definedName>
    <definedName name="A">#REF!</definedName>
    <definedName name="aa" localSheetId="17">#REF!</definedName>
    <definedName name="aa" localSheetId="18">#REF!</definedName>
    <definedName name="aa" localSheetId="19">#REF!</definedName>
    <definedName name="aa" localSheetId="4">#REF!</definedName>
    <definedName name="aa" localSheetId="5">#REF!</definedName>
    <definedName name="aa" localSheetId="6">#REF!</definedName>
    <definedName name="aa" localSheetId="7">#REF!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21">#REF!</definedName>
    <definedName name="aa" localSheetId="26">#REF!</definedName>
    <definedName name="aa">#REF!</definedName>
    <definedName name="ACCOLTE_REG" localSheetId="17">#REF!</definedName>
    <definedName name="ACCOLTE_REG" localSheetId="18">#REF!</definedName>
    <definedName name="ACCOLTE_REG" localSheetId="19">#REF!</definedName>
    <definedName name="ACCOLTE_REG" localSheetId="6">#REF!</definedName>
    <definedName name="ACCOLTE_REG" localSheetId="7">#REF!</definedName>
    <definedName name="ACCOLTE_REG" localSheetId="9">#REF!</definedName>
    <definedName name="ACCOLTE_REG" localSheetId="10">#REF!</definedName>
    <definedName name="ACCOLTE_REG" localSheetId="11">#REF!</definedName>
    <definedName name="ACCOLTE_REG" localSheetId="12">#REF!</definedName>
    <definedName name="ACCOLTE_REG" localSheetId="13">#REF!</definedName>
    <definedName name="ACCOLTE_REG" localSheetId="14">#REF!</definedName>
    <definedName name="ACCOLTE_REG" localSheetId="21">#REF!</definedName>
    <definedName name="ACCOLTE_REG">#REF!</definedName>
    <definedName name="_xlnm.Print_Area" localSheetId="0">COPERTINA!$A$1:$K$28</definedName>
    <definedName name="_xlnm.Print_Area" localSheetId="1">INDICE!$A$1:$M$38</definedName>
    <definedName name="_xlnm.Print_Area" localSheetId="3">'Tavola 1.1'!$A$1:$G$30</definedName>
    <definedName name="_xlnm.Print_Area" localSheetId="17">'Tavola 1.10_1'!$A$1:$P$35</definedName>
    <definedName name="_xlnm.Print_Area" localSheetId="18">'Tavola 1.10_2'!$A$1:$S$36</definedName>
    <definedName name="_xlnm.Print_Area" localSheetId="19">'Tavola 1.11'!$A$1:$K$27</definedName>
    <definedName name="_xlnm.Print_Area" localSheetId="4">'Tavola 1.2'!$A$1:$I$33</definedName>
    <definedName name="_xlnm.Print_Area" localSheetId="5">'Tavola 1.3'!$A$1:$F$34</definedName>
    <definedName name="_xlnm.Print_Area" localSheetId="6">'Tavola 1.4_1'!$A$1:$K$26</definedName>
    <definedName name="_xlnm.Print_Area" localSheetId="7">'Tavola 1.4_2'!$A$1:$M$24</definedName>
    <definedName name="_xlnm.Print_Area" localSheetId="8">'Tavola 1.5'!$A$1:$J$33</definedName>
    <definedName name="_xlnm.Print_Area" localSheetId="9">'Tavola 1.6_1'!$A$1:$V$30</definedName>
    <definedName name="_xlnm.Print_Area" localSheetId="10">'Tavola 1.6_2'!$A$1:$U$30</definedName>
    <definedName name="_xlnm.Print_Area" localSheetId="11">'Tavola 1.7_1'!$A$1:$U$18</definedName>
    <definedName name="_xlnm.Print_Area" localSheetId="12">'Tavola 1.7_2'!$A$1:$U$18</definedName>
    <definedName name="_xlnm.Print_Area" localSheetId="13">'Tavola 1.8_1'!$A$1:$U$18</definedName>
    <definedName name="_xlnm.Print_Area" localSheetId="14">'Tavola 1.8_2'!$A$1:$U$18</definedName>
    <definedName name="_xlnm.Print_Area" localSheetId="15">'Tavola 1.9_1'!$A$1:$S$69</definedName>
    <definedName name="_xlnm.Print_Area" localSheetId="16">'Tavola 1.9_2'!$A$1:$S$84</definedName>
    <definedName name="_xlnm.Print_Area" localSheetId="21">'Tavola 2.1'!$A$1:$F$32</definedName>
    <definedName name="_xlnm.Print_Area" localSheetId="22">'Tavola 2.2_1 '!$A$1:$U$31</definedName>
    <definedName name="_xlnm.Print_Area" localSheetId="23">'Tavola 2.2_2'!$A$1:$U$31</definedName>
    <definedName name="_xlnm.Print_Area" localSheetId="24">'Tavola 2.3'!$A$1:$K$28</definedName>
    <definedName name="_xlnm.Print_Area" localSheetId="26">'Tavola 3.1'!$A$1:$D$30</definedName>
    <definedName name="_xlnm.Print_Area" localSheetId="27">'Tavola 3.2'!$A$1:$G$30</definedName>
    <definedName name="Ateneo_area" localSheetId="17">#REF!</definedName>
    <definedName name="Ateneo_area" localSheetId="18">#REF!</definedName>
    <definedName name="Ateneo_area" localSheetId="19">#REF!</definedName>
    <definedName name="Ateneo_area" localSheetId="4">#REF!</definedName>
    <definedName name="Ateneo_area" localSheetId="5">#REF!</definedName>
    <definedName name="Ateneo_area" localSheetId="6">#REF!</definedName>
    <definedName name="Ateneo_area" localSheetId="7">#REF!</definedName>
    <definedName name="Ateneo_area" localSheetId="9">#REF!</definedName>
    <definedName name="Ateneo_area" localSheetId="10">#REF!</definedName>
    <definedName name="Ateneo_area" localSheetId="11">#REF!</definedName>
    <definedName name="Ateneo_area" localSheetId="12">#REF!</definedName>
    <definedName name="Ateneo_area" localSheetId="13">#REF!</definedName>
    <definedName name="Ateneo_area" localSheetId="14">#REF!</definedName>
    <definedName name="Ateneo_area" localSheetId="15">#REF!</definedName>
    <definedName name="Ateneo_area" localSheetId="16">#REF!</definedName>
    <definedName name="Ateneo_area" localSheetId="21">#REF!</definedName>
    <definedName name="Ateneo_area" localSheetId="26">#REF!</definedName>
    <definedName name="Ateneo_area">#REF!</definedName>
    <definedName name="b" localSheetId="17">'[1]Stato civile'!#REF!</definedName>
    <definedName name="b" localSheetId="18">'[1]Stato civile'!#REF!</definedName>
    <definedName name="b" localSheetId="19">'[1]Stato civile'!#REF!</definedName>
    <definedName name="b" localSheetId="4">'[1]Stato civile'!#REF!</definedName>
    <definedName name="b" localSheetId="5">'[1]Stato civile'!#REF!</definedName>
    <definedName name="b" localSheetId="6">'[1]Stato civile'!#REF!</definedName>
    <definedName name="b" localSheetId="7">'[1]Stato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 localSheetId="13">'[1]Stato civile'!#REF!</definedName>
    <definedName name="b" localSheetId="14">'[1]Stato civile'!#REF!</definedName>
    <definedName name="b" localSheetId="15">'[1]Stato civile'!#REF!</definedName>
    <definedName name="b" localSheetId="16">'[1]Stato civile'!#REF!</definedName>
    <definedName name="b" localSheetId="21">'[1]Stato civile'!#REF!</definedName>
    <definedName name="b" localSheetId="26">'[1]Stato civile'!#REF!</definedName>
    <definedName name="b">'[1]Stato civile'!#REF!</definedName>
    <definedName name="CLASETA_FPS" localSheetId="17">#REF!</definedName>
    <definedName name="CLASETA_FPS" localSheetId="18">#REF!</definedName>
    <definedName name="CLASETA_FPS" localSheetId="19">#REF!</definedName>
    <definedName name="CLASETA_FPS" localSheetId="4">#REF!</definedName>
    <definedName name="CLASETA_FPS" localSheetId="5">#REF!</definedName>
    <definedName name="CLASETA_FPS" localSheetId="6">#REF!</definedName>
    <definedName name="CLASETA_FPS" localSheetId="7">#REF!</definedName>
    <definedName name="CLASETA_FPS" localSheetId="9">#REF!</definedName>
    <definedName name="CLASETA_FPS" localSheetId="10">#REF!</definedName>
    <definedName name="CLASETA_FPS" localSheetId="11">#REF!</definedName>
    <definedName name="CLASETA_FPS" localSheetId="12">#REF!</definedName>
    <definedName name="CLASETA_FPS" localSheetId="13">#REF!</definedName>
    <definedName name="CLASETA_FPS" localSheetId="14">#REF!</definedName>
    <definedName name="CLASETA_FPS" localSheetId="15">#REF!</definedName>
    <definedName name="CLASETA_FPS" localSheetId="16">#REF!</definedName>
    <definedName name="CLASETA_FPS" localSheetId="21">#REF!</definedName>
    <definedName name="CLASETA_FPS" localSheetId="26">#REF!</definedName>
    <definedName name="CLASETA_FPS">#REF!</definedName>
    <definedName name="CORSI_DI_LAUREA__N._COMPLESSIVO_DI_ANNUALITA__SUPERATE_FINO_ALL_ANNO_ACCADEMICO_1995_96" localSheetId="17">#REF!</definedName>
    <definedName name="CORSI_DI_LAUREA__N._COMPLESSIVO_DI_ANNUALITA__SUPERATE_FINO_ALL_ANNO_ACCADEMICO_1995_96" localSheetId="18">#REF!</definedName>
    <definedName name="CORSI_DI_LAUREA__N._COMPLESSIVO_DI_ANNUALITA__SUPERATE_FINO_ALL_ANNO_ACCADEMICO_1995_96" localSheetId="19">#REF!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 localSheetId="13">#REF!</definedName>
    <definedName name="CORSI_DI_LAUREA__N._COMPLESSIVO_DI_ANNUALITA__SUPERATE_FINO_ALL_ANNO_ACCADEMICO_1995_96" localSheetId="14">#REF!</definedName>
    <definedName name="CORSI_DI_LAUREA__N._COMPLESSIVO_DI_ANNUALITA__SUPERATE_FINO_ALL_ANNO_ACCADEMICO_1995_96" localSheetId="15">#REF!</definedName>
    <definedName name="CORSI_DI_LAUREA__N._COMPLESSIVO_DI_ANNUALITA__SUPERATE_FINO_ALL_ANNO_ACCADEMICO_1995_96" localSheetId="16">#REF!</definedName>
    <definedName name="CORSI_DI_LAUREA__N._COMPLESSIVO_DI_ANNUALITA__SUPERATE_FINO_ALL_ANNO_ACCADEMICO_1995_96" localSheetId="21">#REF!</definedName>
    <definedName name="CORSI_DI_LAUREA__N._COMPLESSIVO_DI_ANNUALITA__SUPERATE_FINO_ALL_ANNO_ACCADEMICO_1995_96" localSheetId="26">#REF!</definedName>
    <definedName name="CORSI_DI_LAUREA__N._COMPLESSIVO_DI_ANNUALITA__SUPERATE_FINO_ALL_ANNO_ACCADEMICO_1995_96">#REF!</definedName>
    <definedName name="D_ACCOLTE" localSheetId="17">#REF!</definedName>
    <definedName name="D_ACCOLTE" localSheetId="18">#REF!</definedName>
    <definedName name="D_ACCOLTE" localSheetId="19">#REF!</definedName>
    <definedName name="D_ACCOLTE" localSheetId="6">#REF!</definedName>
    <definedName name="D_ACCOLTE" localSheetId="7">#REF!</definedName>
    <definedName name="D_ACCOLTE" localSheetId="9">#REF!</definedName>
    <definedName name="D_ACCOLTE" localSheetId="10">#REF!</definedName>
    <definedName name="D_ACCOLTE" localSheetId="11">#REF!</definedName>
    <definedName name="D_ACCOLTE" localSheetId="12">#REF!</definedName>
    <definedName name="D_ACCOLTE" localSheetId="13">#REF!</definedName>
    <definedName name="D_ACCOLTE" localSheetId="14">#REF!</definedName>
    <definedName name="D_ACCOLTE" localSheetId="21">#REF!</definedName>
    <definedName name="D_ACCOLTE">#REF!</definedName>
    <definedName name="D_PERVENUTE" localSheetId="17">#REF!</definedName>
    <definedName name="D_PERVENUTE" localSheetId="18">#REF!</definedName>
    <definedName name="D_PERVENUTE" localSheetId="19">#REF!</definedName>
    <definedName name="D_PERVENUTE" localSheetId="6">#REF!</definedName>
    <definedName name="D_PERVENUTE" localSheetId="7">#REF!</definedName>
    <definedName name="D_PERVENUTE" localSheetId="9">#REF!</definedName>
    <definedName name="D_PERVENUTE" localSheetId="10">#REF!</definedName>
    <definedName name="D_PERVENUTE" localSheetId="11">#REF!</definedName>
    <definedName name="D_PERVENUTE" localSheetId="12">#REF!</definedName>
    <definedName name="D_PERVENUTE" localSheetId="13">#REF!</definedName>
    <definedName name="D_PERVENUTE" localSheetId="14">#REF!</definedName>
    <definedName name="D_PERVENUTE" localSheetId="21">#REF!</definedName>
    <definedName name="D_PERVENUTE">#REF!</definedName>
    <definedName name="d_PERVENUTE_" localSheetId="17">#REF!</definedName>
    <definedName name="d_PERVENUTE_" localSheetId="18">#REF!</definedName>
    <definedName name="d_PERVENUTE_" localSheetId="19">#REF!</definedName>
    <definedName name="d_PERVENUTE_" localSheetId="6">#REF!</definedName>
    <definedName name="d_PERVENUTE_" localSheetId="7">#REF!</definedName>
    <definedName name="d_PERVENUTE_" localSheetId="9">#REF!</definedName>
    <definedName name="d_PERVENUTE_" localSheetId="10">#REF!</definedName>
    <definedName name="d_PERVENUTE_" localSheetId="11">#REF!</definedName>
    <definedName name="d_PERVENUTE_" localSheetId="12">#REF!</definedName>
    <definedName name="d_PERVENUTE_" localSheetId="13">#REF!</definedName>
    <definedName name="d_PERVENUTE_" localSheetId="14">#REF!</definedName>
    <definedName name="d_PERVENUTE_" localSheetId="21">#REF!</definedName>
    <definedName name="d_PERVENUTE_">#REF!</definedName>
    <definedName name="DOMANDE" localSheetId="17">#REF!</definedName>
    <definedName name="DOMANDE" localSheetId="18">#REF!</definedName>
    <definedName name="DOMANDE" localSheetId="19">#REF!</definedName>
    <definedName name="DOMANDE" localSheetId="4">#REF!</definedName>
    <definedName name="DOMANDE" localSheetId="6">#REF!</definedName>
    <definedName name="DOMANDE" localSheetId="7">#REF!</definedName>
    <definedName name="DOMANDE" localSheetId="9">#REF!</definedName>
    <definedName name="DOMANDE" localSheetId="10">#REF!</definedName>
    <definedName name="DOMANDE" localSheetId="11">#REF!</definedName>
    <definedName name="DOMANDE" localSheetId="12">#REF!</definedName>
    <definedName name="DOMANDE" localSheetId="13">#REF!</definedName>
    <definedName name="DOMANDE" localSheetId="14">#REF!</definedName>
    <definedName name="DOMANDE" localSheetId="21">#REF!</definedName>
    <definedName name="DOMANDE">#REF!</definedName>
    <definedName name="DOMANDE_PER_DATA" localSheetId="17">#REF!</definedName>
    <definedName name="DOMANDE_PER_DATA" localSheetId="18">#REF!</definedName>
    <definedName name="DOMANDE_PER_DATA" localSheetId="19">#REF!</definedName>
    <definedName name="DOMANDE_PER_DATA" localSheetId="6">#REF!</definedName>
    <definedName name="DOMANDE_PER_DATA" localSheetId="7">#REF!</definedName>
    <definedName name="DOMANDE_PER_DATA" localSheetId="9">#REF!</definedName>
    <definedName name="DOMANDE_PER_DATA" localSheetId="10">#REF!</definedName>
    <definedName name="DOMANDE_PER_DATA" localSheetId="11">#REF!</definedName>
    <definedName name="DOMANDE_PER_DATA" localSheetId="12">#REF!</definedName>
    <definedName name="DOMANDE_PER_DATA" localSheetId="13">#REF!</definedName>
    <definedName name="DOMANDE_PER_DATA" localSheetId="14">#REF!</definedName>
    <definedName name="DOMANDE_PER_DATA" localSheetId="21">#REF!</definedName>
    <definedName name="DOMANDE_PER_DATA">#REF!</definedName>
    <definedName name="DOMANDE_PER_DATA_" localSheetId="17">#REF!</definedName>
    <definedName name="DOMANDE_PER_DATA_" localSheetId="18">#REF!</definedName>
    <definedName name="DOMANDE_PER_DATA_" localSheetId="19">#REF!</definedName>
    <definedName name="DOMANDE_PER_DATA_" localSheetId="6">#REF!</definedName>
    <definedName name="DOMANDE_PER_DATA_" localSheetId="7">#REF!</definedName>
    <definedName name="DOMANDE_PER_DATA_" localSheetId="9">#REF!</definedName>
    <definedName name="DOMANDE_PER_DATA_" localSheetId="10">#REF!</definedName>
    <definedName name="DOMANDE_PER_DATA_" localSheetId="11">#REF!</definedName>
    <definedName name="DOMANDE_PER_DATA_" localSheetId="12">#REF!</definedName>
    <definedName name="DOMANDE_PER_DATA_" localSheetId="13">#REF!</definedName>
    <definedName name="DOMANDE_PER_DATA_" localSheetId="14">#REF!</definedName>
    <definedName name="DOMANDE_PER_DATA_" localSheetId="21">#REF!</definedName>
    <definedName name="DOMANDE_PER_DATA_">#REF!</definedName>
    <definedName name="NEW" localSheetId="17">#REF!</definedName>
    <definedName name="NEW" localSheetId="18">#REF!</definedName>
    <definedName name="NEW" localSheetId="19">#REF!</definedName>
    <definedName name="NEW" localSheetId="4">#REF!</definedName>
    <definedName name="NEW" localSheetId="6">#REF!</definedName>
    <definedName name="NEW" localSheetId="7">#REF!</definedName>
    <definedName name="NEW" localSheetId="9">#REF!</definedName>
    <definedName name="NEW" localSheetId="10">#REF!</definedName>
    <definedName name="NEW" localSheetId="1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21">#REF!</definedName>
    <definedName name="NEW">#REF!</definedName>
    <definedName name="PAG_MESE" localSheetId="17">#REF!</definedName>
    <definedName name="PAG_MESE" localSheetId="18">#REF!</definedName>
    <definedName name="PAG_MESE" localSheetId="19">#REF!</definedName>
    <definedName name="PAG_MESE" localSheetId="6">#REF!</definedName>
    <definedName name="PAG_MESE" localSheetId="7">#REF!</definedName>
    <definedName name="PAG_MESE" localSheetId="9">#REF!</definedName>
    <definedName name="PAG_MESE" localSheetId="10">#REF!</definedName>
    <definedName name="PAG_MESE" localSheetId="11">#REF!</definedName>
    <definedName name="PAG_MESE" localSheetId="12">#REF!</definedName>
    <definedName name="PAG_MESE" localSheetId="13">#REF!</definedName>
    <definedName name="PAG_MESE" localSheetId="14">#REF!</definedName>
    <definedName name="PAG_MESE" localSheetId="21">#REF!</definedName>
    <definedName name="PAG_MESE">#REF!</definedName>
    <definedName name="PIPPO" localSheetId="17">#REF!</definedName>
    <definedName name="PIPPO" localSheetId="18">#REF!</definedName>
    <definedName name="PIPPO" localSheetId="19">#REF!</definedName>
    <definedName name="PIPPO" localSheetId="4">#REF!</definedName>
    <definedName name="PIPPO" localSheetId="6">#REF!</definedName>
    <definedName name="PIPPO" localSheetId="7">#REF!</definedName>
    <definedName name="PIPPO" localSheetId="9">#REF!</definedName>
    <definedName name="PIPPO" localSheetId="10">#REF!</definedName>
    <definedName name="PIPPO" localSheetId="11">#REF!</definedName>
    <definedName name="PIPPO" localSheetId="12">#REF!</definedName>
    <definedName name="PIPPO" localSheetId="13">#REF!</definedName>
    <definedName name="PIPPO" localSheetId="14">#REF!</definedName>
    <definedName name="PIPPO" localSheetId="15">#REF!</definedName>
    <definedName name="PIPPO" localSheetId="16">#REF!</definedName>
    <definedName name="PIPPO" localSheetId="21">#REF!</definedName>
    <definedName name="PIPPO">#REF!</definedName>
    <definedName name="RDC_REI" localSheetId="17">#REF!</definedName>
    <definedName name="RDC_REI" localSheetId="18">#REF!</definedName>
    <definedName name="RDC_REI" localSheetId="19">#REF!</definedName>
    <definedName name="RDC_REI" localSheetId="6">#REF!</definedName>
    <definedName name="RDC_REI" localSheetId="7">#REF!</definedName>
    <definedName name="RDC_REI" localSheetId="9">#REF!</definedName>
    <definedName name="RDC_REI" localSheetId="10">#REF!</definedName>
    <definedName name="RDC_REI" localSheetId="11">#REF!</definedName>
    <definedName name="RDC_REI" localSheetId="12">#REF!</definedName>
    <definedName name="RDC_REI" localSheetId="13">#REF!</definedName>
    <definedName name="RDC_REI" localSheetId="14">#REF!</definedName>
    <definedName name="RDC_REI" localSheetId="21">#REF!</definedName>
    <definedName name="RDC_REI">#REF!</definedName>
    <definedName name="SCHEDE" localSheetId="6">#REF!</definedName>
    <definedName name="SCHEDE" localSheetId="7">#REF!</definedName>
    <definedName name="SCHEDE" localSheetId="21">#REF!</definedName>
    <definedName name="SCHEDE">#REF!</definedName>
    <definedName name="SEXISTAT1" localSheetId="17">[1]Sesso!#REF!</definedName>
    <definedName name="SEXISTAT1" localSheetId="18">[1]Sesso!#REF!</definedName>
    <definedName name="SEXISTAT1" localSheetId="19">[1]Sesso!#REF!</definedName>
    <definedName name="SEXISTAT1" localSheetId="4">[1]Sesso!#REF!</definedName>
    <definedName name="SEXISTAT1" localSheetId="5">[1]Sesso!#REF!</definedName>
    <definedName name="SEXISTAT1" localSheetId="6">[1]Sesso!#REF!</definedName>
    <definedName name="SEXISTAT1" localSheetId="7">[1]Sesso!#REF!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 localSheetId="13">[1]Sesso!#REF!</definedName>
    <definedName name="SEXISTAT1" localSheetId="14">[1]Sesso!#REF!</definedName>
    <definedName name="SEXISTAT1" localSheetId="15">[1]Sesso!#REF!</definedName>
    <definedName name="SEXISTAT1" localSheetId="16">[1]Sesso!#REF!</definedName>
    <definedName name="SEXISTAT1" localSheetId="21">[1]Sesso!#REF!</definedName>
    <definedName name="SEXISTAT1" localSheetId="26">[1]Sesso!#REF!</definedName>
    <definedName name="SEXISTAT1">[1]Sesso!#REF!</definedName>
    <definedName name="STATCIV2" localSheetId="17">'[1]Stato civile'!#REF!</definedName>
    <definedName name="STATCIV2" localSheetId="18">'[1]Stato civile'!#REF!</definedName>
    <definedName name="STATCIV2" localSheetId="19">'[1]Stato civile'!#REF!</definedName>
    <definedName name="STATCIV2" localSheetId="4">'[1]Stato civile'!#REF!</definedName>
    <definedName name="STATCIV2" localSheetId="5">'[1]Stato civile'!#REF!</definedName>
    <definedName name="STATCIV2" localSheetId="6">'[1]Stato civile'!#REF!</definedName>
    <definedName name="STATCIV2" localSheetId="7">'[1]Stato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 localSheetId="13">'[1]Stato civile'!#REF!</definedName>
    <definedName name="STATCIV2" localSheetId="14">'[1]Stato civile'!#REF!</definedName>
    <definedName name="STATCIV2" localSheetId="15">'[1]Stato civile'!#REF!</definedName>
    <definedName name="STATCIV2" localSheetId="16">'[1]Stato civile'!#REF!</definedName>
    <definedName name="STATCIV2" localSheetId="21">'[1]Stato civile'!#REF!</definedName>
    <definedName name="STATCIV2" localSheetId="26">'[1]Stato civile'!#REF!</definedName>
    <definedName name="STATCIV2">'[1]Stato civile'!#REF!</definedName>
    <definedName name="SUM_REI_DECGEN2019" localSheetId="17">#REF!</definedName>
    <definedName name="SUM_REI_DECGEN2019" localSheetId="18">#REF!</definedName>
    <definedName name="SUM_REI_DECGEN2019" localSheetId="19">#REF!</definedName>
    <definedName name="SUM_REI_DECGEN2019" localSheetId="6">#REF!</definedName>
    <definedName name="SUM_REI_DECGEN2019" localSheetId="7">#REF!</definedName>
    <definedName name="SUM_REI_DECGEN2019" localSheetId="9">#REF!</definedName>
    <definedName name="SUM_REI_DECGEN2019" localSheetId="10">#REF!</definedName>
    <definedName name="SUM_REI_DECGEN2019" localSheetId="11">#REF!</definedName>
    <definedName name="SUM_REI_DECGEN2019" localSheetId="12">#REF!</definedName>
    <definedName name="SUM_REI_DECGEN2019" localSheetId="13">#REF!</definedName>
    <definedName name="SUM_REI_DECGEN2019" localSheetId="14">#REF!</definedName>
    <definedName name="SUM_REI_DECGEN2019" localSheetId="21">#REF!</definedName>
    <definedName name="SUM_REI_DECGEN2019">#REF!</definedName>
    <definedName name="SUM_REI_DECLUGLIO" localSheetId="17">#REF!</definedName>
    <definedName name="SUM_REI_DECLUGLIO" localSheetId="18">#REF!</definedName>
    <definedName name="SUM_REI_DECLUGLIO" localSheetId="19">#REF!</definedName>
    <definedName name="SUM_REI_DECLUGLIO" localSheetId="4">#REF!</definedName>
    <definedName name="SUM_REI_DECLUGLIO" localSheetId="5">#REF!</definedName>
    <definedName name="SUM_REI_DECLUGLIO" localSheetId="6">#REF!</definedName>
    <definedName name="SUM_REI_DECLUGLIO" localSheetId="7">#REF!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 localSheetId="13">#REF!</definedName>
    <definedName name="SUM_REI_DECLUGLIO" localSheetId="14">#REF!</definedName>
    <definedName name="SUM_REI_DECLUGLIO" localSheetId="15">#REF!</definedName>
    <definedName name="SUM_REI_DECLUGLIO" localSheetId="16">#REF!</definedName>
    <definedName name="SUM_REI_DECLUGLIO" localSheetId="21">#REF!</definedName>
    <definedName name="SUM_REI_DECLUGLIO" localSheetId="26">#REF!</definedName>
    <definedName name="SUM_REI_DECLUGLIO">#REF!</definedName>
    <definedName name="SUM_REI_ETA_26032018" localSheetId="17">#REF!</definedName>
    <definedName name="SUM_REI_ETA_26032018" localSheetId="18">#REF!</definedName>
    <definedName name="SUM_REI_ETA_26032018" localSheetId="19">#REF!</definedName>
    <definedName name="SUM_REI_ETA_26032018" localSheetId="4">#REF!</definedName>
    <definedName name="SUM_REI_ETA_26032018" localSheetId="5">#REF!</definedName>
    <definedName name="SUM_REI_ETA_26032018" localSheetId="6">#REF!</definedName>
    <definedName name="SUM_REI_ETA_26032018" localSheetId="7">#REF!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 localSheetId="13">#REF!</definedName>
    <definedName name="SUM_REI_ETA_26032018" localSheetId="14">#REF!</definedName>
    <definedName name="SUM_REI_ETA_26032018" localSheetId="15">#REF!</definedName>
    <definedName name="SUM_REI_ETA_26032018" localSheetId="16">#REF!</definedName>
    <definedName name="SUM_REI_ETA_26032018" localSheetId="21">#REF!</definedName>
    <definedName name="SUM_REI_ETA_26032018" localSheetId="26">#REF!</definedName>
    <definedName name="SUM_REI_ETA_26032018">#REF!</definedName>
    <definedName name="SUM_REI_GEN2018GIU2019" localSheetId="17">#REF!</definedName>
    <definedName name="SUM_REI_GEN2018GIU2019" localSheetId="18">#REF!</definedName>
    <definedName name="SUM_REI_GEN2018GIU2019" localSheetId="19">#REF!</definedName>
    <definedName name="SUM_REI_GEN2018GIU2019" localSheetId="6">#REF!</definedName>
    <definedName name="SUM_REI_GEN2018GIU2019" localSheetId="7">#REF!</definedName>
    <definedName name="SUM_REI_GEN2018GIU2019" localSheetId="9">#REF!</definedName>
    <definedName name="SUM_REI_GEN2018GIU2019" localSheetId="10">#REF!</definedName>
    <definedName name="SUM_REI_GEN2018GIU2019" localSheetId="11">#REF!</definedName>
    <definedName name="SUM_REI_GEN2018GIU2019" localSheetId="12">#REF!</definedName>
    <definedName name="SUM_REI_GEN2018GIU2019" localSheetId="13">#REF!</definedName>
    <definedName name="SUM_REI_GEN2018GIU2019" localSheetId="14">#REF!</definedName>
    <definedName name="SUM_REI_GEN2018GIU2019" localSheetId="21">#REF!</definedName>
    <definedName name="SUM_REI_GEN2018GIU2019">#REF!</definedName>
    <definedName name="SUM_REI_GEN2018MAR2019" localSheetId="17">#REF!</definedName>
    <definedName name="SUM_REI_GEN2018MAR2019" localSheetId="18">#REF!</definedName>
    <definedName name="SUM_REI_GEN2018MAR2019" localSheetId="19">#REF!</definedName>
    <definedName name="SUM_REI_GEN2018MAR2019" localSheetId="6">#REF!</definedName>
    <definedName name="SUM_REI_GEN2018MAR2019" localSheetId="7">#REF!</definedName>
    <definedName name="SUM_REI_GEN2018MAR2019" localSheetId="9">#REF!</definedName>
    <definedName name="SUM_REI_GEN2018MAR2019" localSheetId="10">#REF!</definedName>
    <definedName name="SUM_REI_GEN2018MAR2019" localSheetId="11">#REF!</definedName>
    <definedName name="SUM_REI_GEN2018MAR2019" localSheetId="12">#REF!</definedName>
    <definedName name="SUM_REI_GEN2018MAR2019" localSheetId="13">#REF!</definedName>
    <definedName name="SUM_REI_GEN2018MAR2019" localSheetId="14">#REF!</definedName>
    <definedName name="SUM_REI_GEN2018MAR2019" localSheetId="21">#REF!</definedName>
    <definedName name="SUM_REI_GEN2018MAR2019">#REF!</definedName>
    <definedName name="SUM_REI_GENDIC2018" localSheetId="17">#REF!</definedName>
    <definedName name="SUM_REI_GENDIC2018" localSheetId="18">#REF!</definedName>
    <definedName name="SUM_REI_GENDIC2018" localSheetId="19">#REF!</definedName>
    <definedName name="SUM_REI_GENDIC2018" localSheetId="4">#REF!</definedName>
    <definedName name="SUM_REI_GENDIC2018" localSheetId="5">#REF!</definedName>
    <definedName name="SUM_REI_GENDIC2018" localSheetId="6">#REF!</definedName>
    <definedName name="SUM_REI_GENDIC2018" localSheetId="7">#REF!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 localSheetId="13">#REF!</definedName>
    <definedName name="SUM_REI_GENDIC2018" localSheetId="14">#REF!</definedName>
    <definedName name="SUM_REI_GENDIC2018" localSheetId="15">#REF!</definedName>
    <definedName name="SUM_REI_GENDIC2018" localSheetId="16">#REF!</definedName>
    <definedName name="SUM_REI_GENDIC2018" localSheetId="21">#REF!</definedName>
    <definedName name="SUM_REI_GENDIC2018" localSheetId="26">#REF!</definedName>
    <definedName name="SUM_REI_GENDIC2018">#REF!</definedName>
    <definedName name="SUM_REI_GENGIU2018" localSheetId="17">#REF!</definedName>
    <definedName name="SUM_REI_GENGIU2018" localSheetId="18">#REF!</definedName>
    <definedName name="SUM_REI_GENGIU2018" localSheetId="19">#REF!</definedName>
    <definedName name="SUM_REI_GENGIU2018" localSheetId="4">#REF!</definedName>
    <definedName name="SUM_REI_GENGIU2018" localSheetId="5">#REF!</definedName>
    <definedName name="SUM_REI_GENGIU2018" localSheetId="6">#REF!</definedName>
    <definedName name="SUM_REI_GENGIU2018" localSheetId="7">#REF!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 localSheetId="13">#REF!</definedName>
    <definedName name="SUM_REI_GENGIU2018" localSheetId="14">#REF!</definedName>
    <definedName name="SUM_REI_GENGIU2018" localSheetId="15">#REF!</definedName>
    <definedName name="SUM_REI_GENGIU2018" localSheetId="16">#REF!</definedName>
    <definedName name="SUM_REI_GENGIU2018" localSheetId="21">#REF!</definedName>
    <definedName name="SUM_REI_GENGIU2018" localSheetId="26">#REF!</definedName>
    <definedName name="SUM_REI_GENGIU2018">#REF!</definedName>
    <definedName name="SUM_REI_GENMAR2019" localSheetId="17">#REF!</definedName>
    <definedName name="SUM_REI_GENMAR2019" localSheetId="18">#REF!</definedName>
    <definedName name="SUM_REI_GENMAR2019" localSheetId="19">#REF!</definedName>
    <definedName name="SUM_REI_GENMAR2019" localSheetId="4">#REF!</definedName>
    <definedName name="SUM_REI_GENMAR2019" localSheetId="5">#REF!</definedName>
    <definedName name="SUM_REI_GENMAR2019" localSheetId="6">#REF!</definedName>
    <definedName name="SUM_REI_GENMAR2019" localSheetId="7">#REF!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 localSheetId="13">#REF!</definedName>
    <definedName name="SUM_REI_GENMAR2019" localSheetId="14">#REF!</definedName>
    <definedName name="SUM_REI_GENMAR2019" localSheetId="15">#REF!</definedName>
    <definedName name="SUM_REI_GENMAR2019" localSheetId="16">#REF!</definedName>
    <definedName name="SUM_REI_GENMAR2019" localSheetId="21">#REF!</definedName>
    <definedName name="SUM_REI_GENMAR2019" localSheetId="26">#REF!</definedName>
    <definedName name="SUM_REI_GENMAR2019">#REF!</definedName>
    <definedName name="SUM_REI_GENSET2018" localSheetId="17">#REF!</definedName>
    <definedName name="SUM_REI_GENSET2018" localSheetId="18">#REF!</definedName>
    <definedName name="SUM_REI_GENSET2018" localSheetId="19">#REF!</definedName>
    <definedName name="SUM_REI_GENSET2018" localSheetId="4">#REF!</definedName>
    <definedName name="SUM_REI_GENSET2018" localSheetId="5">#REF!</definedName>
    <definedName name="SUM_REI_GENSET2018" localSheetId="6">#REF!</definedName>
    <definedName name="SUM_REI_GENSET2018" localSheetId="7">#REF!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 localSheetId="13">#REF!</definedName>
    <definedName name="SUM_REI_GENSET2018" localSheetId="14">#REF!</definedName>
    <definedName name="SUM_REI_GENSET2018" localSheetId="15">#REF!</definedName>
    <definedName name="SUM_REI_GENSET2018" localSheetId="16">#REF!</definedName>
    <definedName name="SUM_REI_GENSET2018" localSheetId="21">#REF!</definedName>
    <definedName name="SUM_REI_GENSET2018" localSheetId="26">#REF!</definedName>
    <definedName name="SUM_REI_GENSET2018">#REF!</definedName>
    <definedName name="SUM_REI_IIITRIM2018" localSheetId="17">#REF!</definedName>
    <definedName name="SUM_REI_IIITRIM2018" localSheetId="18">#REF!</definedName>
    <definedName name="SUM_REI_IIITRIM2018" localSheetId="19">#REF!</definedName>
    <definedName name="SUM_REI_IIITRIM2018" localSheetId="4">#REF!</definedName>
    <definedName name="SUM_REI_IIITRIM2018" localSheetId="5">#REF!</definedName>
    <definedName name="SUM_REI_IIITRIM2018" localSheetId="6">#REF!</definedName>
    <definedName name="SUM_REI_IIITRIM2018" localSheetId="7">#REF!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 localSheetId="13">#REF!</definedName>
    <definedName name="SUM_REI_IIITRIM2018" localSheetId="14">#REF!</definedName>
    <definedName name="SUM_REI_IIITRIM2018" localSheetId="15">#REF!</definedName>
    <definedName name="SUM_REI_IIITRIM2018" localSheetId="16">#REF!</definedName>
    <definedName name="SUM_REI_IIITRIM2018" localSheetId="21">#REF!</definedName>
    <definedName name="SUM_REI_IIITRIM2018" localSheetId="26">#REF!</definedName>
    <definedName name="SUM_REI_IIITRIM2018">#REF!</definedName>
    <definedName name="SUM_REI_IITRIM2018" localSheetId="17">#REF!</definedName>
    <definedName name="SUM_REI_IITRIM2018" localSheetId="18">#REF!</definedName>
    <definedName name="SUM_REI_IITRIM2018" localSheetId="19">#REF!</definedName>
    <definedName name="SUM_REI_IITRIM2018" localSheetId="4">#REF!</definedName>
    <definedName name="SUM_REI_IITRIM2018" localSheetId="5">#REF!</definedName>
    <definedName name="SUM_REI_IITRIM2018" localSheetId="6">#REF!</definedName>
    <definedName name="SUM_REI_IITRIM2018" localSheetId="7">#REF!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 localSheetId="13">#REF!</definedName>
    <definedName name="SUM_REI_IITRIM2018" localSheetId="14">#REF!</definedName>
    <definedName name="SUM_REI_IITRIM2018" localSheetId="15">#REF!</definedName>
    <definedName name="SUM_REI_IITRIM2018" localSheetId="16">#REF!</definedName>
    <definedName name="SUM_REI_IITRIM2018" localSheetId="21">#REF!</definedName>
    <definedName name="SUM_REI_IITRIM2018" localSheetId="26">#REF!</definedName>
    <definedName name="SUM_REI_IITRIM2018">#REF!</definedName>
    <definedName name="SUM_REI_IITRIM2019" localSheetId="17">#REF!</definedName>
    <definedName name="SUM_REI_IITRIM2019" localSheetId="18">#REF!</definedName>
    <definedName name="SUM_REI_IITRIM2019" localSheetId="19">#REF!</definedName>
    <definedName name="SUM_REI_IITRIM2019" localSheetId="6">#REF!</definedName>
    <definedName name="SUM_REI_IITRIM2019" localSheetId="7">#REF!</definedName>
    <definedName name="SUM_REI_IITRIM2019" localSheetId="9">#REF!</definedName>
    <definedName name="SUM_REI_IITRIM2019" localSheetId="10">#REF!</definedName>
    <definedName name="SUM_REI_IITRIM2019" localSheetId="11">#REF!</definedName>
    <definedName name="SUM_REI_IITRIM2019" localSheetId="12">#REF!</definedName>
    <definedName name="SUM_REI_IITRIM2019" localSheetId="13">#REF!</definedName>
    <definedName name="SUM_REI_IITRIM2019" localSheetId="14">#REF!</definedName>
    <definedName name="SUM_REI_IITRIM2019" localSheetId="21">#REF!</definedName>
    <definedName name="SUM_REI_IITRIM2019">#REF!</definedName>
    <definedName name="SUM_REI_ISEM2018" localSheetId="17">#REF!</definedName>
    <definedName name="SUM_REI_ISEM2018" localSheetId="18">#REF!</definedName>
    <definedName name="SUM_REI_ISEM2018" localSheetId="19">#REF!</definedName>
    <definedName name="SUM_REI_ISEM2018" localSheetId="4">#REF!</definedName>
    <definedName name="SUM_REI_ISEM2018" localSheetId="5">#REF!</definedName>
    <definedName name="SUM_REI_ISEM2018" localSheetId="6">#REF!</definedName>
    <definedName name="SUM_REI_ISEM2018" localSheetId="7">#REF!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 localSheetId="13">#REF!</definedName>
    <definedName name="SUM_REI_ISEM2018" localSheetId="14">#REF!</definedName>
    <definedName name="SUM_REI_ISEM2018" localSheetId="15">#REF!</definedName>
    <definedName name="SUM_REI_ISEM2018" localSheetId="16">#REF!</definedName>
    <definedName name="SUM_REI_ISEM2018" localSheetId="21">#REF!</definedName>
    <definedName name="SUM_REI_ISEM2018" localSheetId="26">#REF!</definedName>
    <definedName name="SUM_REI_ISEM2018">#REF!</definedName>
    <definedName name="SUM_REI_ITRIM2018" localSheetId="17">#REF!</definedName>
    <definedName name="SUM_REI_ITRIM2018" localSheetId="18">#REF!</definedName>
    <definedName name="SUM_REI_ITRIM2018" localSheetId="19">#REF!</definedName>
    <definedName name="SUM_REI_ITRIM2018" localSheetId="6">#REF!</definedName>
    <definedName name="SUM_REI_ITRIM2018" localSheetId="7">#REF!</definedName>
    <definedName name="SUM_REI_ITRIM2018" localSheetId="9">#REF!</definedName>
    <definedName name="SUM_REI_ITRIM2018" localSheetId="10">#REF!</definedName>
    <definedName name="SUM_REI_ITRIM2018" localSheetId="11">#REF!</definedName>
    <definedName name="SUM_REI_ITRIM2018" localSheetId="12">#REF!</definedName>
    <definedName name="SUM_REI_ITRIM2018" localSheetId="13">#REF!</definedName>
    <definedName name="SUM_REI_ITRIM2018" localSheetId="14">#REF!</definedName>
    <definedName name="SUM_REI_ITRIM2018" localSheetId="21">#REF!</definedName>
    <definedName name="SUM_REI_ITRIM2018">#REF!</definedName>
    <definedName name="SUM_REI_ITRIM2018_OLD" localSheetId="17">#REF!</definedName>
    <definedName name="SUM_REI_ITRIM2018_OLD" localSheetId="18">#REF!</definedName>
    <definedName name="SUM_REI_ITRIM2018_OLD" localSheetId="19">#REF!</definedName>
    <definedName name="SUM_REI_ITRIM2018_OLD" localSheetId="4">#REF!</definedName>
    <definedName name="SUM_REI_ITRIM2018_OLD" localSheetId="6">#REF!</definedName>
    <definedName name="SUM_REI_ITRIM2018_OLD" localSheetId="7">#REF!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 localSheetId="13">#REF!</definedName>
    <definedName name="SUM_REI_ITRIM2018_OLD" localSheetId="14">#REF!</definedName>
    <definedName name="SUM_REI_ITRIM2018_OLD" localSheetId="15">#REF!</definedName>
    <definedName name="SUM_REI_ITRIM2018_OLD" localSheetId="16">#REF!</definedName>
    <definedName name="SUM_REI_ITRIM2018_OLD" localSheetId="21">#REF!</definedName>
    <definedName name="SUM_REI_ITRIM2018_OLD">#REF!</definedName>
    <definedName name="SUM_REI_ITRIM2019" localSheetId="17">#REF!</definedName>
    <definedName name="SUM_REI_ITRIM2019" localSheetId="18">#REF!</definedName>
    <definedName name="SUM_REI_ITRIM2019" localSheetId="19">#REF!</definedName>
    <definedName name="SUM_REI_ITRIM2019" localSheetId="6">#REF!</definedName>
    <definedName name="SUM_REI_ITRIM2019" localSheetId="7">#REF!</definedName>
    <definedName name="SUM_REI_ITRIM2019" localSheetId="9">#REF!</definedName>
    <definedName name="SUM_REI_ITRIM2019" localSheetId="10">#REF!</definedName>
    <definedName name="SUM_REI_ITRIM2019" localSheetId="11">#REF!</definedName>
    <definedName name="SUM_REI_ITRIM2019" localSheetId="12">#REF!</definedName>
    <definedName name="SUM_REI_ITRIM2019" localSheetId="13">#REF!</definedName>
    <definedName name="SUM_REI_ITRIM2019" localSheetId="14">#REF!</definedName>
    <definedName name="SUM_REI_ITRIM2019" localSheetId="21">#REF!</definedName>
    <definedName name="SUM_REI_ITRIM2019">#REF!</definedName>
    <definedName name="SUM_REI_IVTRIM2018" localSheetId="17">#REF!</definedName>
    <definedName name="SUM_REI_IVTRIM2018" localSheetId="18">#REF!</definedName>
    <definedName name="SUM_REI_IVTRIM2018" localSheetId="19">#REF!</definedName>
    <definedName name="SUM_REI_IVTRIM2018" localSheetId="4">#REF!</definedName>
    <definedName name="SUM_REI_IVTRIM2018" localSheetId="5">#REF!</definedName>
    <definedName name="SUM_REI_IVTRIM2018" localSheetId="6">#REF!</definedName>
    <definedName name="SUM_REI_IVTRIM2018" localSheetId="7">#REF!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 localSheetId="13">#REF!</definedName>
    <definedName name="SUM_REI_IVTRIM2018" localSheetId="14">#REF!</definedName>
    <definedName name="SUM_REI_IVTRIM2018" localSheetId="15">#REF!</definedName>
    <definedName name="SUM_REI_IVTRIM2018" localSheetId="16">#REF!</definedName>
    <definedName name="SUM_REI_IVTRIM2018" localSheetId="21">#REF!</definedName>
    <definedName name="SUM_REI_IVTRIM2018" localSheetId="26">#REF!</definedName>
    <definedName name="SUM_REI_IVTRIM2018">#REF!</definedName>
    <definedName name="SUM_REI_LUGDIC2018" localSheetId="17">#REF!</definedName>
    <definedName name="SUM_REI_LUGDIC2018" localSheetId="18">#REF!</definedName>
    <definedName name="SUM_REI_LUGDIC2018" localSheetId="19">#REF!</definedName>
    <definedName name="SUM_REI_LUGDIC2018" localSheetId="4">#REF!</definedName>
    <definedName name="SUM_REI_LUGDIC2018" localSheetId="5">#REF!</definedName>
    <definedName name="SUM_REI_LUGDIC2018" localSheetId="6">#REF!</definedName>
    <definedName name="SUM_REI_LUGDIC2018" localSheetId="7">#REF!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 localSheetId="13">#REF!</definedName>
    <definedName name="SUM_REI_LUGDIC2018" localSheetId="14">#REF!</definedName>
    <definedName name="SUM_REI_LUGDIC2018" localSheetId="15">#REF!</definedName>
    <definedName name="SUM_REI_LUGDIC2018" localSheetId="16">#REF!</definedName>
    <definedName name="SUM_REI_LUGDIC2018" localSheetId="21">#REF!</definedName>
    <definedName name="SUM_REI_LUGDIC2018" localSheetId="26">#REF!</definedName>
    <definedName name="SUM_REI_LUGDIC2018">#REF!</definedName>
    <definedName name="SUM_REI_MESIPAG" localSheetId="17">#REF!</definedName>
    <definedName name="SUM_REI_MESIPAG" localSheetId="18">#REF!</definedName>
    <definedName name="SUM_REI_MESIPAG" localSheetId="19">#REF!</definedName>
    <definedName name="SUM_REI_MESIPAG" localSheetId="6">#REF!</definedName>
    <definedName name="SUM_REI_MESIPAG" localSheetId="7">#REF!</definedName>
    <definedName name="SUM_REI_MESIPAG" localSheetId="9">#REF!</definedName>
    <definedName name="SUM_REI_MESIPAG" localSheetId="10">#REF!</definedName>
    <definedName name="SUM_REI_MESIPAG" localSheetId="11">#REF!</definedName>
    <definedName name="SUM_REI_MESIPAG" localSheetId="12">#REF!</definedName>
    <definedName name="SUM_REI_MESIPAG" localSheetId="13">#REF!</definedName>
    <definedName name="SUM_REI_MESIPAG" localSheetId="14">#REF!</definedName>
    <definedName name="SUM_REI_MESIPAG" localSheetId="21">#REF!</definedName>
    <definedName name="SUM_REI_MESIPAG">#REF!</definedName>
    <definedName name="SUM_RESI_MESIPAG" localSheetId="17">#REF!</definedName>
    <definedName name="SUM_RESI_MESIPAG" localSheetId="18">#REF!</definedName>
    <definedName name="SUM_RESI_MESIPAG" localSheetId="19">#REF!</definedName>
    <definedName name="SUM_RESI_MESIPAG" localSheetId="4">#REF!</definedName>
    <definedName name="SUM_RESI_MESIPAG" localSheetId="5">#REF!</definedName>
    <definedName name="SUM_RESI_MESIPAG" localSheetId="6">#REF!</definedName>
    <definedName name="SUM_RESI_MESIPAG" localSheetId="7">#REF!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 localSheetId="13">#REF!</definedName>
    <definedName name="SUM_RESI_MESIPAG" localSheetId="14">#REF!</definedName>
    <definedName name="SUM_RESI_MESIPAG" localSheetId="15">#REF!</definedName>
    <definedName name="SUM_RESI_MESIPAG" localSheetId="16">#REF!</definedName>
    <definedName name="SUM_RESI_MESIPAG" localSheetId="21">#REF!</definedName>
    <definedName name="SUM_RESI_MESIPAG" localSheetId="26">#REF!</definedName>
    <definedName name="SUM_RESI_MESIPAG">#REF!</definedName>
    <definedName name="Tavola2BIS" localSheetId="17">#REF!</definedName>
    <definedName name="Tavola2BIS" localSheetId="18">#REF!</definedName>
    <definedName name="Tavola2BIS" localSheetId="19">#REF!</definedName>
    <definedName name="Tavola2BIS" localSheetId="6">#REF!</definedName>
    <definedName name="Tavola2BIS" localSheetId="7">#REF!</definedName>
    <definedName name="Tavola2BIS" localSheetId="9">#REF!</definedName>
    <definedName name="Tavola2BIS" localSheetId="10">#REF!</definedName>
    <definedName name="Tavola2BIS" localSheetId="11">#REF!</definedName>
    <definedName name="Tavola2BIS" localSheetId="12">#REF!</definedName>
    <definedName name="Tavola2BIS" localSheetId="13">#REF!</definedName>
    <definedName name="Tavola2BIS" localSheetId="14">#REF!</definedName>
    <definedName name="Tavola2BIS" localSheetId="21">#REF!</definedName>
    <definedName name="Tavola2BIS">#REF!</definedName>
    <definedName name="TOT" localSheetId="17">#REF!</definedName>
    <definedName name="TOT" localSheetId="18">#REF!</definedName>
    <definedName name="TOT" localSheetId="19">#REF!</definedName>
    <definedName name="TOT" localSheetId="4">#REF!</definedName>
    <definedName name="TOT" localSheetId="5">#REF!</definedName>
    <definedName name="TOT" localSheetId="6">#REF!</definedName>
    <definedName name="TOT" localSheetId="7">#REF!</definedName>
    <definedName name="TOT" localSheetId="9">#REF!</definedName>
    <definedName name="TOT" localSheetId="10">#REF!</definedName>
    <definedName name="TOT" localSheetId="11">#REF!</definedName>
    <definedName name="TOT" localSheetId="12">#REF!</definedName>
    <definedName name="TOT" localSheetId="13">#REF!</definedName>
    <definedName name="TOT" localSheetId="14">#REF!</definedName>
    <definedName name="TOT" localSheetId="15">#REF!</definedName>
    <definedName name="TOT" localSheetId="16">#REF!</definedName>
    <definedName name="TOT" localSheetId="21">#REF!</definedName>
    <definedName name="TOT" localSheetId="26">#REF!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65" l="1"/>
  <c r="G29" i="63"/>
  <c r="B15" i="101"/>
  <c r="B29" i="101"/>
  <c r="B25" i="101" l="1"/>
  <c r="C25" i="101"/>
  <c r="B26" i="101"/>
  <c r="C26" i="101"/>
  <c r="B27" i="101"/>
  <c r="C27" i="101"/>
  <c r="U29" i="92"/>
  <c r="T29" i="92"/>
  <c r="U28" i="92"/>
  <c r="T28" i="92"/>
  <c r="U27" i="92"/>
  <c r="T27" i="92"/>
  <c r="G26" i="63" l="1"/>
  <c r="C24" i="101" l="1"/>
  <c r="B24" i="101"/>
  <c r="R29" i="92"/>
  <c r="S29" i="92" s="1"/>
  <c r="R28" i="92"/>
  <c r="S28" i="92" s="1"/>
  <c r="R27" i="92"/>
  <c r="S27" i="92" s="1"/>
  <c r="D29" i="63" l="1"/>
  <c r="E29" i="63"/>
  <c r="F29" i="63"/>
  <c r="C29" i="63"/>
  <c r="G28" i="63"/>
  <c r="P29" i="92" l="1"/>
  <c r="Q29" i="92" s="1"/>
  <c r="P28" i="92"/>
  <c r="Q28" i="92" s="1"/>
  <c r="P27" i="92"/>
  <c r="Q27" i="92" s="1"/>
  <c r="G20" i="63"/>
  <c r="G21" i="63"/>
  <c r="G22" i="63"/>
  <c r="G23" i="63"/>
  <c r="G24" i="63"/>
  <c r="G25" i="63"/>
  <c r="G27" i="63"/>
  <c r="G19" i="63"/>
  <c r="H27" i="65" l="1"/>
  <c r="I23" i="65" s="1"/>
  <c r="F27" i="65"/>
  <c r="F25" i="99"/>
  <c r="A35" i="60" l="1"/>
  <c r="N29" i="92"/>
  <c r="O29" i="92" s="1"/>
  <c r="N28" i="92"/>
  <c r="O28" i="92" s="1"/>
  <c r="N27" i="92"/>
  <c r="O27" i="92" s="1"/>
  <c r="C25" i="99"/>
  <c r="B23" i="101" l="1"/>
  <c r="C23" i="101"/>
  <c r="B22" i="101" l="1"/>
  <c r="C22" i="101"/>
  <c r="I6" i="65" l="1"/>
  <c r="I7" i="65"/>
  <c r="I8" i="65"/>
  <c r="I9" i="65"/>
  <c r="I10" i="65"/>
  <c r="I11" i="65"/>
  <c r="I12" i="65"/>
  <c r="I13" i="65"/>
  <c r="I14" i="65"/>
  <c r="I15" i="65"/>
  <c r="I16" i="65"/>
  <c r="I17" i="65"/>
  <c r="I18" i="65"/>
  <c r="I19" i="65"/>
  <c r="I20" i="65"/>
  <c r="I21" i="65"/>
  <c r="I22" i="65"/>
  <c r="I24" i="65"/>
  <c r="I25" i="65"/>
  <c r="I26" i="65"/>
  <c r="I27" i="65"/>
  <c r="I5" i="65"/>
  <c r="L29" i="92"/>
  <c r="M29" i="92" s="1"/>
  <c r="L28" i="92"/>
  <c r="M28" i="92" s="1"/>
  <c r="L27" i="92"/>
  <c r="M27" i="92" s="1"/>
  <c r="C19" i="101" l="1"/>
  <c r="C20" i="101"/>
  <c r="C21" i="101"/>
  <c r="B21" i="101"/>
  <c r="A83" i="96" l="1"/>
  <c r="J29" i="92"/>
  <c r="K29" i="92" s="1"/>
  <c r="J28" i="92"/>
  <c r="K28" i="92" s="1"/>
  <c r="J27" i="92"/>
  <c r="K27" i="92" s="1"/>
  <c r="A28" i="90"/>
  <c r="B27" i="92" l="1"/>
  <c r="E5" i="99" l="1"/>
  <c r="E6" i="99"/>
  <c r="G6" i="99" s="1"/>
  <c r="E7" i="99"/>
  <c r="G7" i="99" s="1"/>
  <c r="E8" i="99"/>
  <c r="G8" i="99" s="1"/>
  <c r="E9" i="99"/>
  <c r="G9" i="99" s="1"/>
  <c r="E10" i="99"/>
  <c r="G10" i="99" s="1"/>
  <c r="E11" i="99"/>
  <c r="G11" i="99" s="1"/>
  <c r="E12" i="99"/>
  <c r="G12" i="99" s="1"/>
  <c r="E13" i="99"/>
  <c r="G13" i="99" s="1"/>
  <c r="E14" i="99"/>
  <c r="G14" i="99" s="1"/>
  <c r="E15" i="99"/>
  <c r="G15" i="99" s="1"/>
  <c r="E16" i="99"/>
  <c r="G16" i="99" s="1"/>
  <c r="E17" i="99"/>
  <c r="G17" i="99" s="1"/>
  <c r="E18" i="99"/>
  <c r="G18" i="99" s="1"/>
  <c r="E19" i="99"/>
  <c r="G19" i="99" s="1"/>
  <c r="E20" i="99"/>
  <c r="G20" i="99" s="1"/>
  <c r="E21" i="99"/>
  <c r="G21" i="99" s="1"/>
  <c r="E22" i="99"/>
  <c r="G22" i="99" s="1"/>
  <c r="E23" i="99"/>
  <c r="G23" i="99" s="1"/>
  <c r="E24" i="99"/>
  <c r="G24" i="99" s="1"/>
  <c r="E4" i="99"/>
  <c r="G4" i="99" s="1"/>
  <c r="B6" i="99"/>
  <c r="D6" i="99" s="1"/>
  <c r="B7" i="99"/>
  <c r="D7" i="99" s="1"/>
  <c r="B8" i="99"/>
  <c r="D8" i="99" s="1"/>
  <c r="B9" i="99"/>
  <c r="D9" i="99" s="1"/>
  <c r="B10" i="99"/>
  <c r="D10" i="99" s="1"/>
  <c r="B11" i="99"/>
  <c r="D11" i="99" s="1"/>
  <c r="B12" i="99"/>
  <c r="D12" i="99" s="1"/>
  <c r="B13" i="99"/>
  <c r="D13" i="99" s="1"/>
  <c r="B14" i="99"/>
  <c r="D14" i="99" s="1"/>
  <c r="B15" i="99"/>
  <c r="D15" i="99" s="1"/>
  <c r="B16" i="99"/>
  <c r="D16" i="99" s="1"/>
  <c r="B17" i="99"/>
  <c r="D17" i="99" s="1"/>
  <c r="B18" i="99"/>
  <c r="D18" i="99" s="1"/>
  <c r="B19" i="99"/>
  <c r="D19" i="99" s="1"/>
  <c r="B20" i="99"/>
  <c r="D20" i="99" s="1"/>
  <c r="B21" i="99"/>
  <c r="D21" i="99" s="1"/>
  <c r="B22" i="99"/>
  <c r="D22" i="99" s="1"/>
  <c r="B23" i="99"/>
  <c r="D23" i="99" s="1"/>
  <c r="B24" i="99"/>
  <c r="D24" i="99" s="1"/>
  <c r="B5" i="99"/>
  <c r="D5" i="99" s="1"/>
  <c r="B4" i="99"/>
  <c r="D4" i="99" s="1"/>
  <c r="C18" i="101"/>
  <c r="C28" i="101" s="1"/>
  <c r="C6" i="101"/>
  <c r="C7" i="101"/>
  <c r="C8" i="101"/>
  <c r="C9" i="101"/>
  <c r="C10" i="101"/>
  <c r="C11" i="101"/>
  <c r="C12" i="101"/>
  <c r="C13" i="101"/>
  <c r="C5" i="101"/>
  <c r="C4" i="101"/>
  <c r="B19" i="101"/>
  <c r="B20" i="101"/>
  <c r="B18" i="101"/>
  <c r="B5" i="101"/>
  <c r="B6" i="101"/>
  <c r="B7" i="101"/>
  <c r="B8" i="101"/>
  <c r="B9" i="101"/>
  <c r="B10" i="101"/>
  <c r="B11" i="101"/>
  <c r="B12" i="101"/>
  <c r="B13" i="101"/>
  <c r="B4" i="101"/>
  <c r="A31" i="98"/>
  <c r="A31" i="89"/>
  <c r="A32" i="88"/>
  <c r="H29" i="92"/>
  <c r="I29" i="92" s="1"/>
  <c r="H28" i="92"/>
  <c r="I28" i="92" s="1"/>
  <c r="H27" i="92"/>
  <c r="I27" i="92" s="1"/>
  <c r="F29" i="92"/>
  <c r="G29" i="92" s="1"/>
  <c r="F28" i="92"/>
  <c r="G28" i="92" s="1"/>
  <c r="F27" i="92"/>
  <c r="G27" i="92" s="1"/>
  <c r="D29" i="92"/>
  <c r="E29" i="92" s="1"/>
  <c r="D28" i="92"/>
  <c r="E28" i="92" s="1"/>
  <c r="D27" i="92"/>
  <c r="E27" i="92" s="1"/>
  <c r="B29" i="92"/>
  <c r="C29" i="92" s="1"/>
  <c r="B28" i="92"/>
  <c r="C28" i="92" s="1"/>
  <c r="C27" i="92"/>
  <c r="T29" i="4"/>
  <c r="U29" i="4" s="1"/>
  <c r="R29" i="4"/>
  <c r="S29" i="4" s="1"/>
  <c r="P29" i="4"/>
  <c r="Q29" i="4" s="1"/>
  <c r="N29" i="4"/>
  <c r="O29" i="4" s="1"/>
  <c r="L29" i="4"/>
  <c r="M29" i="4" s="1"/>
  <c r="J29" i="4"/>
  <c r="K29" i="4" s="1"/>
  <c r="H29" i="4"/>
  <c r="I29" i="4" s="1"/>
  <c r="F29" i="4"/>
  <c r="G29" i="4" s="1"/>
  <c r="D29" i="4"/>
  <c r="E29" i="4" s="1"/>
  <c r="B29" i="4"/>
  <c r="C29" i="4" s="1"/>
  <c r="T28" i="4"/>
  <c r="U28" i="4" s="1"/>
  <c r="R28" i="4"/>
  <c r="S28" i="4" s="1"/>
  <c r="P28" i="4"/>
  <c r="Q28" i="4" s="1"/>
  <c r="N28" i="4"/>
  <c r="O28" i="4" s="1"/>
  <c r="L28" i="4"/>
  <c r="M28" i="4" s="1"/>
  <c r="J28" i="4"/>
  <c r="K28" i="4" s="1"/>
  <c r="H28" i="4"/>
  <c r="I28" i="4" s="1"/>
  <c r="F28" i="4"/>
  <c r="G28" i="4" s="1"/>
  <c r="D28" i="4"/>
  <c r="E28" i="4" s="1"/>
  <c r="B28" i="4"/>
  <c r="C28" i="4" s="1"/>
  <c r="T27" i="4"/>
  <c r="U27" i="4" s="1"/>
  <c r="R27" i="4"/>
  <c r="S27" i="4" s="1"/>
  <c r="P27" i="4"/>
  <c r="Q27" i="4" s="1"/>
  <c r="N27" i="4"/>
  <c r="O27" i="4" s="1"/>
  <c r="L27" i="4"/>
  <c r="M27" i="4" s="1"/>
  <c r="J27" i="4"/>
  <c r="K27" i="4" s="1"/>
  <c r="H27" i="4"/>
  <c r="I27" i="4" s="1"/>
  <c r="F27" i="4"/>
  <c r="G27" i="4" s="1"/>
  <c r="D27" i="4"/>
  <c r="E27" i="4" s="1"/>
  <c r="B27" i="4"/>
  <c r="C27" i="4" s="1"/>
  <c r="B25" i="99" l="1"/>
  <c r="D25" i="99" s="1"/>
  <c r="E25" i="99"/>
  <c r="G25" i="99" s="1"/>
  <c r="C14" i="101"/>
  <c r="G5" i="99"/>
  <c r="D30" i="65"/>
  <c r="E30" i="65" s="1"/>
  <c r="C30" i="65"/>
  <c r="B30" i="65"/>
  <c r="D29" i="65"/>
  <c r="E29" i="65" s="1"/>
  <c r="C29" i="65"/>
  <c r="B29" i="65"/>
  <c r="D28" i="65"/>
  <c r="E28" i="65" s="1"/>
  <c r="C28" i="65"/>
  <c r="B28" i="65"/>
  <c r="H30" i="65"/>
  <c r="I30" i="65" s="1"/>
  <c r="H29" i="65"/>
  <c r="I29" i="65" s="1"/>
  <c r="H28" i="65"/>
  <c r="I28" i="65" s="1"/>
  <c r="F30" i="65"/>
  <c r="F29" i="65"/>
  <c r="F28" i="65"/>
  <c r="G12" i="65"/>
  <c r="A26" i="69"/>
  <c r="A35" i="97"/>
  <c r="A69" i="54"/>
  <c r="A18" i="94"/>
  <c r="A18" i="53"/>
  <c r="A18" i="93"/>
  <c r="A18" i="52"/>
  <c r="A30" i="92"/>
  <c r="A30" i="4"/>
  <c r="A32" i="58"/>
  <c r="A24" i="91"/>
  <c r="A26" i="64"/>
  <c r="A34" i="66"/>
  <c r="G6" i="65" l="1"/>
  <c r="G26" i="65"/>
  <c r="G15" i="65"/>
  <c r="G25" i="65"/>
  <c r="G14" i="65"/>
  <c r="G30" i="65"/>
  <c r="G18" i="65"/>
  <c r="G23" i="65"/>
  <c r="G11" i="65"/>
  <c r="G22" i="65"/>
  <c r="G10" i="65"/>
  <c r="G21" i="65"/>
  <c r="G9" i="65"/>
  <c r="G19" i="65"/>
  <c r="G7" i="65"/>
  <c r="G29" i="65"/>
  <c r="G5" i="65"/>
  <c r="G17" i="65"/>
  <c r="G24" i="65"/>
  <c r="G16" i="65"/>
  <c r="G8" i="65"/>
  <c r="G13" i="65"/>
  <c r="G20" i="65"/>
</calcChain>
</file>

<file path=xl/sharedStrings.xml><?xml version="1.0" encoding="utf-8"?>
<sst xmlns="http://schemas.openxmlformats.org/spreadsheetml/2006/main" count="1344" uniqueCount="244">
  <si>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</si>
  <si>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</si>
  <si>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</si>
  <si>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</si>
  <si>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</si>
  <si>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</si>
  <si>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</si>
  <si>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</si>
  <si>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</si>
  <si>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</si>
  <si>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</si>
  <si>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</si>
  <si>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</si>
  <si>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</si>
  <si>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</si>
  <si>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</si>
  <si>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</si>
  <si>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</si>
  <si>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</si>
  <si>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</si>
  <si>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</si>
  <si>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</si>
  <si>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</si>
  <si>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</si>
  <si>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</si>
  <si>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</si>
  <si>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</si>
  <si>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</si>
  <si>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</si>
  <si>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</si>
  <si>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</si>
  <si>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</si>
  <si>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</si>
  <si>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</si>
  <si>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</si>
  <si>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</si>
  <si>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</si>
  <si>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</si>
  <si>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</si>
  <si>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</si>
  <si>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</si>
  <si>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</si>
  <si>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</si>
  <si>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</si>
  <si>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</si>
  <si>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</si>
  <si>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</si>
  <si>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</si>
  <si>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</si>
  <si>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</si>
  <si>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</si>
  <si>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</si>
  <si>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</si>
  <si>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</si>
  <si>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</si>
  <si>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</si>
  <si>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</si>
  <si>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</si>
  <si>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</si>
  <si>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</si>
  <si>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</si>
  <si>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</si>
  <si>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</si>
  <si>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</si>
  <si>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</si>
  <si>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</si>
  <si>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</si>
  <si>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</si>
  <si>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</si>
  <si>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</si>
  <si>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 2022</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</si>
  <si>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</si>
  <si>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</si>
  <si>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</si>
  <si>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</si>
  <si>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</si>
  <si>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</si>
  <si>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</si>
  <si>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</si>
  <si>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</si>
  <si>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</si>
  <si>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</si>
  <si>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</si>
  <si>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</si>
  <si>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</si>
  <si>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</si>
  <si>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 2022</t>
  </si>
  <si>
    <t>mese di competenza: LUGLIO 2022</t>
  </si>
  <si>
    <t>agosto 2022</t>
  </si>
  <si>
    <t>mese di competenza: AGOSTO 2022</t>
  </si>
  <si>
    <t xml:space="preserve">Sezione I - Assegno Unico Universale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</si>
  <si>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</si>
  <si>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</si>
  <si>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</si>
  <si>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</si>
  <si>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</si>
  <si>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</si>
  <si>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</si>
  <si>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</si>
  <si>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</si>
  <si>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</si>
  <si>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I dati riportati in questa sezione si riferiscono esclusivamente alle integrazioni di AUU a favore dei nuclei percettori di RdC</t>
  </si>
  <si>
    <t xml:space="preserve">Numero 
richiedenti
</t>
  </si>
  <si>
    <t>Numero figli</t>
  </si>
  <si>
    <t>Importo medio 
mensile per figlio (euro)</t>
  </si>
  <si>
    <t>Importo medio mensile per figlio (euro)</t>
  </si>
  <si>
    <t xml:space="preserve">Numero medio figli </t>
  </si>
  <si>
    <t>Importo medio 
mensile per richiedente (euro)</t>
  </si>
  <si>
    <t>Mese</t>
  </si>
  <si>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</si>
  <si>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</si>
  <si>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</si>
  <si>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</si>
  <si>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</si>
  <si>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</si>
  <si>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Numero richiedenti 
pagati</t>
  </si>
  <si>
    <t>settembre 2022</t>
  </si>
  <si>
    <t>mese di competenza: SETTEMBRE 2022</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</si>
  <si>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</si>
  <si>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 2022</t>
  </si>
  <si>
    <t>novembre 2022</t>
  </si>
  <si>
    <t>mese di competenza:OTTOBRE 2022</t>
  </si>
  <si>
    <t>mese di competenza: NOVEMBRE 2022</t>
  </si>
  <si>
    <t>dicembre 2022</t>
  </si>
  <si>
    <t>mese di competenza: DICEMBRE 2022</t>
  </si>
  <si>
    <t>Anno 2022
(periodo Marzo-Dicembre)</t>
  </si>
  <si>
    <t xml:space="preserve">Tavola 1.2 – Distribuzione regionale delle domande di AUU presentate nel 2022 e nel 2023 
e relativo numero di figli per i quali è stato chiesto il beneficio </t>
  </si>
  <si>
    <t>Domande presentate nel 2022</t>
  </si>
  <si>
    <t>Domande presentate nel 2023</t>
  </si>
  <si>
    <t>Figli per i quali è 
richiesto il beneficio nel 2022*</t>
  </si>
  <si>
    <t>Figli per i quali è 
richiesto il beneficio nel 2023*</t>
  </si>
  <si>
    <t>gennaio 2023</t>
  </si>
  <si>
    <t>mese di competenza: GENNAIO 2023</t>
  </si>
  <si>
    <t>Tavola 1.4.1 – Richiedenti pagati e importi medi mensili di competenza dell'AUU per numero di figli - Anno 2022</t>
  </si>
  <si>
    <t>Tavola 1.6.1 – Numero di figli pagati e relativi importi medi mensili di competenza dell'AUU per regione di residenza - Anno 2022</t>
  </si>
  <si>
    <t>Tavola 1.6.2 – Numero di figli pagati e relativi importi medi mensili di competenza dell'AUU per regione di residenza -Anno 2023</t>
  </si>
  <si>
    <t>Tavola 1.7.1 – Numero di figli pagati e relativi importi medi mensili di AUU per classe di ISEE - Anno 2022</t>
  </si>
  <si>
    <t>Tavola 1.7.2 – Numero di figli pagati e relativi importi medi mensili di AUU per classe di ISEE - Anno 2023</t>
  </si>
  <si>
    <t>Tavola 1.8.1 – Numero di figli disabili pagati e relativi importi medi mensili di AUU per classe di ISEE - Anno 2022</t>
  </si>
  <si>
    <t>Tavola 1.8.2 – Numero di figli disabili pagati e relativi importi medi mensili di AUU per classe di ISEE - Anno 2023</t>
  </si>
  <si>
    <t>Tavola 1.9.1 – Numero di figli pagati e importi medi mensili di competenza dell'AUU per classe di età e classe di ISEE dei figli - Anno 2022</t>
  </si>
  <si>
    <t>Tavola 1.9.2 – Numero di figli pagati e importi medi mensili di competenza dell'AUU per classe di età e classe di ISEE dei figli - Anno 2023</t>
  </si>
  <si>
    <t>Tavola 1.10.1 – Richiedenti pagati, numero medio di figli pagati e importi medi mensili di AUU erogati per classe di ISEE del richiedente - Anno 2022</t>
  </si>
  <si>
    <t>Tavola 1.10.2 – Richiedenti pagati, numero medio di figli pagati e importi medi mensili di AUU erogati per classe di ISEE del richiedente - Anno 2023</t>
  </si>
  <si>
    <t>Tavola 2.2.2  - AUU ai percettori di Reddito di Cittadinanza: figli che hanno ricevuto l'integrazione nel mese per regione - Anno 2023</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</si>
  <si>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t>
    </r>
  </si>
  <si>
    <t>Tavola 2.2.1  - AUU ai percettori di Reddito di Cittadinanza: figli che hanno ricevuto l'integrazione nel mese per regione - Anno 2022</t>
  </si>
  <si>
    <t>Fino a 16.215 euro</t>
  </si>
  <si>
    <t>di cui: fino a 5.405 euro</t>
  </si>
  <si>
    <t>5.406 -10.810 euro</t>
  </si>
  <si>
    <t>10.811 a 16.215 euro</t>
  </si>
  <si>
    <t>16.216-21.620 euro</t>
  </si>
  <si>
    <t>21.621-27.025 euro</t>
  </si>
  <si>
    <t>27.026-32.430 euro</t>
  </si>
  <si>
    <t>32.431-37.835 euro</t>
  </si>
  <si>
    <t>37.836-43.240 euro</t>
  </si>
  <si>
    <t xml:space="preserve">     &gt; 43.240 euro</t>
  </si>
  <si>
    <t>TOTALE 2022</t>
  </si>
  <si>
    <t>TOTALE 2023</t>
  </si>
  <si>
    <t>N.B. Dal 1° marzo 2023 coloro che nel corso del periodo gennaio 2022 - febbraio 2023 abbiano presentato una domanda di Assegno unico e universale (AUU) per i figli a carico, accolta e in corso di validità, beneficeranno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saranno automaticamente prelevati dagli archivi dell’Istituto, che procederà a liquidare il beneficio in continuità.</t>
  </si>
  <si>
    <t>Media mensile beneficiari 2023</t>
  </si>
  <si>
    <t>Importo medio mensile 2023</t>
  </si>
  <si>
    <t>Media mensile beneficiari 2022</t>
  </si>
  <si>
    <t>Importo medio mensile 2022</t>
  </si>
  <si>
    <t>Tavola 1.3 - Richiedenti pagati, figli e relativi importi di AUU erogati per anno e mese di competenza</t>
  </si>
  <si>
    <t>Importo medio mensile per 
figlio
(euro)</t>
  </si>
  <si>
    <r>
      <t xml:space="preserve">Anno 2022
</t>
    </r>
    <r>
      <rPr>
        <sz val="12"/>
        <color theme="1"/>
        <rFont val="Verdana"/>
        <family val="2"/>
      </rPr>
      <t>(periodo di competenza Marzo-Dicembre)</t>
    </r>
  </si>
  <si>
    <t>Importo complessivo dell'integrazione
(milioni di euro)</t>
  </si>
  <si>
    <t>Importo medio  dell'integrazione
per nucleo
(euro)</t>
  </si>
  <si>
    <t>Importo medio dell'integrazione per figlio
(euro)</t>
  </si>
  <si>
    <t>anno 2022</t>
  </si>
  <si>
    <t>anno 2023</t>
  </si>
  <si>
    <t>marzo</t>
  </si>
  <si>
    <t>aprile</t>
  </si>
  <si>
    <t>maggio</t>
  </si>
  <si>
    <t>giugno</t>
  </si>
  <si>
    <t>luglio</t>
  </si>
  <si>
    <t>agosto</t>
  </si>
  <si>
    <t>settembre</t>
  </si>
  <si>
    <t>ottobre</t>
  </si>
  <si>
    <t>novembre</t>
  </si>
  <si>
    <t>dicembre</t>
  </si>
  <si>
    <t>gennaio</t>
  </si>
  <si>
    <t xml:space="preserve">Tavola 2.1 - AUU ai percettori di Reddito di Cittadinanza: nuclei e figli che hanno ricevuto l'integrazione per anno e mese </t>
  </si>
  <si>
    <t>febbraio</t>
  </si>
  <si>
    <t>Tavola 1.4.2 – Richiedenti pagati e importi medi mensili di competenza dell'AUU per numero di figli - Anno 2023</t>
  </si>
  <si>
    <t>Tavola 1.5 – Richiedenti pagati e relativi importi medi mensili dell'AUU in caso di assenza/presenza di figli disabili nel nucleo, per anno e mese di competenza</t>
  </si>
  <si>
    <r>
      <t xml:space="preserve">Tavola 1.11 – Richiedenti  e figli percettori di </t>
    </r>
    <r>
      <rPr>
        <i/>
        <u/>
        <sz val="12"/>
        <color theme="1"/>
        <rFont val="Verdana"/>
        <family val="2"/>
      </rPr>
      <t>almeno una mensilità di AUU</t>
    </r>
    <r>
      <rPr>
        <i/>
        <sz val="12"/>
        <color theme="1"/>
        <rFont val="Verdana"/>
        <family val="2"/>
      </rPr>
      <t xml:space="preserve"> nell'anno di riferimento per regione </t>
    </r>
  </si>
  <si>
    <t xml:space="preserve">Tavola 1.1 – Domande di AUU del 2022 e 2023 per mese e canale di presentazione </t>
  </si>
  <si>
    <t>Sezione III - Assegno Unico Universale - Complesso dei beneficiari</t>
  </si>
  <si>
    <t>Numero medio 
figli per nucleo</t>
  </si>
  <si>
    <t>I dati riportati in questa sezione si riferiscono al complesso di beneficiari di AUU di cui alle prime due Sezioni</t>
  </si>
  <si>
    <t>Tavola 3.1 - Complesso dei nuclei pagati e relative somme erogate per anno e mese di competenza</t>
  </si>
  <si>
    <t>Importo complessivo relativo ai mesi di competenza 2022</t>
  </si>
  <si>
    <t>Importo complessivo relativo ai mesi di competenza 2023</t>
  </si>
  <si>
    <t>febbraio 2023</t>
  </si>
  <si>
    <t xml:space="preserve">gennaio </t>
  </si>
  <si>
    <t>mese di competenza: FEBBRAIO 2023</t>
  </si>
  <si>
    <t>Media mensile nuclei beneficiari 2022</t>
  </si>
  <si>
    <t>Media mensile nuclei beneficiari 2023</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</si>
  <si>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</si>
  <si>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anche presente in un nucleo che fa capo all'altro genitore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</si>
  <si>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</si>
  <si>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</si>
  <si>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marzo 2023</t>
  </si>
  <si>
    <t>mese di competenza: MARZO 2023</t>
  </si>
  <si>
    <t>Tavola 3.2 – Complesso dei beneficiari: nuclei, figli univoci e numero medio dei figli per nucleo con almeno un AUU nell'anno per regione</t>
  </si>
  <si>
    <t>marzo**</t>
  </si>
  <si>
    <t xml:space="preserve">Tavola 1.11 – Richiedenti  e figli percettori di almeno una mensilità di AUU nell'anno di riferimento per regione </t>
  </si>
  <si>
    <t>Tavola 2.3 – AUU ai percettori di Reddito di Cittadinanza: nuclei e figli con almeno una mensilità di RdC integrata nell'anno per regione</t>
  </si>
  <si>
    <t>aprile 2023</t>
  </si>
  <si>
    <t>mese di competenza: APRILE 2023</t>
  </si>
  <si>
    <t>Media mensile beneficiari</t>
  </si>
  <si>
    <t>Si fa presente che nel corso del mese di maggio 2023 è stata avviata a livello centrale la rielaborazione di tutte le competenze mensili a partire dalla mensilità di marzo 2022, attraverso il ricalcolo degli importi effettivamente dovuti e il calcolo delle differenze, sia in positivo che in negativo, con gli importi già liquidati nel corso dell’annualità 2022 tenuto conto anche delle mensilità già erogate nei primi mesi del 2023. A seguito di tale rielaborazione, sono state determinate alcune compensazioni, che hanno dato luogo a importi da erogare in favore del richiedente l’assegno o a somme che sono state erogate indebitamente e che quindi devono essere oggetto di recupero. A partire dalla rata del mese di aprile 2023, gli eventuali conguagli positivi hanno cominciato ad essere posti in liquidazione, in aggiunta alle quote ordinariamente percepite, e contestualmente si è proceduto anche al recupero delle somme indebitamente erogate, privilegiando la compensazione degli importi, laddove possibile, con le rate future: in ogni caso la trattenuta massima è stata effettuata nei limiti del quinto dell’importo della mensilità individuata e non è stata operata se l’importo totale da recuperare è risultato inferiore o pari a 12 euro. 
I dati relativi alle competenze mensili di cui al presente Report potranno quindi subire ulteriori modifiche nei prossimi mesi, in relazione all’aggiornamento degli archivi amministrativi sia riferibili alla liquidazione di nuove prestazioni, sia alle compensazioni ancora da operare sulle prestazioni vigenti.
Per ulteriori chiarimenti si può far riferimento al messaggio Inps n. 1947 del 26 maggio 2023.</t>
  </si>
  <si>
    <t>maggio 2023</t>
  </si>
  <si>
    <t>mese di competenza: MAGGIO 2023</t>
  </si>
  <si>
    <t xml:space="preserve">aprile </t>
  </si>
  <si>
    <t>giugno 2023</t>
  </si>
  <si>
    <t>Tavola 1.6.2 – Numero di figli pagati e relativi importi medi mensili di competenza dell'AUU per regione di residenza - Anno 2023</t>
  </si>
  <si>
    <t>mese di competenza: GIUGNO 2023</t>
  </si>
  <si>
    <t>Anno 2022
(Periodo Marzo-Dicembre)</t>
  </si>
  <si>
    <t>luglio 2023</t>
  </si>
  <si>
    <t>mese di competenza: LUGLIO 2023</t>
  </si>
  <si>
    <t xml:space="preserve">** A decorrere dalla competenza del mese di  marzo 2023, in assenza di ISEE in corso di validità, è stato corrisposto l'importo minimo spettante. Nel caso in cui la presentazione della dichiarazione DSU avviene in un momento successivo, ma entro il 30 giugno 2023, l'INPS provvede al ricalcolo dell'assegno a partire dalla competenza di marzo 2023, mentre nel caso di presentazione della dichiarazione DSU a partire dal 1^ luglio 2023, gli importi sono adeguati a decorrere dal mese di competenza successivo rispetto a quello di presentazione (cfr. Circ. INPS 23/2022). 
</t>
  </si>
  <si>
    <t>agosto 2023</t>
  </si>
  <si>
    <t>mese di competenza: AGOSTO 2023</t>
  </si>
  <si>
    <t xml:space="preserve">** I figli beneficiari dell'AUU nel singolo anno di cui alle tavole 1.11 e 2.3 del presente Report, non sono sommabili in quanto i due aggregati - figli appartenenti a nuclei AUU a domanda e figli appartenenti a nuclei percettori di RdC - non sono del tutto disgiunti, poiché la possibilità di richiesta di pagamento dell’assegno al 50% tra i due genitori ha determinato per alcuni figli di genitori separati/non conviventi la contestuale presenza in entrambi i gruppi. Tali duplicazioni sono state quindi neutralizzate, e nella presente tavola sono riportati individui distinti. </t>
  </si>
  <si>
    <t>Numero 
nuclei* totali</t>
  </si>
  <si>
    <t xml:space="preserve">Numero 
figli totali 
(univoci)**
</t>
  </si>
  <si>
    <t>Numero complessivo di nuclei* pagati</t>
  </si>
  <si>
    <t>* Il numero di nuclei totali indicato è dato dalla somma dei richiedenti AUU (di cui alla Tavola 1.11) e dei nuclei percettori di RdC (di cui alla Tavola 2.3) del presente Report.</t>
  </si>
  <si>
    <t>* In questa tavola risultano sommati i dati delle due sezioni precedenti (Tavola 1.3 e Tavola 2.1) e nel caso dei beneficiari non percettori di RdC, per nucleo si intende il richiedente la prestazione.</t>
  </si>
  <si>
    <t>settembre 2023</t>
  </si>
  <si>
    <t>mese di competenza: SETTEMBRE 2023</t>
  </si>
  <si>
    <t>APPENDICE STATISTICA NOVEMBRE 2023</t>
  </si>
  <si>
    <r>
      <t xml:space="preserve">Nella prima Sezione della presente Appendice Statistica sono esposti i dati relativi alle domande di AUU presentate a partire dal 1^ gennaio 2022 e ai pagamenti riferiti al periodo di competenza </t>
    </r>
    <r>
      <rPr>
        <b/>
        <sz val="12"/>
        <color theme="1"/>
        <rFont val="Calibri"/>
        <family val="2"/>
        <scheme val="minor"/>
      </rPr>
      <t>marzo 2022 - ottobre 2023.</t>
    </r>
    <r>
      <rPr>
        <sz val="12"/>
        <color theme="1"/>
        <rFont val="Calibri"/>
        <family val="2"/>
        <scheme val="minor"/>
      </rPr>
      <t xml:space="preserve"> 
Nella seconda Sezione sono riportati i dati relativi all'integrazione di AUU del periodo marzo 2022 - ottobre 2023 a favore dei nuclei percettori di RdC</t>
    </r>
    <r>
      <rPr>
        <b/>
        <sz val="12"/>
        <color theme="1"/>
        <rFont val="Calibri"/>
        <family val="2"/>
        <scheme val="minor"/>
      </rPr>
      <t>.</t>
    </r>
    <r>
      <rPr>
        <sz val="12"/>
        <color theme="1"/>
        <rFont val="Calibri"/>
        <family val="2"/>
        <scheme val="minor"/>
      </rPr>
      <t xml:space="preserve">
Nella terza Sezione sono totalizzati i dati relativi ai beneficiari complessivi di cui alle due Sezioni precedenti</t>
    </r>
  </si>
  <si>
    <t xml:space="preserve"> Lettura dati 23 novembre 2023</t>
  </si>
  <si>
    <r>
      <t xml:space="preserve">Anno 2023
</t>
    </r>
    <r>
      <rPr>
        <sz val="12"/>
        <color theme="1"/>
        <rFont val="Verdana"/>
        <family val="2"/>
      </rPr>
      <t>(Periodo di competenza Gennaio-Ottobre)</t>
    </r>
  </si>
  <si>
    <t>ottobre 2023</t>
  </si>
  <si>
    <t>mese di competenza: OTTOBRE 2023</t>
  </si>
  <si>
    <t>Importo complessivamente integrato</t>
  </si>
  <si>
    <t xml:space="preserve"> Lettura dati 1 dicembre 2023</t>
  </si>
  <si>
    <t>Anno 2023
(Periodo Gennaio-Ottobre)</t>
  </si>
  <si>
    <t>Anno 2023
(periodo Gennaio-Ottobre)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</si>
</sst>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0.00_ ;\-#,##0.00\ "/>
    <numFmt numFmtId="170" formatCode="_-* #,##0.0000_-;\-* #,##0.0000_-;_-* &quot;-&quot;??_-;_-@_-"/>
    <numFmt numFmtId="171" formatCode="_-* #,##0.0\ _€_-;\-* #,##0.0\ _€_-;_-* &quot;-&quot;?\ _€_-;_-@_-"/>
  </numFmts>
  <fonts count="62"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sz val="14"/>
      <name val="Verdana"/>
      <family val="2"/>
    </font>
    <font>
      <i/>
      <sz val="14"/>
      <color theme="1"/>
      <name val="Verdana"/>
      <family val="2"/>
    </font>
    <font>
      <i/>
      <sz val="16"/>
      <name val="Verdana"/>
      <family val="2"/>
    </font>
    <font>
      <b/>
      <i/>
      <sz val="11"/>
      <color rgb="FFFF0000"/>
      <name val="Verdana"/>
      <family val="2"/>
    </font>
    <font>
      <i/>
      <u/>
      <sz val="12"/>
      <color theme="1"/>
      <name val="Verdana"/>
      <family val="2"/>
    </font>
    <font>
      <i/>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2"/>
      <color rgb="FFFF0000"/>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0" fontId="46" fillId="0" borderId="0" applyNumberFormat="0" applyFill="0" applyBorder="0" applyAlignment="0" applyProtection="0"/>
    <xf numFmtId="0" fontId="47" fillId="0" borderId="25"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49" fillId="0" borderId="0" applyNumberFormat="0" applyFill="0" applyBorder="0" applyAlignment="0" applyProtection="0"/>
    <xf numFmtId="0" fontId="50" fillId="2" borderId="0" applyNumberFormat="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28" applyNumberFormat="0" applyAlignment="0" applyProtection="0"/>
    <xf numFmtId="0" fontId="54" fillId="6" borderId="29" applyNumberFormat="0" applyAlignment="0" applyProtection="0"/>
    <xf numFmtId="0" fontId="55" fillId="6" borderId="28" applyNumberFormat="0" applyAlignment="0" applyProtection="0"/>
    <xf numFmtId="0" fontId="56" fillId="0" borderId="30" applyNumberFormat="0" applyFill="0" applyAlignment="0" applyProtection="0"/>
    <xf numFmtId="0" fontId="57" fillId="7" borderId="31" applyNumberFormat="0" applyAlignment="0" applyProtection="0"/>
    <xf numFmtId="0" fontId="58" fillId="0" borderId="0" applyNumberFormat="0" applyFill="0" applyBorder="0" applyAlignment="0" applyProtection="0"/>
    <xf numFmtId="0" fontId="1" fillId="8" borderId="32" applyNumberFormat="0" applyFont="0" applyAlignment="0" applyProtection="0"/>
    <xf numFmtId="0" fontId="59" fillId="0" borderId="0" applyNumberFormat="0" applyFill="0" applyBorder="0" applyAlignment="0" applyProtection="0"/>
    <xf numFmtId="0" fontId="38" fillId="0" borderId="33" applyNumberFormat="0" applyFill="0" applyAlignment="0" applyProtection="0"/>
    <xf numFmtId="0" fontId="6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45">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5" xfId="1" applyNumberFormat="1" applyFont="1" applyFill="1" applyBorder="1" applyAlignment="1">
      <alignment horizontal="left" vertical="center" wrapText="1"/>
    </xf>
    <xf numFmtId="0" fontId="12" fillId="0" borderId="1" xfId="3"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7" xfId="2" applyNumberFormat="1" applyFont="1" applyBorder="1" applyAlignment="1">
      <alignment horizontal="center" vertical="center" wrapText="1"/>
    </xf>
    <xf numFmtId="0" fontId="12" fillId="0" borderId="9" xfId="4" applyFont="1" applyBorder="1" applyAlignment="1">
      <alignment vertical="center" wrapText="1"/>
    </xf>
    <xf numFmtId="164" fontId="12" fillId="0" borderId="9"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164" fontId="4" fillId="0" borderId="1" xfId="1" applyNumberFormat="1" applyFont="1" applyFill="1" applyBorder="1" applyAlignment="1">
      <alignment horizontal="right" vertical="center" wrapText="1"/>
    </xf>
    <xf numFmtId="164" fontId="4" fillId="0" borderId="12"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4" xfId="0" applyBorder="1"/>
    <xf numFmtId="0" fontId="0" fillId="0" borderId="0" xfId="0" applyBorder="1"/>
    <xf numFmtId="0" fontId="0" fillId="0" borderId="7" xfId="0" applyBorder="1"/>
    <xf numFmtId="0" fontId="13" fillId="0" borderId="0" xfId="0" applyFont="1" applyBorder="1" applyAlignment="1">
      <alignment horizontal="left" vertical="center"/>
    </xf>
    <xf numFmtId="0" fontId="0" fillId="0" borderId="17" xfId="0" applyBorder="1"/>
    <xf numFmtId="0" fontId="0" fillId="0" borderId="6"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168" fontId="4" fillId="0" borderId="0" xfId="1" applyNumberFormat="1" applyFont="1" applyFill="1" applyBorder="1" applyAlignment="1">
      <alignment horizontal="left" vertical="center" wrapText="1"/>
    </xf>
    <xf numFmtId="0" fontId="12" fillId="0" borderId="0" xfId="3" applyFont="1" applyAlignment="1">
      <alignment horizontal="left" vertical="center" wrapText="1"/>
    </xf>
    <xf numFmtId="0" fontId="15" fillId="0" borderId="0" xfId="4" applyFont="1" applyAlignment="1">
      <alignment wrapText="1"/>
    </xf>
    <xf numFmtId="170" fontId="3" fillId="0" borderId="0" xfId="3" applyNumberFormat="1" applyFont="1" applyAlignment="1">
      <alignment vertical="center"/>
    </xf>
    <xf numFmtId="17" fontId="8" fillId="0" borderId="0" xfId="3" applyNumberFormat="1" applyFont="1"/>
    <xf numFmtId="0" fontId="14" fillId="0" borderId="10" xfId="3" applyFont="1" applyBorder="1" applyAlignment="1">
      <alignment vertical="center" wrapText="1"/>
    </xf>
    <xf numFmtId="0" fontId="14" fillId="0" borderId="10"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5"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0" fontId="16" fillId="0" borderId="1" xfId="0" applyFont="1" applyBorder="1" applyAlignment="1">
      <alignment horizontal="left" vertical="center"/>
    </xf>
    <xf numFmtId="0" fontId="13" fillId="0" borderId="0" xfId="0" applyFont="1" applyBorder="1" applyAlignment="1">
      <alignment vertical="center"/>
    </xf>
    <xf numFmtId="0" fontId="17" fillId="0" borderId="0" xfId="0" applyFont="1" applyAlignment="1"/>
    <xf numFmtId="0" fontId="0" fillId="0" borderId="0" xfId="0" applyAlignment="1"/>
    <xf numFmtId="164" fontId="12" fillId="0" borderId="0" xfId="1" applyNumberFormat="1" applyFont="1" applyFill="1" applyBorder="1" applyAlignment="1">
      <alignment horizontal="left" vertical="center" wrapText="1"/>
    </xf>
    <xf numFmtId="164" fontId="19" fillId="0" borderId="0" xfId="0" applyNumberFormat="1" applyFont="1" applyAlignment="1">
      <alignment horizontal="right"/>
    </xf>
    <xf numFmtId="169" fontId="19" fillId="0" borderId="0" xfId="0" applyNumberFormat="1" applyFont="1" applyBorder="1" applyAlignment="1">
      <alignment horizontal="right"/>
    </xf>
    <xf numFmtId="0" fontId="12" fillId="0" borderId="2" xfId="3" applyFont="1" applyBorder="1" applyAlignment="1">
      <alignment vertical="center" wrapText="1"/>
    </xf>
    <xf numFmtId="164" fontId="14" fillId="0" borderId="1" xfId="1" applyNumberFormat="1" applyFont="1" applyBorder="1" applyAlignment="1">
      <alignment horizontal="center" vertical="top" wrapText="1"/>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5" fillId="0" borderId="0" xfId="1" applyNumberFormat="1" applyFont="1" applyFill="1" applyBorder="1" applyAlignment="1">
      <alignment horizontal="center"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168" fontId="14" fillId="0" borderId="0"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7" xfId="0" quotePrefix="1" applyNumberFormat="1" applyFont="1" applyBorder="1" applyAlignment="1"/>
    <xf numFmtId="0" fontId="38" fillId="0" borderId="0" xfId="0" applyFont="1" applyBorder="1"/>
    <xf numFmtId="0" fontId="39"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7" xfId="0" applyFont="1" applyBorder="1" applyAlignment="1">
      <alignment vertical="top" wrapText="1"/>
    </xf>
    <xf numFmtId="164" fontId="40" fillId="0" borderId="0" xfId="1" applyNumberFormat="1" applyFont="1" applyFill="1" applyBorder="1" applyAlignment="1">
      <alignment horizontal="left" vertical="center" wrapText="1"/>
    </xf>
    <xf numFmtId="164" fontId="12" fillId="0" borderId="5"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0" fontId="26" fillId="0" borderId="1" xfId="0" applyFont="1" applyBorder="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37" fillId="0" borderId="0" xfId="0" applyFont="1" applyAlignment="1">
      <alignment vertical="center"/>
    </xf>
    <xf numFmtId="0" fontId="20" fillId="0" borderId="0" xfId="0" applyFont="1"/>
    <xf numFmtId="0" fontId="14" fillId="0" borderId="0" xfId="0" applyFont="1"/>
    <xf numFmtId="164" fontId="14" fillId="0" borderId="7" xfId="1" applyNumberFormat="1" applyFont="1" applyFill="1" applyBorder="1" applyAlignment="1">
      <alignment horizontal="left" vertical="center" wrapText="1"/>
    </xf>
    <xf numFmtId="0" fontId="16" fillId="0" borderId="0" xfId="3" applyFont="1" applyAlignment="1">
      <alignment horizontal="right"/>
    </xf>
    <xf numFmtId="164" fontId="15" fillId="0" borderId="7"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1"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5" xfId="1" applyNumberFormat="1" applyFont="1" applyFill="1" applyBorder="1" applyAlignment="1">
      <alignment horizontal="left" vertical="center" wrapText="1"/>
    </xf>
    <xf numFmtId="0" fontId="29" fillId="0" borderId="0" xfId="3" applyFont="1" applyAlignment="1">
      <alignment vertical="center"/>
    </xf>
    <xf numFmtId="0" fontId="16" fillId="0" borderId="0" xfId="3" applyFont="1" applyBorder="1" applyAlignment="1">
      <alignment horizontal="lef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43" fontId="29" fillId="0" borderId="0" xfId="1" applyNumberFormat="1" applyFont="1" applyBorder="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0" fontId="0" fillId="0" borderId="0" xfId="0" applyFill="1" applyBorder="1"/>
    <xf numFmtId="0" fontId="0" fillId="0" borderId="0" xfId="0" applyBorder="1" applyAlignment="1"/>
    <xf numFmtId="9" fontId="3" fillId="0" borderId="0" xfId="2" applyFont="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9" fontId="20" fillId="0" borderId="9" xfId="2" applyFont="1" applyBorder="1" applyAlignment="1">
      <alignment horizontal="center" vertical="center" wrapText="1"/>
    </xf>
    <xf numFmtId="166" fontId="15" fillId="0" borderId="15" xfId="2" applyNumberFormat="1" applyFont="1" applyBorder="1" applyAlignment="1">
      <alignment horizontal="center" vertical="center" wrapText="1"/>
    </xf>
    <xf numFmtId="0" fontId="13" fillId="0" borderId="0" xfId="3" applyFont="1" applyBorder="1"/>
    <xf numFmtId="166" fontId="20" fillId="0" borderId="8" xfId="2" applyNumberFormat="1" applyFont="1" applyBorder="1" applyAlignment="1">
      <alignment horizontal="center" vertical="center" wrapText="1"/>
    </xf>
    <xf numFmtId="0" fontId="16" fillId="0" borderId="1" xfId="0" applyFont="1" applyBorder="1" applyAlignment="1">
      <alignment vertical="center" wrapText="1"/>
    </xf>
    <xf numFmtId="0" fontId="30" fillId="0" borderId="0" xfId="3" applyFont="1" applyBorder="1" applyAlignment="1">
      <alignment horizontal="right" vertical="center" wrapText="1"/>
    </xf>
    <xf numFmtId="0" fontId="26" fillId="0" borderId="0" xfId="0" applyFont="1" applyBorder="1" applyAlignment="1">
      <alignment vertical="center"/>
    </xf>
    <xf numFmtId="0" fontId="26" fillId="0" borderId="0" xfId="0" applyFont="1" applyAlignment="1">
      <alignment vertical="center" wrapText="1"/>
    </xf>
    <xf numFmtId="164" fontId="14" fillId="0" borderId="0" xfId="1" quotePrefix="1" applyNumberFormat="1" applyFont="1" applyFill="1" applyBorder="1" applyAlignment="1">
      <alignment horizontal="left" vertical="center" wrapText="1"/>
    </xf>
    <xf numFmtId="0" fontId="12" fillId="0" borderId="5" xfId="4" applyFont="1" applyFill="1" applyBorder="1" applyAlignment="1">
      <alignment horizontal="left" vertical="center" wrapText="1"/>
    </xf>
    <xf numFmtId="164" fontId="12" fillId="0" borderId="5" xfId="1" applyNumberFormat="1" applyFont="1" applyFill="1" applyBorder="1" applyAlignment="1">
      <alignment vertical="center" wrapText="1"/>
    </xf>
    <xf numFmtId="164" fontId="14" fillId="0" borderId="0" xfId="1" applyNumberFormat="1" applyFont="1" applyFill="1" applyBorder="1" applyAlignment="1">
      <alignment wrapText="1"/>
    </xf>
    <xf numFmtId="164" fontId="12" fillId="0" borderId="0" xfId="1" applyNumberFormat="1" applyFont="1" applyFill="1" applyBorder="1" applyAlignment="1">
      <alignment wrapText="1"/>
    </xf>
    <xf numFmtId="0" fontId="13" fillId="0" borderId="0" xfId="3" applyFont="1" applyFill="1" applyAlignment="1">
      <alignment vertical="center"/>
    </xf>
    <xf numFmtId="164" fontId="12" fillId="0" borderId="1" xfId="1" quotePrefix="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13" fillId="0" borderId="0" xfId="3" applyFont="1" applyFill="1" applyAlignment="1"/>
    <xf numFmtId="164" fontId="3" fillId="0" borderId="0" xfId="3" applyNumberFormat="1" applyFont="1" applyAlignment="1"/>
    <xf numFmtId="167" fontId="3" fillId="0" borderId="0" xfId="3" applyNumberFormat="1" applyFont="1" applyAlignment="1"/>
    <xf numFmtId="0" fontId="27" fillId="0" borderId="3" xfId="3" applyFont="1" applyBorder="1" applyAlignment="1">
      <alignment horizontal="left" wrapText="1"/>
    </xf>
    <xf numFmtId="0" fontId="27" fillId="0" borderId="11" xfId="3" applyFont="1" applyBorder="1" applyAlignment="1">
      <alignment horizontal="left" vertical="center" wrapText="1"/>
    </xf>
    <xf numFmtId="0" fontId="27" fillId="0" borderId="3" xfId="3" applyFont="1" applyBorder="1" applyAlignment="1">
      <alignment horizontal="left" vertical="center" wrapText="1"/>
    </xf>
    <xf numFmtId="0" fontId="13"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9" fillId="0" borderId="13" xfId="0" applyFont="1" applyFill="1" applyBorder="1" applyAlignment="1">
      <alignment horizontal="right" vertical="center" wrapText="1"/>
    </xf>
    <xf numFmtId="0" fontId="29" fillId="0" borderId="12" xfId="0" applyFont="1" applyFill="1" applyBorder="1" applyAlignment="1">
      <alignment horizontal="right" vertical="center" wrapText="1"/>
    </xf>
    <xf numFmtId="164" fontId="13" fillId="0" borderId="0" xfId="0" applyNumberFormat="1" applyFont="1" applyFill="1" applyAlignment="1">
      <alignment horizontal="right" vertical="center"/>
    </xf>
    <xf numFmtId="169" fontId="13" fillId="0" borderId="0"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9" fontId="13" fillId="0" borderId="7" xfId="0" applyNumberFormat="1" applyFont="1" applyFill="1" applyBorder="1" applyAlignment="1">
      <alignment horizontal="right" vertical="center"/>
    </xf>
    <xf numFmtId="164" fontId="19" fillId="0" borderId="0" xfId="0" applyNumberFormat="1" applyFont="1" applyFill="1" applyAlignment="1">
      <alignment horizontal="righ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169" fontId="19" fillId="0" borderId="7" xfId="0" applyNumberFormat="1" applyFont="1" applyBorder="1" applyAlignment="1">
      <alignment horizontal="right"/>
    </xf>
    <xf numFmtId="164" fontId="13" fillId="0" borderId="3" xfId="0" applyNumberFormat="1" applyFont="1" applyFill="1" applyBorder="1" applyAlignment="1">
      <alignment horizontal="right" vertical="center"/>
    </xf>
    <xf numFmtId="169" fontId="13" fillId="0" borderId="6" xfId="0" applyNumberFormat="1" applyFont="1" applyFill="1" applyBorder="1" applyAlignment="1">
      <alignment horizontal="right" vertical="center"/>
    </xf>
    <xf numFmtId="169" fontId="13" fillId="0" borderId="3" xfId="0" applyNumberFormat="1" applyFont="1" applyFill="1" applyBorder="1" applyAlignment="1">
      <alignment horizontal="right" vertical="center"/>
    </xf>
    <xf numFmtId="17" fontId="15" fillId="0" borderId="0" xfId="4" quotePrefix="1" applyNumberFormat="1" applyFont="1" applyFill="1" applyAlignment="1">
      <alignment horizontal="left"/>
    </xf>
    <xf numFmtId="164" fontId="20" fillId="0" borderId="0" xfId="1" applyNumberFormat="1" applyFont="1" applyFill="1" applyBorder="1" applyAlignment="1">
      <alignment horizontal="right" wrapText="1"/>
    </xf>
    <xf numFmtId="17" fontId="15" fillId="0" borderId="1" xfId="4" quotePrefix="1" applyNumberFormat="1" applyFont="1" applyFill="1" applyBorder="1" applyAlignment="1">
      <alignment horizontal="left"/>
    </xf>
    <xf numFmtId="164" fontId="20" fillId="0" borderId="1" xfId="1" applyNumberFormat="1" applyFont="1" applyFill="1" applyBorder="1" applyAlignment="1">
      <alignment horizontal="right" wrapText="1"/>
    </xf>
    <xf numFmtId="169" fontId="20" fillId="0" borderId="12" xfId="1" applyNumberFormat="1" applyFont="1" applyFill="1" applyBorder="1" applyAlignment="1">
      <alignment horizontal="right" wrapText="1"/>
    </xf>
    <xf numFmtId="169" fontId="20" fillId="0" borderId="1" xfId="1" applyNumberFormat="1" applyFont="1" applyFill="1" applyBorder="1" applyAlignment="1">
      <alignment horizontal="right" wrapText="1"/>
    </xf>
    <xf numFmtId="17" fontId="15" fillId="0" borderId="0" xfId="4" quotePrefix="1" applyNumberFormat="1" applyFont="1" applyAlignment="1">
      <alignment horizontal="left"/>
    </xf>
    <xf numFmtId="0" fontId="16" fillId="0" borderId="0" xfId="0" applyFont="1" applyBorder="1" applyAlignment="1">
      <alignment horizontal="left" vertical="center" wrapText="1"/>
    </xf>
    <xf numFmtId="0" fontId="13" fillId="0" borderId="0" xfId="3" applyFont="1" applyBorder="1" applyAlignment="1">
      <alignment vertical="center"/>
    </xf>
    <xf numFmtId="43" fontId="14" fillId="0" borderId="0" xfId="1" applyNumberFormat="1" applyFont="1" applyFill="1" applyBorder="1" applyAlignment="1">
      <alignment horizontal="left" vertical="center" wrapText="1"/>
    </xf>
    <xf numFmtId="43" fontId="16" fillId="0" borderId="0" xfId="1" applyNumberFormat="1" applyFont="1" applyAlignment="1">
      <alignment vertical="center"/>
    </xf>
    <xf numFmtId="43" fontId="13" fillId="0" borderId="0" xfId="1" applyNumberFormat="1" applyFont="1" applyAlignment="1">
      <alignment vertical="center"/>
    </xf>
    <xf numFmtId="43" fontId="12" fillId="0" borderId="5"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8" fillId="0" borderId="2" xfId="1" applyNumberFormat="1" applyFont="1" applyBorder="1" applyAlignment="1">
      <alignment vertical="center"/>
    </xf>
    <xf numFmtId="43" fontId="16" fillId="0" borderId="2" xfId="1" applyFont="1" applyBorder="1" applyAlignment="1">
      <alignment vertical="center"/>
    </xf>
    <xf numFmtId="0" fontId="16" fillId="0" borderId="2" xfId="3" applyFont="1" applyBorder="1" applyAlignment="1">
      <alignment vertical="center"/>
    </xf>
    <xf numFmtId="164" fontId="18" fillId="0" borderId="0" xfId="1" applyNumberFormat="1" applyFont="1" applyAlignment="1">
      <alignment vertical="center"/>
    </xf>
    <xf numFmtId="167" fontId="13" fillId="0" borderId="0" xfId="3" applyNumberFormat="1" applyFont="1" applyAlignment="1">
      <alignment vertical="center"/>
    </xf>
    <xf numFmtId="0" fontId="14" fillId="0" borderId="0" xfId="3" applyFont="1" applyBorder="1" applyAlignment="1">
      <alignment vertical="center" wrapText="1"/>
    </xf>
    <xf numFmtId="17" fontId="8" fillId="0" borderId="0" xfId="3" applyNumberFormat="1" applyFont="1" applyFill="1"/>
    <xf numFmtId="0" fontId="42" fillId="0" borderId="2" xfId="3" applyFont="1" applyBorder="1" applyAlignment="1">
      <alignment vertical="center" wrapText="1"/>
    </xf>
    <xf numFmtId="17" fontId="27" fillId="0" borderId="3" xfId="4" quotePrefix="1" applyNumberFormat="1" applyFont="1" applyFill="1" applyBorder="1" applyAlignment="1">
      <alignment vertical="center"/>
    </xf>
    <xf numFmtId="164" fontId="31" fillId="0" borderId="3" xfId="1" applyNumberFormat="1" applyFont="1" applyFill="1" applyBorder="1" applyAlignment="1">
      <alignment vertical="center" wrapText="1"/>
    </xf>
    <xf numFmtId="168" fontId="31" fillId="0" borderId="3" xfId="1" applyNumberFormat="1" applyFont="1" applyFill="1" applyBorder="1" applyAlignment="1">
      <alignment horizontal="left" vertical="center" wrapText="1"/>
    </xf>
    <xf numFmtId="164" fontId="31" fillId="0" borderId="3" xfId="1" applyNumberFormat="1" applyFont="1" applyFill="1" applyBorder="1" applyAlignment="1">
      <alignment horizontal="left" vertical="center" wrapText="1"/>
    </xf>
    <xf numFmtId="164" fontId="29" fillId="0" borderId="0" xfId="3" applyNumberFormat="1" applyFont="1" applyAlignment="1">
      <alignment vertical="center"/>
    </xf>
    <xf numFmtId="167" fontId="29" fillId="0" borderId="0" xfId="3" applyNumberFormat="1" applyFont="1" applyAlignment="1">
      <alignment vertical="center"/>
    </xf>
    <xf numFmtId="17" fontId="27" fillId="0" borderId="5" xfId="4" quotePrefix="1" applyNumberFormat="1" applyFont="1" applyFill="1" applyBorder="1" applyAlignment="1">
      <alignment vertical="center"/>
    </xf>
    <xf numFmtId="164" fontId="31" fillId="0" borderId="5" xfId="1" applyNumberFormat="1" applyFont="1" applyFill="1" applyBorder="1" applyAlignment="1">
      <alignment vertical="center" wrapText="1"/>
    </xf>
    <xf numFmtId="164" fontId="43" fillId="0" borderId="5" xfId="1" applyNumberFormat="1" applyFont="1" applyFill="1" applyBorder="1" applyAlignment="1">
      <alignment horizontal="left" vertical="center" wrapText="1"/>
    </xf>
    <xf numFmtId="168" fontId="31" fillId="0" borderId="5" xfId="1" applyNumberFormat="1" applyFont="1" applyFill="1" applyBorder="1" applyAlignment="1">
      <alignment horizontal="left" vertical="center" wrapText="1"/>
    </xf>
    <xf numFmtId="164" fontId="4" fillId="0" borderId="0" xfId="1" applyNumberFormat="1" applyFont="1" applyFill="1" applyBorder="1" applyAlignment="1">
      <alignment horizontal="left" wrapText="1"/>
    </xf>
    <xf numFmtId="0" fontId="4" fillId="0" borderId="1" xfId="3" applyFont="1" applyFill="1" applyBorder="1" applyAlignment="1">
      <alignment horizontal="right" vertical="center" wrapText="1"/>
    </xf>
    <xf numFmtId="168" fontId="4" fillId="0" borderId="1" xfId="3" applyNumberFormat="1" applyFont="1" applyFill="1" applyBorder="1" applyAlignment="1">
      <alignment horizontal="right" vertical="center" wrapText="1"/>
    </xf>
    <xf numFmtId="164" fontId="8" fillId="0" borderId="0" xfId="1" applyNumberFormat="1" applyFont="1" applyFill="1" applyBorder="1" applyAlignment="1">
      <alignment horizontal="left" vertical="center"/>
    </xf>
    <xf numFmtId="164" fontId="8" fillId="0" borderId="1" xfId="1" applyNumberFormat="1" applyFont="1" applyFill="1" applyBorder="1" applyAlignment="1">
      <alignment horizontal="left" vertical="center"/>
    </xf>
    <xf numFmtId="164" fontId="14" fillId="0" borderId="0" xfId="1" applyNumberFormat="1" applyFont="1" applyBorder="1" applyAlignment="1">
      <alignment horizontal="center" vertical="top" wrapText="1"/>
    </xf>
    <xf numFmtId="164" fontId="32" fillId="0" borderId="0" xfId="1" applyNumberFormat="1" applyFont="1" applyFill="1" applyBorder="1" applyAlignment="1">
      <alignment horizontal="left" vertical="center" wrapText="1"/>
    </xf>
    <xf numFmtId="0" fontId="20" fillId="0" borderId="3" xfId="4" applyFont="1" applyBorder="1" applyAlignment="1">
      <alignment vertical="center" wrapText="1"/>
    </xf>
    <xf numFmtId="17" fontId="12" fillId="0" borderId="0" xfId="4" quotePrefix="1" applyNumberFormat="1" applyFont="1" applyFill="1" applyBorder="1" applyAlignment="1">
      <alignment horizontal="left" wrapText="1"/>
    </xf>
    <xf numFmtId="0" fontId="13" fillId="0" borderId="2" xfId="0" applyFont="1" applyFill="1" applyBorder="1" applyAlignment="1">
      <alignment vertical="center" wrapText="1"/>
    </xf>
    <xf numFmtId="164" fontId="13" fillId="0" borderId="3" xfId="0" applyNumberFormat="1" applyFont="1" applyFill="1" applyBorder="1" applyAlignment="1">
      <alignment horizontal="right"/>
    </xf>
    <xf numFmtId="169" fontId="13" fillId="0" borderId="6" xfId="0" applyNumberFormat="1" applyFont="1" applyFill="1" applyBorder="1" applyAlignment="1">
      <alignment horizontal="right"/>
    </xf>
    <xf numFmtId="169" fontId="13" fillId="0" borderId="3" xfId="0" applyNumberFormat="1" applyFont="1" applyFill="1" applyBorder="1" applyAlignment="1">
      <alignment horizontal="right"/>
    </xf>
    <xf numFmtId="164" fontId="12" fillId="0" borderId="3" xfId="1" quotePrefix="1" applyNumberFormat="1" applyFont="1" applyFill="1" applyBorder="1" applyAlignment="1">
      <alignment horizontal="left" wrapText="1"/>
    </xf>
    <xf numFmtId="0" fontId="19" fillId="0" borderId="0" xfId="0" applyFont="1" applyFill="1" applyBorder="1" applyAlignment="1">
      <alignment vertical="center" wrapText="1"/>
    </xf>
    <xf numFmtId="164" fontId="12" fillId="0" borderId="3" xfId="1" quotePrefix="1" applyNumberFormat="1" applyFont="1" applyFill="1" applyBorder="1" applyAlignment="1">
      <alignment horizontal="left" vertical="center" wrapText="1"/>
    </xf>
    <xf numFmtId="164" fontId="15" fillId="0" borderId="3" xfId="1" applyNumberFormat="1" applyFont="1" applyBorder="1" applyAlignment="1">
      <alignment vertical="center" wrapText="1"/>
    </xf>
    <xf numFmtId="166" fontId="15" fillId="0" borderId="3" xfId="2" applyNumberFormat="1" applyFont="1" applyBorder="1" applyAlignment="1">
      <alignment horizontal="center" vertical="center" wrapText="1"/>
    </xf>
    <xf numFmtId="166" fontId="15" fillId="0" borderId="6" xfId="2" applyNumberFormat="1" applyFont="1" applyBorder="1" applyAlignment="1">
      <alignment horizontal="center" vertical="center" wrapText="1"/>
    </xf>
    <xf numFmtId="0" fontId="20" fillId="0" borderId="0" xfId="4" applyFont="1" applyAlignment="1">
      <alignment vertical="center" wrapText="1"/>
    </xf>
    <xf numFmtId="168" fontId="14" fillId="0" borderId="20" xfId="1" applyNumberFormat="1" applyFont="1" applyFill="1" applyBorder="1" applyAlignment="1">
      <alignment horizontal="left" vertical="center" wrapText="1"/>
    </xf>
    <xf numFmtId="168" fontId="12" fillId="0" borderId="21" xfId="1" applyNumberFormat="1" applyFont="1" applyFill="1" applyBorder="1" applyAlignment="1">
      <alignment horizontal="left" vertical="center" wrapText="1"/>
    </xf>
    <xf numFmtId="168" fontId="12" fillId="0" borderId="5" xfId="1" applyNumberFormat="1" applyFont="1" applyFill="1" applyBorder="1" applyAlignment="1">
      <alignment horizontal="left" vertical="center" wrapText="1"/>
    </xf>
    <xf numFmtId="168" fontId="12" fillId="0" borderId="1" xfId="3" applyNumberFormat="1" applyFont="1" applyBorder="1" applyAlignment="1">
      <alignment vertical="center" wrapText="1"/>
    </xf>
    <xf numFmtId="0" fontId="13" fillId="0" borderId="1" xfId="3" applyFont="1" applyBorder="1" applyAlignment="1">
      <alignment vertical="center"/>
    </xf>
    <xf numFmtId="0" fontId="14" fillId="0" borderId="21" xfId="3" applyFont="1" applyBorder="1" applyAlignment="1">
      <alignment horizontal="right" vertical="center" wrapText="1"/>
    </xf>
    <xf numFmtId="168" fontId="13" fillId="0" borderId="0" xfId="3" applyNumberFormat="1" applyFont="1" applyAlignment="1">
      <alignment vertical="center"/>
    </xf>
    <xf numFmtId="17" fontId="16" fillId="0" borderId="0" xfId="3" applyNumberFormat="1" applyFont="1" applyAlignment="1"/>
    <xf numFmtId="168" fontId="16" fillId="0" borderId="0" xfId="1" applyNumberFormat="1" applyFont="1" applyBorder="1" applyAlignment="1">
      <alignment horizontal="left" vertical="center"/>
    </xf>
    <xf numFmtId="164" fontId="13" fillId="0" borderId="0" xfId="5" applyNumberFormat="1" applyFont="1" applyAlignment="1">
      <alignment vertical="center"/>
    </xf>
    <xf numFmtId="17" fontId="28" fillId="0" borderId="0" xfId="0" quotePrefix="1" applyNumberFormat="1" applyFont="1" applyFill="1" applyBorder="1" applyAlignment="1"/>
    <xf numFmtId="0" fontId="13" fillId="0" borderId="0" xfId="0" applyFont="1" applyFill="1" applyBorder="1" applyAlignment="1">
      <alignment horizontal="left" vertical="center"/>
    </xf>
    <xf numFmtId="0" fontId="3" fillId="0" borderId="0" xfId="3" applyFont="1" applyFill="1" applyAlignment="1">
      <alignment vertical="center"/>
    </xf>
    <xf numFmtId="9" fontId="3" fillId="0" borderId="0" xfId="2" applyFont="1" applyFill="1" applyAlignment="1">
      <alignment horizontal="right" vertical="center"/>
    </xf>
    <xf numFmtId="168" fontId="3" fillId="0" borderId="0" xfId="3" applyNumberFormat="1" applyFont="1" applyFill="1" applyAlignment="1">
      <alignment vertical="center"/>
    </xf>
    <xf numFmtId="168" fontId="24" fillId="0" borderId="0" xfId="3" applyNumberFormat="1" applyFont="1" applyAlignment="1">
      <alignment vertical="center"/>
    </xf>
    <xf numFmtId="164" fontId="24" fillId="0" borderId="0" xfId="3" applyNumberFormat="1" applyFont="1" applyAlignment="1">
      <alignment vertical="center"/>
    </xf>
    <xf numFmtId="164" fontId="24" fillId="0" borderId="0" xfId="3" applyNumberFormat="1" applyFont="1" applyAlignment="1"/>
    <xf numFmtId="0" fontId="24" fillId="0" borderId="0" xfId="3" applyFont="1" applyAlignment="1">
      <alignment vertical="center"/>
    </xf>
    <xf numFmtId="164" fontId="3" fillId="0" borderId="0" xfId="2" applyNumberFormat="1" applyFont="1" applyAlignment="1">
      <alignment vertical="center"/>
    </xf>
    <xf numFmtId="43" fontId="13" fillId="0" borderId="0" xfId="1" applyFont="1" applyAlignment="1">
      <alignment vertical="center"/>
    </xf>
    <xf numFmtId="164" fontId="12" fillId="0" borderId="0" xfId="1" quotePrefix="1" applyNumberFormat="1" applyFont="1" applyFill="1" applyBorder="1" applyAlignment="1">
      <alignment horizontal="left" wrapText="1"/>
    </xf>
    <xf numFmtId="164" fontId="13"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164" fontId="14" fillId="0" borderId="0" xfId="1" applyNumberFormat="1" applyFont="1" applyFill="1" applyBorder="1" applyAlignment="1">
      <alignment horizontal="left" wrapText="1"/>
    </xf>
    <xf numFmtId="168" fontId="14" fillId="0" borderId="0" xfId="1" applyNumberFormat="1" applyFont="1" applyFill="1" applyBorder="1" applyAlignment="1">
      <alignment horizontal="left" wrapText="1"/>
    </xf>
    <xf numFmtId="0" fontId="13" fillId="0" borderId="0" xfId="3" applyFont="1" applyAlignment="1"/>
    <xf numFmtId="0" fontId="13" fillId="0" borderId="0" xfId="3" applyFont="1" applyFill="1" applyBorder="1" applyAlignment="1">
      <alignment vertical="center"/>
    </xf>
    <xf numFmtId="171" fontId="13" fillId="0" borderId="0" xfId="3" applyNumberFormat="1" applyFont="1" applyFill="1" applyAlignment="1">
      <alignment vertical="center"/>
    </xf>
    <xf numFmtId="164" fontId="13" fillId="0" borderId="0" xfId="3" applyNumberFormat="1" applyFont="1" applyAlignment="1">
      <alignment vertical="center"/>
    </xf>
    <xf numFmtId="168" fontId="14" fillId="0" borderId="1" xfId="3" applyNumberFormat="1" applyFont="1" applyBorder="1" applyAlignment="1">
      <alignment horizontal="right" vertical="center" wrapText="1"/>
    </xf>
    <xf numFmtId="17" fontId="15" fillId="0" borderId="3" xfId="4" quotePrefix="1" applyNumberFormat="1" applyFont="1" applyFill="1" applyBorder="1" applyAlignment="1">
      <alignment vertical="center"/>
    </xf>
    <xf numFmtId="164" fontId="20" fillId="0" borderId="3" xfId="1" applyNumberFormat="1" applyFont="1" applyFill="1" applyBorder="1" applyAlignment="1">
      <alignment vertical="center" wrapText="1"/>
    </xf>
    <xf numFmtId="168" fontId="20" fillId="0" borderId="3" xfId="1" applyNumberFormat="1" applyFont="1" applyFill="1" applyBorder="1" applyAlignment="1">
      <alignment horizontal="left" vertical="center" wrapText="1"/>
    </xf>
    <xf numFmtId="17" fontId="15" fillId="0" borderId="15" xfId="4" quotePrefix="1" applyNumberFormat="1" applyFont="1" applyFill="1" applyBorder="1" applyAlignment="1"/>
    <xf numFmtId="164" fontId="20" fillId="0" borderId="15" xfId="1" applyNumberFormat="1" applyFont="1" applyFill="1" applyBorder="1" applyAlignment="1">
      <alignment wrapText="1"/>
    </xf>
    <xf numFmtId="168" fontId="20" fillId="0" borderId="15" xfId="1" applyNumberFormat="1" applyFont="1" applyFill="1" applyBorder="1" applyAlignment="1">
      <alignment horizontal="left" wrapText="1"/>
    </xf>
    <xf numFmtId="17" fontId="15" fillId="0" borderId="1" xfId="4" quotePrefix="1" applyNumberFormat="1" applyFont="1" applyFill="1" applyBorder="1" applyAlignment="1">
      <alignment vertical="center"/>
    </xf>
    <xf numFmtId="164" fontId="20" fillId="0" borderId="1" xfId="1" applyNumberFormat="1" applyFont="1" applyFill="1" applyBorder="1" applyAlignment="1">
      <alignment vertical="center" wrapText="1"/>
    </xf>
    <xf numFmtId="168" fontId="20" fillId="0" borderId="1" xfId="1" applyNumberFormat="1" applyFont="1" applyFill="1" applyBorder="1" applyAlignment="1">
      <alignment horizontal="left" vertical="center" wrapText="1"/>
    </xf>
    <xf numFmtId="0" fontId="15" fillId="0" borderId="0" xfId="3" applyFont="1" applyBorder="1" applyAlignment="1">
      <alignment vertical="center" wrapText="1"/>
    </xf>
    <xf numFmtId="0" fontId="21" fillId="0" borderId="0" xfId="0" applyFont="1" applyBorder="1" applyAlignment="1">
      <alignment vertical="center"/>
    </xf>
    <xf numFmtId="0" fontId="30" fillId="0" borderId="13" xfId="3" applyFont="1" applyFill="1" applyBorder="1" applyAlignment="1">
      <alignment horizontal="right" vertical="center" wrapText="1"/>
    </xf>
    <xf numFmtId="0" fontId="30" fillId="0" borderId="1" xfId="3" applyFont="1" applyFill="1" applyBorder="1" applyAlignment="1">
      <alignment horizontal="right" vertical="center" wrapText="1"/>
    </xf>
    <xf numFmtId="168" fontId="30" fillId="0" borderId="0" xfId="1" applyNumberFormat="1" applyFont="1" applyFill="1" applyBorder="1" applyAlignment="1">
      <alignment horizontal="left" vertical="center" wrapText="1"/>
    </xf>
    <xf numFmtId="164" fontId="30" fillId="0" borderId="4" xfId="1" applyNumberFormat="1" applyFont="1" applyFill="1" applyBorder="1" applyAlignment="1">
      <alignment horizontal="left" vertical="center" wrapText="1"/>
    </xf>
    <xf numFmtId="168" fontId="32" fillId="0" borderId="5" xfId="1" applyNumberFormat="1" applyFont="1" applyFill="1" applyBorder="1" applyAlignment="1">
      <alignment horizontal="left" vertical="center" wrapText="1"/>
    </xf>
    <xf numFmtId="164" fontId="32" fillId="0" borderId="19" xfId="1" applyNumberFormat="1" applyFont="1" applyFill="1" applyBorder="1" applyAlignment="1">
      <alignment horizontal="left" vertical="center" wrapText="1"/>
    </xf>
    <xf numFmtId="168" fontId="29" fillId="0" borderId="0" xfId="3" applyNumberFormat="1" applyFont="1" applyAlignment="1">
      <alignment vertical="center"/>
    </xf>
    <xf numFmtId="0" fontId="29" fillId="0" borderId="0" xfId="3" applyFont="1" applyFill="1" applyAlignment="1">
      <alignment vertical="center"/>
    </xf>
    <xf numFmtId="168" fontId="14" fillId="0" borderId="12" xfId="3" applyNumberFormat="1" applyFont="1" applyBorder="1" applyAlignment="1">
      <alignment horizontal="right" vertical="center" wrapText="1"/>
    </xf>
    <xf numFmtId="168" fontId="14" fillId="0" borderId="7" xfId="1" applyNumberFormat="1" applyFont="1" applyFill="1" applyBorder="1" applyAlignment="1">
      <alignment horizontal="left" vertical="center" wrapText="1"/>
    </xf>
    <xf numFmtId="169" fontId="13" fillId="0" borderId="16" xfId="0" applyNumberFormat="1" applyFont="1" applyFill="1" applyBorder="1" applyAlignment="1">
      <alignment horizontal="right"/>
    </xf>
    <xf numFmtId="169" fontId="13" fillId="0" borderId="7" xfId="0" applyNumberFormat="1" applyFont="1" applyFill="1" applyBorder="1" applyAlignment="1">
      <alignment horizontal="right"/>
    </xf>
    <xf numFmtId="43" fontId="13" fillId="0" borderId="0" xfId="1" applyFont="1"/>
    <xf numFmtId="168" fontId="13" fillId="0" borderId="0" xfId="3" applyNumberFormat="1" applyFont="1"/>
    <xf numFmtId="166" fontId="13" fillId="0" borderId="0" xfId="2" applyNumberFormat="1" applyFont="1"/>
    <xf numFmtId="166" fontId="15" fillId="0" borderId="16" xfId="2" applyNumberFormat="1" applyFont="1" applyBorder="1" applyAlignment="1">
      <alignment horizontal="center" vertical="center" wrapText="1"/>
    </xf>
    <xf numFmtId="0" fontId="0" fillId="0" borderId="0" xfId="0" applyFill="1" applyBorder="1" applyAlignment="1">
      <alignment vertical="center"/>
    </xf>
    <xf numFmtId="164" fontId="20" fillId="0" borderId="3" xfId="1" applyNumberFormat="1" applyFont="1" applyFill="1" applyBorder="1" applyAlignment="1">
      <alignment horizontal="left" vertical="center" wrapText="1"/>
    </xf>
    <xf numFmtId="17" fontId="15" fillId="0" borderId="3" xfId="4" quotePrefix="1" applyNumberFormat="1" applyFont="1" applyBorder="1" applyAlignment="1">
      <alignment vertical="center"/>
    </xf>
    <xf numFmtId="17" fontId="15" fillId="0" borderId="15" xfId="4" quotePrefix="1" applyNumberFormat="1" applyFont="1" applyBorder="1" applyAlignment="1">
      <alignment vertical="center"/>
    </xf>
    <xf numFmtId="164" fontId="20" fillId="0" borderId="0" xfId="1" applyNumberFormat="1" applyFont="1" applyFill="1" applyBorder="1" applyAlignment="1">
      <alignment vertical="center" wrapText="1"/>
    </xf>
    <xf numFmtId="164" fontId="20" fillId="0" borderId="0" xfId="1" applyNumberFormat="1" applyFont="1" applyFill="1" applyBorder="1" applyAlignment="1">
      <alignment horizontal="left" vertical="center" wrapText="1"/>
    </xf>
    <xf numFmtId="168" fontId="20" fillId="0" borderId="0" xfId="1" applyNumberFormat="1" applyFont="1" applyFill="1" applyBorder="1" applyAlignment="1">
      <alignment horizontal="left" vertical="center" wrapText="1"/>
    </xf>
    <xf numFmtId="164" fontId="20" fillId="0" borderId="15" xfId="1" applyNumberFormat="1" applyFont="1" applyFill="1" applyBorder="1" applyAlignment="1">
      <alignment horizontal="left" vertical="center" wrapText="1"/>
    </xf>
    <xf numFmtId="168" fontId="14" fillId="0" borderId="2" xfId="1" applyNumberFormat="1" applyFont="1" applyFill="1" applyBorder="1" applyAlignment="1">
      <alignment horizontal="left" vertical="center" wrapText="1"/>
    </xf>
    <xf numFmtId="168" fontId="12" fillId="0" borderId="24" xfId="1" applyNumberFormat="1" applyFont="1" applyFill="1" applyBorder="1" applyAlignment="1">
      <alignment horizontal="left" vertical="center" wrapText="1"/>
    </xf>
    <xf numFmtId="168" fontId="13" fillId="0" borderId="0" xfId="3" applyNumberFormat="1" applyFont="1" applyFill="1" applyAlignment="1">
      <alignment vertical="center"/>
    </xf>
    <xf numFmtId="17" fontId="26" fillId="0" borderId="0" xfId="3" applyNumberFormat="1" applyFont="1"/>
    <xf numFmtId="164" fontId="12" fillId="0" borderId="0" xfId="1" applyNumberFormat="1" applyFont="1" applyFill="1" applyBorder="1" applyAlignment="1">
      <alignment horizontal="left" wrapText="1"/>
    </xf>
    <xf numFmtId="168" fontId="14" fillId="0" borderId="20" xfId="1" applyNumberFormat="1" applyFont="1" applyFill="1" applyBorder="1" applyAlignment="1">
      <alignment horizontal="left" wrapText="1"/>
    </xf>
    <xf numFmtId="168" fontId="13" fillId="0" borderId="0" xfId="3" applyNumberFormat="1" applyFont="1" applyBorder="1"/>
    <xf numFmtId="166" fontId="20" fillId="0" borderId="9" xfId="2" applyNumberFormat="1" applyFont="1" applyBorder="1" applyAlignment="1">
      <alignment horizontal="center" vertical="center" wrapText="1"/>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14" fillId="0" borderId="2" xfId="1" applyNumberFormat="1" applyFont="1" applyFill="1" applyBorder="1" applyAlignment="1">
      <alignment horizontal="left" vertical="center" wrapText="1"/>
    </xf>
    <xf numFmtId="164" fontId="20" fillId="0" borderId="5" xfId="1" applyNumberFormat="1" applyFont="1" applyFill="1" applyBorder="1" applyAlignment="1">
      <alignment vertical="center" wrapText="1"/>
    </xf>
    <xf numFmtId="164" fontId="61" fillId="0" borderId="5" xfId="1" applyNumberFormat="1" applyFont="1" applyFill="1" applyBorder="1" applyAlignment="1">
      <alignment horizontal="left" vertical="center" wrapText="1"/>
    </xf>
    <xf numFmtId="168" fontId="20" fillId="0" borderId="5" xfId="1" applyNumberFormat="1" applyFont="1" applyFill="1" applyBorder="1" applyAlignment="1">
      <alignment horizontal="left" vertical="center" wrapText="1"/>
    </xf>
    <xf numFmtId="164" fontId="20" fillId="0" borderId="5" xfId="1" applyNumberFormat="1" applyFont="1" applyFill="1" applyBorder="1" applyAlignment="1">
      <alignment horizontal="left" vertical="center" wrapText="1"/>
    </xf>
    <xf numFmtId="0" fontId="27" fillId="0" borderId="0" xfId="3" applyFont="1" applyBorder="1" applyAlignment="1">
      <alignment vertical="center"/>
    </xf>
    <xf numFmtId="0" fontId="41" fillId="0" borderId="0" xfId="0" applyFont="1" applyBorder="1" applyAlignment="1">
      <alignment vertical="center"/>
    </xf>
    <xf numFmtId="0" fontId="41" fillId="0" borderId="1" xfId="0" applyFont="1" applyBorder="1" applyAlignment="1">
      <alignment vertical="center"/>
    </xf>
    <xf numFmtId="0" fontId="14" fillId="0" borderId="0" xfId="3" applyFont="1" applyBorder="1" applyAlignment="1">
      <alignment horizontal="right" vertical="center" wrapText="1"/>
    </xf>
    <xf numFmtId="43" fontId="16" fillId="0" borderId="0" xfId="1" applyNumberFormat="1" applyFont="1" applyBorder="1" applyAlignment="1">
      <alignment vertical="center"/>
    </xf>
    <xf numFmtId="43" fontId="13" fillId="0" borderId="0" xfId="1" applyNumberFormat="1" applyFont="1" applyBorder="1" applyAlignment="1">
      <alignment vertical="center"/>
    </xf>
    <xf numFmtId="43" fontId="12" fillId="0" borderId="0" xfId="1" applyNumberFormat="1" applyFont="1" applyFill="1" applyBorder="1" applyAlignment="1">
      <alignment horizontal="left" vertical="center" wrapText="1"/>
    </xf>
    <xf numFmtId="9" fontId="4" fillId="0" borderId="0" xfId="2" applyFont="1" applyFill="1" applyBorder="1" applyAlignment="1">
      <alignment horizontal="right" vertical="center" wrapText="1"/>
    </xf>
    <xf numFmtId="164" fontId="12" fillId="0" borderId="1" xfId="1" quotePrefix="1" applyNumberFormat="1" applyFont="1" applyFill="1" applyBorder="1" applyAlignment="1">
      <alignment horizontal="left" wrapText="1"/>
    </xf>
    <xf numFmtId="0" fontId="17" fillId="0" borderId="0" xfId="0" applyFont="1" applyBorder="1" applyAlignment="1">
      <alignment horizontal="justify"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5" fillId="0" borderId="0" xfId="0" quotePrefix="1" applyFont="1" applyBorder="1" applyAlignment="1">
      <alignment horizontal="justify" vertical="center" wrapText="1"/>
    </xf>
    <xf numFmtId="0" fontId="45" fillId="0" borderId="0" xfId="0" applyFont="1" applyBorder="1" applyAlignment="1">
      <alignment horizontal="justify" vertical="center" wrapText="1"/>
    </xf>
    <xf numFmtId="0" fontId="45" fillId="0" borderId="3" xfId="0" applyFont="1" applyBorder="1" applyAlignment="1">
      <alignment horizontal="justify" vertical="center" wrapText="1"/>
    </xf>
    <xf numFmtId="0" fontId="0" fillId="0" borderId="0" xfId="0" applyBorder="1" applyAlignment="1">
      <alignment horizontal="left" vertical="center"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17" fontId="16" fillId="0" borderId="0" xfId="0" quotePrefix="1" applyNumberFormat="1" applyFont="1" applyBorder="1" applyAlignment="1">
      <alignment horizontal="center"/>
    </xf>
    <xf numFmtId="0" fontId="21" fillId="0" borderId="0" xfId="0" applyFont="1" applyAlignment="1">
      <alignment horizontal="justify" vertical="top" wrapText="1"/>
    </xf>
    <xf numFmtId="0" fontId="14" fillId="0" borderId="11" xfId="3" applyFont="1" applyBorder="1" applyAlignment="1">
      <alignment horizontal="center" vertical="center" wrapText="1"/>
    </xf>
    <xf numFmtId="17" fontId="15" fillId="0" borderId="2" xfId="4" applyNumberFormat="1" applyFont="1" applyFill="1" applyBorder="1" applyAlignment="1">
      <alignment horizontal="justify" vertical="center" wrapText="1"/>
    </xf>
    <xf numFmtId="0" fontId="12" fillId="0" borderId="11" xfId="4" applyFont="1" applyBorder="1" applyAlignment="1">
      <alignment horizont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0"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16" fillId="0" borderId="0" xfId="3" applyFont="1" applyAlignment="1">
      <alignment horizontal="justify" vertical="center" wrapText="1"/>
    </xf>
    <xf numFmtId="164" fontId="14" fillId="0" borderId="11" xfId="1" applyNumberFormat="1" applyFont="1" applyBorder="1" applyAlignment="1">
      <alignment horizontal="center" vertical="center" wrapText="1"/>
    </xf>
    <xf numFmtId="164" fontId="14" fillId="0" borderId="23"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5" fillId="0" borderId="7" xfId="1" applyNumberFormat="1" applyFont="1" applyBorder="1" applyAlignment="1">
      <alignment horizontal="center" vertical="center" wrapText="1"/>
    </xf>
    <xf numFmtId="164" fontId="15" fillId="0" borderId="12" xfId="1" applyNumberFormat="1" applyFont="1" applyBorder="1" applyAlignment="1">
      <alignment horizontal="center" vertical="center" wrapText="1"/>
    </xf>
    <xf numFmtId="0" fontId="12" fillId="0" borderId="11" xfId="3" applyFont="1" applyBorder="1" applyAlignment="1">
      <alignment horizontal="center" wrapText="1"/>
    </xf>
    <xf numFmtId="0" fontId="16" fillId="0" borderId="0" xfId="3" applyFont="1" applyFill="1" applyAlignment="1">
      <alignment horizontal="justify" vertical="center" wrapText="1"/>
    </xf>
    <xf numFmtId="17" fontId="15" fillId="0" borderId="2" xfId="4" quotePrefix="1" applyNumberFormat="1" applyFont="1" applyFill="1" applyBorder="1" applyAlignment="1">
      <alignment horizontal="left" wrapText="1"/>
    </xf>
    <xf numFmtId="0" fontId="26" fillId="0" borderId="0" xfId="3" applyFont="1" applyBorder="1" applyAlignment="1">
      <alignment horizontal="justify"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1" xfId="3" applyFont="1" applyBorder="1" applyAlignment="1">
      <alignment horizontal="center" vertical="center" wrapText="1"/>
    </xf>
    <xf numFmtId="0" fontId="27" fillId="0" borderId="3" xfId="3" applyFont="1" applyBorder="1" applyAlignment="1">
      <alignment horizontal="center" vertical="center" wrapText="1"/>
    </xf>
    <xf numFmtId="0" fontId="26" fillId="0" borderId="2" xfId="3" applyFont="1" applyBorder="1" applyAlignment="1">
      <alignment horizontal="justify" vertical="center" wrapText="1"/>
    </xf>
    <xf numFmtId="17" fontId="31" fillId="0" borderId="0" xfId="3" quotePrefix="1" applyNumberFormat="1" applyFont="1" applyBorder="1" applyAlignment="1">
      <alignment horizontal="center" vertical="center" wrapText="1"/>
    </xf>
    <xf numFmtId="17" fontId="31" fillId="0" borderId="0" xfId="3" applyNumberFormat="1" applyFont="1" applyBorder="1" applyAlignment="1">
      <alignment horizontal="center" vertical="center" wrapText="1"/>
    </xf>
    <xf numFmtId="17" fontId="31" fillId="0" borderId="0" xfId="3" quotePrefix="1" applyNumberFormat="1" applyFont="1" applyAlignment="1">
      <alignment horizontal="center" vertical="top" wrapText="1"/>
    </xf>
    <xf numFmtId="17" fontId="31" fillId="0" borderId="0" xfId="3" applyNumberFormat="1" applyFont="1" applyAlignment="1">
      <alignment horizontal="center" vertical="top" wrapText="1"/>
    </xf>
    <xf numFmtId="17" fontId="31" fillId="0" borderId="15" xfId="3" quotePrefix="1" applyNumberFormat="1" applyFont="1" applyBorder="1" applyAlignment="1">
      <alignment horizontal="center" vertical="top" wrapText="1"/>
    </xf>
    <xf numFmtId="17" fontId="31" fillId="0" borderId="15" xfId="3" applyNumberFormat="1" applyFont="1" applyBorder="1" applyAlignment="1">
      <alignment horizontal="center" vertical="top"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6" fillId="0" borderId="2" xfId="3" applyFont="1" applyBorder="1" applyAlignment="1">
      <alignment horizontal="justify" vertical="center" wrapText="1"/>
    </xf>
    <xf numFmtId="0" fontId="19" fillId="0" borderId="11" xfId="0" applyFont="1" applyFill="1" applyBorder="1" applyAlignment="1">
      <alignment horizont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5" fillId="0" borderId="15" xfId="3" quotePrefix="1" applyNumberFormat="1" applyFont="1" applyBorder="1" applyAlignment="1">
      <alignment horizontal="center" vertical="center" wrapText="1"/>
    </xf>
    <xf numFmtId="17" fontId="5" fillId="0" borderId="15" xfId="3" applyNumberFormat="1" applyFont="1" applyBorder="1" applyAlignment="1">
      <alignment horizontal="center" vertical="center" wrapText="1"/>
    </xf>
    <xf numFmtId="0" fontId="15" fillId="0" borderId="11" xfId="3" applyFont="1" applyBorder="1" applyAlignment="1">
      <alignment horizontal="center"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17" fontId="20" fillId="0" borderId="15" xfId="3" quotePrefix="1" applyNumberFormat="1" applyFont="1" applyBorder="1" applyAlignment="1">
      <alignment horizontal="center" vertical="center" wrapText="1"/>
    </xf>
    <xf numFmtId="17" fontId="20" fillId="0" borderId="15" xfId="3" applyNumberFormat="1" applyFont="1" applyBorder="1" applyAlignment="1">
      <alignment horizontal="center" vertical="center" wrapText="1"/>
    </xf>
    <xf numFmtId="0" fontId="15" fillId="0" borderId="2" xfId="3" applyFont="1" applyBorder="1" applyAlignment="1">
      <alignment horizontal="center" vertical="center" wrapText="1"/>
    </xf>
    <xf numFmtId="0" fontId="12" fillId="0" borderId="0" xfId="3" applyFont="1" applyBorder="1" applyAlignment="1">
      <alignment horizontal="center" vertical="center" wrapText="1"/>
    </xf>
    <xf numFmtId="0" fontId="12" fillId="0" borderId="7" xfId="3" applyFont="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0" fontId="41"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15" fillId="0" borderId="3" xfId="3" applyFont="1" applyBorder="1" applyAlignment="1">
      <alignment horizontal="center" vertical="center" wrapText="1"/>
    </xf>
    <xf numFmtId="0" fontId="14" fillId="0" borderId="0" xfId="3" applyFont="1" applyBorder="1" applyAlignment="1">
      <alignment horizontal="left" vertical="center" wrapText="1"/>
    </xf>
    <xf numFmtId="0" fontId="7" fillId="0" borderId="3"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22" xfId="3" applyFont="1" applyBorder="1" applyAlignment="1">
      <alignment horizontal="center" vertical="center" wrapText="1"/>
    </xf>
    <xf numFmtId="0" fontId="21" fillId="0" borderId="0" xfId="0" applyFont="1" applyAlignment="1">
      <alignment horizontal="left" vertical="top" wrapText="1"/>
    </xf>
    <xf numFmtId="0" fontId="16" fillId="0" borderId="1" xfId="0" applyFont="1" applyBorder="1" applyAlignment="1">
      <alignment horizontal="left" vertical="center" wrapText="1"/>
    </xf>
    <xf numFmtId="0" fontId="26" fillId="0" borderId="0" xfId="3" applyFont="1" applyAlignment="1">
      <alignment horizontal="justify" vertical="center" wrapText="1"/>
    </xf>
    <xf numFmtId="0" fontId="3" fillId="0" borderId="0" xfId="0" applyFont="1" applyAlignment="1">
      <alignment horizontal="left" vertical="center" wrapText="1"/>
    </xf>
    <xf numFmtId="0" fontId="20" fillId="0" borderId="11" xfId="3" applyFont="1" applyBorder="1" applyAlignment="1">
      <alignment horizontal="center" wrapText="1"/>
    </xf>
    <xf numFmtId="0" fontId="26" fillId="0" borderId="0" xfId="0" applyFont="1" applyAlignment="1">
      <alignment horizontal="justify" vertical="center" wrapText="1"/>
    </xf>
    <xf numFmtId="0" fontId="4" fillId="0" borderId="0" xfId="3" applyFont="1" applyAlignment="1">
      <alignment horizontal="left" vertical="center" wrapText="1"/>
    </xf>
    <xf numFmtId="17" fontId="5" fillId="0" borderId="11" xfId="3" quotePrefix="1" applyNumberFormat="1" applyFont="1" applyBorder="1" applyAlignment="1">
      <alignment horizontal="center" vertical="center" wrapText="1"/>
    </xf>
    <xf numFmtId="17" fontId="5" fillId="0" borderId="11" xfId="3" applyNumberFormat="1" applyFont="1" applyBorder="1" applyAlignment="1">
      <alignment horizontal="center" vertical="center" wrapText="1"/>
    </xf>
    <xf numFmtId="0" fontId="26" fillId="0" borderId="1" xfId="0" applyFont="1" applyBorder="1" applyAlignment="1">
      <alignment horizontal="left" vertical="center" wrapText="1"/>
    </xf>
    <xf numFmtId="17" fontId="5" fillId="0" borderId="11" xfId="3" quotePrefix="1" applyNumberFormat="1" applyFont="1" applyFill="1" applyBorder="1" applyAlignment="1">
      <alignment horizontal="center" vertical="center" wrapText="1"/>
    </xf>
    <xf numFmtId="17" fontId="5" fillId="0" borderId="11" xfId="3" applyNumberFormat="1" applyFont="1" applyFill="1" applyBorder="1" applyAlignment="1">
      <alignment horizontal="center" vertical="center" wrapText="1"/>
    </xf>
    <xf numFmtId="0" fontId="26" fillId="0" borderId="0" xfId="0" applyFont="1" applyAlignment="1">
      <alignment horizontal="left"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29" fillId="0" borderId="11" xfId="3" applyFont="1" applyBorder="1" applyAlignment="1">
      <alignment horizontal="center" vertical="center" wrapText="1"/>
    </xf>
    <xf numFmtId="0" fontId="29" fillId="0" borderId="18" xfId="3" applyFont="1" applyFill="1" applyBorder="1" applyAlignment="1">
      <alignment horizontal="center" vertical="center" wrapText="1"/>
    </xf>
    <xf numFmtId="0" fontId="29" fillId="0" borderId="11" xfId="3" applyFont="1" applyFill="1" applyBorder="1" applyAlignment="1">
      <alignment horizontal="center" vertical="center" wrapText="1"/>
    </xf>
    <xf numFmtId="0" fontId="12" fillId="0" borderId="3" xfId="3" applyFont="1" applyBorder="1" applyAlignment="1">
      <alignment horizontal="center" wrapText="1"/>
    </xf>
    <xf numFmtId="0" fontId="26" fillId="0" borderId="15" xfId="0" applyFont="1" applyBorder="1" applyAlignment="1">
      <alignment horizontal="justify" vertical="center" wrapText="1"/>
    </xf>
    <xf numFmtId="0" fontId="19" fillId="0" borderId="11" xfId="3" applyFont="1" applyBorder="1" applyAlignment="1">
      <alignment horizontal="center" vertical="center" wrapText="1"/>
    </xf>
    <xf numFmtId="0" fontId="19" fillId="0" borderId="23" xfId="3" applyFont="1" applyBorder="1" applyAlignment="1">
      <alignment horizontal="center" vertical="center" wrapText="1"/>
    </xf>
    <xf numFmtId="17" fontId="26" fillId="0" borderId="0" xfId="3" applyNumberFormat="1" applyFont="1" applyBorder="1" applyAlignment="1">
      <alignment horizontal="justify" vertical="center" wrapText="1"/>
    </xf>
    <xf numFmtId="0" fontId="8" fillId="0" borderId="2" xfId="3" applyFont="1" applyBorder="1" applyAlignment="1">
      <alignment horizontal="left" wrapText="1"/>
    </xf>
  </cellXfs>
  <cellStyles count="52">
    <cellStyle name="20% - Colore 1" xfId="29" builtinId="30" customBuiltin="1"/>
    <cellStyle name="20% - Colore 2" xfId="33" builtinId="34" customBuiltin="1"/>
    <cellStyle name="20% - Colore 3" xfId="37" builtinId="38" customBuiltin="1"/>
    <cellStyle name="20% - Colore 4" xfId="41" builtinId="42" customBuiltin="1"/>
    <cellStyle name="20% - Colore 5" xfId="45" builtinId="46" customBuiltin="1"/>
    <cellStyle name="20% - Colore 6" xfId="49" builtinId="50" customBuiltin="1"/>
    <cellStyle name="40% - Colore 1" xfId="30" builtinId="31" customBuiltin="1"/>
    <cellStyle name="40% - Colore 2" xfId="34" builtinId="35" customBuiltin="1"/>
    <cellStyle name="40% - Colore 3" xfId="38" builtinId="39" customBuiltin="1"/>
    <cellStyle name="40% - Colore 4" xfId="42" builtinId="43" customBuiltin="1"/>
    <cellStyle name="40% - Colore 5" xfId="46" builtinId="47" customBuiltin="1"/>
    <cellStyle name="40% - Colore 6" xfId="50" builtinId="51" customBuiltin="1"/>
    <cellStyle name="60% - Colore 1" xfId="31" builtinId="32" customBuiltin="1"/>
    <cellStyle name="60% - Colore 2" xfId="35" builtinId="36" customBuiltin="1"/>
    <cellStyle name="60% - Colore 3" xfId="39" builtinId="40" customBuiltin="1"/>
    <cellStyle name="60% - Colore 4" xfId="43" builtinId="44" customBuiltin="1"/>
    <cellStyle name="60% - Colore 5" xfId="47" builtinId="48" customBuiltin="1"/>
    <cellStyle name="60% - Colore 6" xfId="51" builtinId="52" customBuiltin="1"/>
    <cellStyle name="Calcolo" xfId="21" builtinId="22" customBuiltin="1"/>
    <cellStyle name="Cella collegata" xfId="22" builtinId="24" customBuiltin="1"/>
    <cellStyle name="Cella da controllare" xfId="23" builtinId="23" customBuiltin="1"/>
    <cellStyle name="Colore 1" xfId="28" builtinId="29" customBuiltin="1"/>
    <cellStyle name="Colore 2" xfId="32" builtinId="33" customBuiltin="1"/>
    <cellStyle name="Colore 3" xfId="36" builtinId="37" customBuiltin="1"/>
    <cellStyle name="Colore 4" xfId="40" builtinId="41" customBuiltin="1"/>
    <cellStyle name="Colore 5" xfId="44" builtinId="45" customBuiltin="1"/>
    <cellStyle name="Colore 6" xfId="48" builtinId="49" customBuiltin="1"/>
    <cellStyle name="Input" xfId="19" builtinId="20" customBuiltin="1"/>
    <cellStyle name="Migliaia" xfId="1" builtinId="3"/>
    <cellStyle name="Migliaia 2 2 2" xfId="5" xr:uid="{00000000-0005-0000-0000-000001000000}"/>
    <cellStyle name="Migliaia 5" xfId="6" xr:uid="{00000000-0005-0000-0000-000002000000}"/>
    <cellStyle name="Neutrale" xfId="18" builtinId="28" customBuiltin="1"/>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Nota" xfId="25" builtinId="10" customBuiltin="1"/>
    <cellStyle name="Output" xfId="20" builtinId="21" customBuiltin="1"/>
    <cellStyle name="Percentuale" xfId="2" builtinId="5"/>
    <cellStyle name="Percentuale 4 2" xfId="8" xr:uid="{00000000-0005-0000-0000-000009000000}"/>
    <cellStyle name="Percentuale 6" xfId="7" xr:uid="{00000000-0005-0000-0000-00000A000000}"/>
    <cellStyle name="Testo avviso" xfId="24" builtinId="11" customBuiltin="1"/>
    <cellStyle name="Testo descrittivo" xfId="26" builtinId="53" customBuiltin="1"/>
    <cellStyle name="Titolo" xfId="11" builtinId="15" customBuiltin="1"/>
    <cellStyle name="Titolo 1" xfId="12" builtinId="16" customBuiltin="1"/>
    <cellStyle name="Titolo 2" xfId="13" builtinId="17" customBuiltin="1"/>
    <cellStyle name="Titolo 3" xfId="14" builtinId="18" customBuiltin="1"/>
    <cellStyle name="Titolo 4" xfId="15" builtinId="19" customBuiltin="1"/>
    <cellStyle name="Totale" xfId="27" builtinId="25" customBuiltin="1"/>
    <cellStyle name="Valore non valido" xfId="17" builtinId="27" customBuiltin="1"/>
    <cellStyle name="Valore valido" xfId="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pPr algn="just"/>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pPr algn="just"/>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pPr algn="just"/>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pageSetUpPr fitToPage="1"/>
  </sheetPr>
  <dimension ref="B1:K27"/>
  <sheetViews>
    <sheetView showGridLines="0" tabSelected="1" topLeftCell="A22" zoomScale="88" zoomScaleNormal="88" workbookViewId="0">
      <selection activeCell="C25" sqref="C25:J27"/>
    </sheetView>
  </sheetViews>
  <sheetFormatPr defaultRowHeight="14.5" x14ac:dyDescent="0.35"/>
  <cols>
    <col min="1" max="1" width="1.54296875" customWidth="1"/>
    <col min="2" max="2" width="4.54296875" customWidth="1"/>
    <col min="9" max="9" width="12.81640625" customWidth="1"/>
    <col min="10" max="10" width="20.1796875" customWidth="1"/>
    <col min="11" max="11" width="4.1796875" customWidth="1"/>
    <col min="12" max="12" width="5" customWidth="1"/>
  </cols>
  <sheetData>
    <row r="1" spans="2:11" x14ac:dyDescent="0.35">
      <c r="B1" t="s">
        <v>85</v>
      </c>
      <c r="C1" t="s">
        <v>85</v>
      </c>
    </row>
    <row r="2" spans="2:11" ht="4.5" customHeight="1" x14ac:dyDescent="0.35"/>
    <row r="3" spans="2:11" ht="4.5" customHeight="1" x14ac:dyDescent="0.35"/>
    <row r="4" spans="2:11" ht="4.5" customHeight="1" x14ac:dyDescent="0.35"/>
    <row r="5" spans="2:11" ht="4.5" customHeight="1" x14ac:dyDescent="0.35"/>
    <row r="6" spans="2:11" ht="4.5" customHeight="1" x14ac:dyDescent="0.35"/>
    <row r="7" spans="2:11" ht="4.5" customHeight="1" x14ac:dyDescent="0.35"/>
    <row r="9" spans="2:11" x14ac:dyDescent="0.35">
      <c r="B9" s="38" t="s">
        <v>85</v>
      </c>
      <c r="C9" s="39"/>
      <c r="D9" s="39"/>
      <c r="E9" s="39"/>
      <c r="F9" s="39"/>
      <c r="G9" s="39"/>
      <c r="H9" s="39"/>
      <c r="I9" s="39"/>
      <c r="J9" s="39"/>
      <c r="K9" s="40"/>
    </row>
    <row r="10" spans="2:11" ht="25" x14ac:dyDescent="0.35">
      <c r="B10" s="341" t="s">
        <v>66</v>
      </c>
      <c r="C10" s="342"/>
      <c r="D10" s="342"/>
      <c r="E10" s="342"/>
      <c r="F10" s="342"/>
      <c r="G10" s="342"/>
      <c r="H10" s="342"/>
      <c r="I10" s="342"/>
      <c r="J10" s="342"/>
      <c r="K10" s="343"/>
    </row>
    <row r="11" spans="2:11" x14ac:dyDescent="0.35">
      <c r="B11" s="41"/>
      <c r="C11" s="42"/>
      <c r="D11" s="42"/>
      <c r="E11" s="42"/>
      <c r="F11" s="42"/>
      <c r="G11" s="42"/>
      <c r="H11" s="42"/>
      <c r="I11" s="42"/>
      <c r="J11" s="42"/>
      <c r="K11" s="43"/>
    </row>
    <row r="12" spans="2:11" x14ac:dyDescent="0.35">
      <c r="B12" s="41"/>
      <c r="C12" s="42"/>
      <c r="D12" s="42"/>
      <c r="E12" s="42"/>
      <c r="F12" s="42"/>
      <c r="G12" s="42"/>
      <c r="H12" s="42"/>
      <c r="I12" s="42"/>
      <c r="J12" s="42"/>
      <c r="K12" s="43"/>
    </row>
    <row r="13" spans="2:11" x14ac:dyDescent="0.35">
      <c r="B13" s="41"/>
      <c r="C13" s="42"/>
      <c r="D13" s="42"/>
      <c r="E13" s="42"/>
      <c r="F13" s="42"/>
      <c r="G13" s="42"/>
      <c r="H13" s="42"/>
      <c r="I13" s="42"/>
      <c r="J13" s="42"/>
      <c r="K13" s="43"/>
    </row>
    <row r="14" spans="2:11" x14ac:dyDescent="0.35">
      <c r="B14" s="347" t="s">
        <v>65</v>
      </c>
      <c r="C14" s="348"/>
      <c r="D14" s="348"/>
      <c r="E14" s="348"/>
      <c r="F14" s="348"/>
      <c r="G14" s="348"/>
      <c r="H14" s="348"/>
      <c r="I14" s="348"/>
      <c r="J14" s="348"/>
      <c r="K14" s="349"/>
    </row>
    <row r="15" spans="2:11" ht="15" x14ac:dyDescent="0.35">
      <c r="B15" s="41"/>
      <c r="C15" s="44"/>
      <c r="D15" s="42"/>
      <c r="E15" s="42"/>
      <c r="F15" s="42"/>
      <c r="G15" s="42"/>
      <c r="H15" s="42"/>
      <c r="I15" s="42"/>
      <c r="J15" s="42"/>
      <c r="K15" s="43"/>
    </row>
    <row r="16" spans="2:11" x14ac:dyDescent="0.35">
      <c r="B16" s="41"/>
      <c r="C16" s="42"/>
      <c r="D16" s="42"/>
      <c r="E16" s="42"/>
      <c r="F16" s="42"/>
      <c r="G16" s="42"/>
      <c r="H16" s="42"/>
      <c r="I16" s="42"/>
      <c r="J16" s="42"/>
      <c r="K16" s="43"/>
    </row>
    <row r="17" spans="2:11" x14ac:dyDescent="0.35">
      <c r="B17" s="41"/>
      <c r="C17" s="42"/>
      <c r="D17" s="42"/>
      <c r="E17" s="42"/>
      <c r="F17" s="42"/>
      <c r="G17" s="42"/>
      <c r="H17" s="42"/>
      <c r="I17" s="42"/>
      <c r="J17" s="42"/>
      <c r="K17" s="43"/>
    </row>
    <row r="18" spans="2:11" x14ac:dyDescent="0.35">
      <c r="B18" s="41"/>
      <c r="C18" s="42"/>
      <c r="D18" s="42"/>
      <c r="E18" s="42"/>
      <c r="F18" s="42"/>
      <c r="G18" s="42"/>
      <c r="H18" s="42"/>
      <c r="I18" s="42"/>
      <c r="J18" s="42"/>
      <c r="K18" s="43"/>
    </row>
    <row r="19" spans="2:11" x14ac:dyDescent="0.35">
      <c r="B19" s="41"/>
      <c r="C19" s="42"/>
      <c r="D19" s="42"/>
      <c r="E19" s="42"/>
      <c r="F19" s="42"/>
      <c r="G19" s="42"/>
      <c r="H19" s="42"/>
      <c r="I19" s="42"/>
      <c r="J19" s="42"/>
      <c r="K19" s="43"/>
    </row>
    <row r="20" spans="2:11" ht="23.5" x14ac:dyDescent="0.55000000000000004">
      <c r="B20" s="344" t="s">
        <v>234</v>
      </c>
      <c r="C20" s="345"/>
      <c r="D20" s="345"/>
      <c r="E20" s="345"/>
      <c r="F20" s="345"/>
      <c r="G20" s="345"/>
      <c r="H20" s="345"/>
      <c r="I20" s="345"/>
      <c r="J20" s="345"/>
      <c r="K20" s="346"/>
    </row>
    <row r="21" spans="2:11" ht="4.5" customHeight="1" x14ac:dyDescent="0.55000000000000004">
      <c r="B21" s="97"/>
      <c r="C21" s="98"/>
      <c r="D21" s="98"/>
      <c r="E21" s="98"/>
      <c r="F21" s="98"/>
      <c r="G21" s="98"/>
      <c r="H21" s="98"/>
      <c r="I21" s="98"/>
      <c r="J21" s="98"/>
      <c r="K21" s="99"/>
    </row>
    <row r="22" spans="2:11" ht="4.5" customHeight="1" x14ac:dyDescent="0.55000000000000004">
      <c r="B22" s="97"/>
      <c r="C22" s="98"/>
      <c r="D22" s="98"/>
      <c r="E22" s="98"/>
      <c r="F22" s="98"/>
      <c r="G22" s="98"/>
      <c r="H22" s="98"/>
      <c r="I22" s="98"/>
      <c r="J22" s="98"/>
      <c r="K22" s="99"/>
    </row>
    <row r="23" spans="2:11" ht="12.65" customHeight="1" x14ac:dyDescent="0.35">
      <c r="B23" s="41"/>
      <c r="C23" s="42"/>
      <c r="D23" s="42"/>
      <c r="E23" s="42"/>
      <c r="F23" s="42"/>
      <c r="G23" s="42"/>
      <c r="H23" s="42"/>
      <c r="I23" s="42"/>
      <c r="J23" s="42"/>
      <c r="K23" s="43"/>
    </row>
    <row r="24" spans="2:11" ht="163.5" customHeight="1" x14ac:dyDescent="0.35">
      <c r="B24" s="41"/>
      <c r="C24" s="340" t="s">
        <v>235</v>
      </c>
      <c r="D24" s="340"/>
      <c r="E24" s="340"/>
      <c r="F24" s="340"/>
      <c r="G24" s="340"/>
      <c r="H24" s="340"/>
      <c r="I24" s="340"/>
      <c r="J24" s="340"/>
      <c r="K24" s="111"/>
    </row>
    <row r="25" spans="2:11" ht="130" customHeight="1" x14ac:dyDescent="0.35">
      <c r="B25" s="41"/>
      <c r="C25" s="350" t="s">
        <v>213</v>
      </c>
      <c r="D25" s="351"/>
      <c r="E25" s="351"/>
      <c r="F25" s="351"/>
      <c r="G25" s="351"/>
      <c r="H25" s="351"/>
      <c r="I25" s="351"/>
      <c r="J25" s="351"/>
      <c r="K25" s="43"/>
    </row>
    <row r="26" spans="2:11" ht="125.5" customHeight="1" x14ac:dyDescent="0.35">
      <c r="B26" s="41"/>
      <c r="C26" s="351"/>
      <c r="D26" s="351"/>
      <c r="E26" s="351"/>
      <c r="F26" s="351"/>
      <c r="G26" s="351"/>
      <c r="H26" s="351"/>
      <c r="I26" s="351"/>
      <c r="J26" s="351"/>
      <c r="K26" s="43"/>
    </row>
    <row r="27" spans="2:11" ht="2.5" customHeight="1" x14ac:dyDescent="0.35">
      <c r="B27" s="45"/>
      <c r="C27" s="352"/>
      <c r="D27" s="352"/>
      <c r="E27" s="352"/>
      <c r="F27" s="352"/>
      <c r="G27" s="352"/>
      <c r="H27" s="352"/>
      <c r="I27" s="352"/>
      <c r="J27" s="352"/>
      <c r="K27" s="46"/>
    </row>
  </sheetData>
  <mergeCells count="5">
    <mergeCell ref="C24:J24"/>
    <mergeCell ref="B10:K10"/>
    <mergeCell ref="B20:K20"/>
    <mergeCell ref="B14:K14"/>
    <mergeCell ref="C25:J27"/>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pageSetUpPr fitToPage="1"/>
  </sheetPr>
  <dimension ref="A1:U60"/>
  <sheetViews>
    <sheetView showGridLines="0" view="pageBreakPreview" zoomScale="60" zoomScaleNormal="58" workbookViewId="0">
      <selection activeCell="C25" sqref="C25:J27"/>
    </sheetView>
  </sheetViews>
  <sheetFormatPr defaultColWidth="13.26953125" defaultRowHeight="10" x14ac:dyDescent="0.35"/>
  <cols>
    <col min="1" max="1" width="25.81640625" style="1" customWidth="1"/>
    <col min="2" max="2" width="14.1796875" style="1" bestFit="1" customWidth="1"/>
    <col min="3" max="3" width="13.1796875" style="66" customWidth="1"/>
    <col min="4" max="4" width="13.26953125" style="1" customWidth="1"/>
    <col min="5" max="5" width="14.453125" style="66" customWidth="1"/>
    <col min="6" max="6" width="13.26953125" style="1" bestFit="1" customWidth="1"/>
    <col min="7" max="7" width="13.81640625" style="66" customWidth="1"/>
    <col min="8" max="8" width="13.1796875" style="1" customWidth="1"/>
    <col min="9" max="9" width="13.54296875" style="66" customWidth="1"/>
    <col min="10" max="10" width="14.81640625" style="1" bestFit="1" customWidth="1"/>
    <col min="11" max="11" width="12.1796875" style="1" bestFit="1" customWidth="1"/>
    <col min="12" max="12" width="14.7265625" style="1" bestFit="1" customWidth="1"/>
    <col min="13" max="13" width="12.1796875" style="1" bestFit="1" customWidth="1"/>
    <col min="14" max="14" width="13.26953125" style="1" bestFit="1" customWidth="1"/>
    <col min="15" max="15" width="12.1796875" style="1" bestFit="1" customWidth="1"/>
    <col min="16" max="16" width="14.453125" style="1" bestFit="1" customWidth="1"/>
    <col min="17" max="17" width="12.1796875" style="1" bestFit="1" customWidth="1"/>
    <col min="18" max="18" width="14.1796875" style="1" bestFit="1" customWidth="1"/>
    <col min="19" max="19" width="12.1796875" style="1" bestFit="1" customWidth="1"/>
    <col min="20" max="20" width="13.26953125" style="1" customWidth="1"/>
    <col min="21" max="21" width="12.1796875" style="1" bestFit="1" customWidth="1"/>
    <col min="22" max="22" width="4.453125" style="1" customWidth="1"/>
    <col min="23" max="16384" width="13.26953125" style="1"/>
  </cols>
  <sheetData>
    <row r="1" spans="1:21" ht="61.5" customHeight="1" thickBot="1" x14ac:dyDescent="0.4">
      <c r="A1" s="47" t="s">
        <v>134</v>
      </c>
      <c r="B1" s="33"/>
      <c r="C1" s="63"/>
      <c r="D1" s="33"/>
      <c r="E1" s="63"/>
      <c r="F1" s="33"/>
      <c r="G1" s="63"/>
      <c r="H1" s="49"/>
      <c r="I1" s="69"/>
      <c r="J1" s="49"/>
      <c r="K1" s="49"/>
      <c r="L1" s="49"/>
      <c r="M1" s="49"/>
      <c r="N1" s="49"/>
      <c r="O1" s="49"/>
      <c r="P1" s="49"/>
      <c r="Q1" s="49"/>
      <c r="R1" s="49"/>
      <c r="S1" s="49"/>
      <c r="T1" s="49"/>
      <c r="U1" s="49"/>
    </row>
    <row r="2" spans="1:21" ht="40.5" customHeight="1" thickTop="1" x14ac:dyDescent="0.35">
      <c r="A2" s="37"/>
      <c r="B2" s="380" t="s">
        <v>36</v>
      </c>
      <c r="C2" s="380"/>
      <c r="D2" s="380"/>
      <c r="E2" s="380"/>
      <c r="F2" s="380"/>
      <c r="G2" s="380"/>
      <c r="H2" s="380"/>
      <c r="I2" s="380"/>
      <c r="J2" s="380"/>
      <c r="K2" s="380"/>
      <c r="L2" s="380"/>
      <c r="M2" s="380"/>
      <c r="N2" s="380"/>
      <c r="O2" s="380"/>
      <c r="P2" s="380"/>
      <c r="Q2" s="380"/>
      <c r="R2" s="380"/>
      <c r="S2" s="380"/>
      <c r="T2" s="380"/>
      <c r="U2" s="380"/>
    </row>
    <row r="3" spans="1:21" ht="33" customHeight="1" x14ac:dyDescent="0.35">
      <c r="A3" s="396" t="s">
        <v>79</v>
      </c>
      <c r="B3" s="394" t="s">
        <v>3</v>
      </c>
      <c r="C3" s="395"/>
      <c r="D3" s="394" t="s">
        <v>22</v>
      </c>
      <c r="E3" s="395"/>
      <c r="F3" s="394" t="s">
        <v>23</v>
      </c>
      <c r="G3" s="395"/>
      <c r="H3" s="394" t="s">
        <v>70</v>
      </c>
      <c r="I3" s="395"/>
      <c r="J3" s="394" t="s">
        <v>86</v>
      </c>
      <c r="K3" s="395"/>
      <c r="L3" s="394" t="s">
        <v>88</v>
      </c>
      <c r="M3" s="395"/>
      <c r="N3" s="394" t="s">
        <v>116</v>
      </c>
      <c r="O3" s="395"/>
      <c r="P3" s="394" t="s">
        <v>119</v>
      </c>
      <c r="Q3" s="395"/>
      <c r="R3" s="394" t="s">
        <v>120</v>
      </c>
      <c r="S3" s="395"/>
      <c r="T3" s="394" t="s">
        <v>123</v>
      </c>
      <c r="U3" s="395"/>
    </row>
    <row r="4" spans="1:21" ht="64" customHeight="1" thickBot="1" x14ac:dyDescent="0.4">
      <c r="A4" s="397"/>
      <c r="B4" s="30" t="s">
        <v>103</v>
      </c>
      <c r="C4" s="64" t="s">
        <v>104</v>
      </c>
      <c r="D4" s="30" t="s">
        <v>103</v>
      </c>
      <c r="E4" s="64" t="s">
        <v>104</v>
      </c>
      <c r="F4" s="30" t="s">
        <v>103</v>
      </c>
      <c r="G4" s="64" t="s">
        <v>104</v>
      </c>
      <c r="H4" s="30" t="s">
        <v>103</v>
      </c>
      <c r="I4" s="64" t="s">
        <v>104</v>
      </c>
      <c r="J4" s="30" t="s">
        <v>103</v>
      </c>
      <c r="K4" s="64" t="s">
        <v>104</v>
      </c>
      <c r="L4" s="30" t="s">
        <v>103</v>
      </c>
      <c r="M4" s="64" t="s">
        <v>104</v>
      </c>
      <c r="N4" s="30" t="s">
        <v>103</v>
      </c>
      <c r="O4" s="64" t="s">
        <v>104</v>
      </c>
      <c r="P4" s="30" t="s">
        <v>103</v>
      </c>
      <c r="Q4" s="64" t="s">
        <v>104</v>
      </c>
      <c r="R4" s="30" t="s">
        <v>103</v>
      </c>
      <c r="S4" s="64" t="s">
        <v>104</v>
      </c>
      <c r="T4" s="30" t="s">
        <v>103</v>
      </c>
      <c r="U4" s="64" t="s">
        <v>104</v>
      </c>
    </row>
    <row r="5" spans="1:21" ht="21.75" customHeight="1" thickTop="1" x14ac:dyDescent="0.35">
      <c r="A5" s="2" t="s">
        <v>4</v>
      </c>
      <c r="B5" s="2">
        <v>571258</v>
      </c>
      <c r="C5" s="2">
        <v>138</v>
      </c>
      <c r="D5" s="2">
        <v>571275</v>
      </c>
      <c r="E5" s="2">
        <v>138</v>
      </c>
      <c r="F5" s="2">
        <v>574207</v>
      </c>
      <c r="G5" s="2">
        <v>139</v>
      </c>
      <c r="H5" s="2">
        <v>574355</v>
      </c>
      <c r="I5" s="2">
        <v>139</v>
      </c>
      <c r="J5" s="2">
        <v>573122</v>
      </c>
      <c r="K5" s="2">
        <v>139</v>
      </c>
      <c r="L5" s="2">
        <v>578849</v>
      </c>
      <c r="M5" s="2">
        <v>139</v>
      </c>
      <c r="N5" s="2">
        <v>581317</v>
      </c>
      <c r="O5" s="2">
        <v>139</v>
      </c>
      <c r="P5" s="2">
        <v>585352</v>
      </c>
      <c r="Q5" s="2">
        <v>140</v>
      </c>
      <c r="R5" s="2">
        <v>589114</v>
      </c>
      <c r="S5" s="2">
        <v>140</v>
      </c>
      <c r="T5" s="2">
        <v>592511</v>
      </c>
      <c r="U5" s="2">
        <v>140</v>
      </c>
    </row>
    <row r="6" spans="1:21" ht="21.75" customHeight="1" x14ac:dyDescent="0.35">
      <c r="A6" s="2" t="s">
        <v>5</v>
      </c>
      <c r="B6" s="2">
        <v>17615</v>
      </c>
      <c r="C6" s="2">
        <v>135</v>
      </c>
      <c r="D6" s="2">
        <v>17620</v>
      </c>
      <c r="E6" s="2">
        <v>135</v>
      </c>
      <c r="F6" s="2">
        <v>17645</v>
      </c>
      <c r="G6" s="2">
        <v>135</v>
      </c>
      <c r="H6" s="2">
        <v>17672</v>
      </c>
      <c r="I6" s="2">
        <v>135</v>
      </c>
      <c r="J6" s="2">
        <v>17664</v>
      </c>
      <c r="K6" s="2">
        <v>135</v>
      </c>
      <c r="L6" s="2">
        <v>17859</v>
      </c>
      <c r="M6" s="2">
        <v>135</v>
      </c>
      <c r="N6" s="2">
        <v>17964</v>
      </c>
      <c r="O6" s="2">
        <v>135</v>
      </c>
      <c r="P6" s="2">
        <v>18050</v>
      </c>
      <c r="Q6" s="2">
        <v>136</v>
      </c>
      <c r="R6" s="2">
        <v>18152</v>
      </c>
      <c r="S6" s="2">
        <v>136</v>
      </c>
      <c r="T6" s="2">
        <v>18279</v>
      </c>
      <c r="U6" s="2">
        <v>136</v>
      </c>
    </row>
    <row r="7" spans="1:21" ht="21.75" customHeight="1" x14ac:dyDescent="0.35">
      <c r="A7" s="2" t="s">
        <v>6</v>
      </c>
      <c r="B7" s="2">
        <v>1479593</v>
      </c>
      <c r="C7" s="2">
        <v>138</v>
      </c>
      <c r="D7" s="2">
        <v>1478322</v>
      </c>
      <c r="E7" s="2">
        <v>138</v>
      </c>
      <c r="F7" s="2">
        <v>1482271</v>
      </c>
      <c r="G7" s="2">
        <v>139</v>
      </c>
      <c r="H7" s="2">
        <v>1482369</v>
      </c>
      <c r="I7" s="2">
        <v>139</v>
      </c>
      <c r="J7" s="2">
        <v>1481403</v>
      </c>
      <c r="K7" s="2">
        <v>139</v>
      </c>
      <c r="L7" s="2">
        <v>1494938</v>
      </c>
      <c r="M7" s="2">
        <v>139</v>
      </c>
      <c r="N7" s="2">
        <v>1501578</v>
      </c>
      <c r="O7" s="2">
        <v>139</v>
      </c>
      <c r="P7" s="2">
        <v>1511463</v>
      </c>
      <c r="Q7" s="2">
        <v>140</v>
      </c>
      <c r="R7" s="2">
        <v>1520031</v>
      </c>
      <c r="S7" s="2">
        <v>140</v>
      </c>
      <c r="T7" s="2">
        <v>1528329</v>
      </c>
      <c r="U7" s="2">
        <v>140</v>
      </c>
    </row>
    <row r="8" spans="1:21" ht="21.75" customHeight="1" x14ac:dyDescent="0.35">
      <c r="A8" s="2" t="s">
        <v>71</v>
      </c>
      <c r="B8" s="2">
        <v>88938</v>
      </c>
      <c r="C8" s="2">
        <v>143</v>
      </c>
      <c r="D8" s="2">
        <v>89013</v>
      </c>
      <c r="E8" s="2">
        <v>143</v>
      </c>
      <c r="F8" s="2">
        <v>89129</v>
      </c>
      <c r="G8" s="2">
        <v>143</v>
      </c>
      <c r="H8" s="2">
        <v>89197</v>
      </c>
      <c r="I8" s="2">
        <v>143</v>
      </c>
      <c r="J8" s="2">
        <v>89123</v>
      </c>
      <c r="K8" s="2">
        <v>144</v>
      </c>
      <c r="L8" s="2">
        <v>89707</v>
      </c>
      <c r="M8" s="2">
        <v>144</v>
      </c>
      <c r="N8" s="2">
        <v>90203</v>
      </c>
      <c r="O8" s="2">
        <v>144</v>
      </c>
      <c r="P8" s="2">
        <v>90552</v>
      </c>
      <c r="Q8" s="2">
        <v>144</v>
      </c>
      <c r="R8" s="2">
        <v>91005</v>
      </c>
      <c r="S8" s="2">
        <v>144</v>
      </c>
      <c r="T8" s="2">
        <v>91464</v>
      </c>
      <c r="U8" s="2">
        <v>144</v>
      </c>
    </row>
    <row r="9" spans="1:21" ht="21.75" customHeight="1" x14ac:dyDescent="0.35">
      <c r="A9" s="2" t="s">
        <v>72</v>
      </c>
      <c r="B9" s="2">
        <v>91975</v>
      </c>
      <c r="C9" s="2">
        <v>133</v>
      </c>
      <c r="D9" s="2">
        <v>92202</v>
      </c>
      <c r="E9" s="2">
        <v>133</v>
      </c>
      <c r="F9" s="2">
        <v>92420</v>
      </c>
      <c r="G9" s="2">
        <v>133</v>
      </c>
      <c r="H9" s="2">
        <v>92620</v>
      </c>
      <c r="I9" s="2">
        <v>133</v>
      </c>
      <c r="J9" s="2">
        <v>92813</v>
      </c>
      <c r="K9" s="2">
        <v>134</v>
      </c>
      <c r="L9" s="2">
        <v>93728</v>
      </c>
      <c r="M9" s="2">
        <v>134</v>
      </c>
      <c r="N9" s="2">
        <v>94550</v>
      </c>
      <c r="O9" s="2">
        <v>134</v>
      </c>
      <c r="P9" s="2">
        <v>95431</v>
      </c>
      <c r="Q9" s="2">
        <v>135</v>
      </c>
      <c r="R9" s="2">
        <v>96302</v>
      </c>
      <c r="S9" s="2">
        <v>135</v>
      </c>
      <c r="T9" s="2">
        <v>97003</v>
      </c>
      <c r="U9" s="2">
        <v>135</v>
      </c>
    </row>
    <row r="10" spans="1:21" ht="21.75" customHeight="1" x14ac:dyDescent="0.35">
      <c r="A10" s="2" t="s">
        <v>7</v>
      </c>
      <c r="B10" s="2">
        <v>712655</v>
      </c>
      <c r="C10" s="2">
        <v>140</v>
      </c>
      <c r="D10" s="2">
        <v>713133</v>
      </c>
      <c r="E10" s="2">
        <v>140</v>
      </c>
      <c r="F10" s="2">
        <v>714343</v>
      </c>
      <c r="G10" s="2">
        <v>140</v>
      </c>
      <c r="H10" s="2">
        <v>714640</v>
      </c>
      <c r="I10" s="2">
        <v>140</v>
      </c>
      <c r="J10" s="2">
        <v>714736</v>
      </c>
      <c r="K10" s="2">
        <v>141</v>
      </c>
      <c r="L10" s="2">
        <v>721246</v>
      </c>
      <c r="M10" s="2">
        <v>141</v>
      </c>
      <c r="N10" s="2">
        <v>725147</v>
      </c>
      <c r="O10" s="2">
        <v>141</v>
      </c>
      <c r="P10" s="2">
        <v>730123</v>
      </c>
      <c r="Q10" s="2">
        <v>141</v>
      </c>
      <c r="R10" s="2">
        <v>734230</v>
      </c>
      <c r="S10" s="2">
        <v>141</v>
      </c>
      <c r="T10" s="2">
        <v>738096</v>
      </c>
      <c r="U10" s="2">
        <v>141</v>
      </c>
    </row>
    <row r="11" spans="1:21" ht="21.75" customHeight="1" x14ac:dyDescent="0.35">
      <c r="A11" s="2" t="s">
        <v>63</v>
      </c>
      <c r="B11" s="2">
        <v>162975</v>
      </c>
      <c r="C11" s="2">
        <v>144</v>
      </c>
      <c r="D11" s="2">
        <v>163116</v>
      </c>
      <c r="E11" s="2">
        <v>144</v>
      </c>
      <c r="F11" s="2">
        <v>163479</v>
      </c>
      <c r="G11" s="2">
        <v>144</v>
      </c>
      <c r="H11" s="2">
        <v>163471</v>
      </c>
      <c r="I11" s="2">
        <v>144</v>
      </c>
      <c r="J11" s="2">
        <v>163461</v>
      </c>
      <c r="K11" s="2">
        <v>145</v>
      </c>
      <c r="L11" s="2">
        <v>164797</v>
      </c>
      <c r="M11" s="2">
        <v>145</v>
      </c>
      <c r="N11" s="2">
        <v>165693</v>
      </c>
      <c r="O11" s="2">
        <v>145</v>
      </c>
      <c r="P11" s="2">
        <v>166712</v>
      </c>
      <c r="Q11" s="2">
        <v>145</v>
      </c>
      <c r="R11" s="2">
        <v>167615</v>
      </c>
      <c r="S11" s="2">
        <v>145</v>
      </c>
      <c r="T11" s="2">
        <v>168563</v>
      </c>
      <c r="U11" s="2">
        <v>145</v>
      </c>
    </row>
    <row r="12" spans="1:21" ht="21.75" customHeight="1" x14ac:dyDescent="0.35">
      <c r="A12" s="2" t="s">
        <v>8</v>
      </c>
      <c r="B12" s="2">
        <v>178610</v>
      </c>
      <c r="C12" s="2">
        <v>137</v>
      </c>
      <c r="D12" s="2">
        <v>178581</v>
      </c>
      <c r="E12" s="2">
        <v>137</v>
      </c>
      <c r="F12" s="2">
        <v>179171</v>
      </c>
      <c r="G12" s="2">
        <v>137</v>
      </c>
      <c r="H12" s="2">
        <v>179267</v>
      </c>
      <c r="I12" s="2">
        <v>137</v>
      </c>
      <c r="J12" s="2">
        <v>178977</v>
      </c>
      <c r="K12" s="2">
        <v>138</v>
      </c>
      <c r="L12" s="2">
        <v>181078</v>
      </c>
      <c r="M12" s="2">
        <v>138</v>
      </c>
      <c r="N12" s="2">
        <v>182441</v>
      </c>
      <c r="O12" s="2">
        <v>138</v>
      </c>
      <c r="P12" s="2">
        <v>184192</v>
      </c>
      <c r="Q12" s="2">
        <v>139</v>
      </c>
      <c r="R12" s="2">
        <v>185763</v>
      </c>
      <c r="S12" s="2">
        <v>139</v>
      </c>
      <c r="T12" s="2">
        <v>187138</v>
      </c>
      <c r="U12" s="2">
        <v>139</v>
      </c>
    </row>
    <row r="13" spans="1:21" ht="21.75" customHeight="1" x14ac:dyDescent="0.35">
      <c r="A13" s="2" t="s">
        <v>9</v>
      </c>
      <c r="B13" s="2">
        <v>645502</v>
      </c>
      <c r="C13" s="2">
        <v>140</v>
      </c>
      <c r="D13" s="2">
        <v>645863</v>
      </c>
      <c r="E13" s="2">
        <v>140</v>
      </c>
      <c r="F13" s="2">
        <v>647291</v>
      </c>
      <c r="G13" s="2">
        <v>140</v>
      </c>
      <c r="H13" s="2">
        <v>647870</v>
      </c>
      <c r="I13" s="2">
        <v>141</v>
      </c>
      <c r="J13" s="2">
        <v>647626</v>
      </c>
      <c r="K13" s="2">
        <v>141</v>
      </c>
      <c r="L13" s="2">
        <v>653810</v>
      </c>
      <c r="M13" s="2">
        <v>141</v>
      </c>
      <c r="N13" s="2">
        <v>657536</v>
      </c>
      <c r="O13" s="2">
        <v>141</v>
      </c>
      <c r="P13" s="2">
        <v>662232</v>
      </c>
      <c r="Q13" s="2">
        <v>142</v>
      </c>
      <c r="R13" s="2">
        <v>666381</v>
      </c>
      <c r="S13" s="2">
        <v>142</v>
      </c>
      <c r="T13" s="2">
        <v>670009</v>
      </c>
      <c r="U13" s="2">
        <v>142</v>
      </c>
    </row>
    <row r="14" spans="1:21" ht="21.75" customHeight="1" x14ac:dyDescent="0.35">
      <c r="A14" s="2" t="s">
        <v>10</v>
      </c>
      <c r="B14" s="2">
        <v>491973</v>
      </c>
      <c r="C14" s="2">
        <v>139</v>
      </c>
      <c r="D14" s="2">
        <v>491956</v>
      </c>
      <c r="E14" s="2">
        <v>139</v>
      </c>
      <c r="F14" s="2">
        <v>493685</v>
      </c>
      <c r="G14" s="2">
        <v>140</v>
      </c>
      <c r="H14" s="2">
        <v>493379</v>
      </c>
      <c r="I14" s="2">
        <v>140</v>
      </c>
      <c r="J14" s="2">
        <v>492679</v>
      </c>
      <c r="K14" s="2">
        <v>140</v>
      </c>
      <c r="L14" s="2">
        <v>497326</v>
      </c>
      <c r="M14" s="2">
        <v>140</v>
      </c>
      <c r="N14" s="2">
        <v>499756</v>
      </c>
      <c r="O14" s="2">
        <v>140</v>
      </c>
      <c r="P14" s="2">
        <v>503345</v>
      </c>
      <c r="Q14" s="2">
        <v>140</v>
      </c>
      <c r="R14" s="2">
        <v>506383</v>
      </c>
      <c r="S14" s="2">
        <v>140</v>
      </c>
      <c r="T14" s="2">
        <v>509031</v>
      </c>
      <c r="U14" s="2">
        <v>140</v>
      </c>
    </row>
    <row r="15" spans="1:21" ht="21.75" customHeight="1" x14ac:dyDescent="0.35">
      <c r="A15" s="2" t="s">
        <v>11</v>
      </c>
      <c r="B15" s="2">
        <v>121276</v>
      </c>
      <c r="C15" s="2">
        <v>148</v>
      </c>
      <c r="D15" s="2">
        <v>121358</v>
      </c>
      <c r="E15" s="2">
        <v>148</v>
      </c>
      <c r="F15" s="2">
        <v>121945</v>
      </c>
      <c r="G15" s="2">
        <v>148</v>
      </c>
      <c r="H15" s="2">
        <v>121874</v>
      </c>
      <c r="I15" s="2">
        <v>148</v>
      </c>
      <c r="J15" s="2">
        <v>121638</v>
      </c>
      <c r="K15" s="2">
        <v>148</v>
      </c>
      <c r="L15" s="2">
        <v>122628</v>
      </c>
      <c r="M15" s="2">
        <v>149</v>
      </c>
      <c r="N15" s="2">
        <v>123142</v>
      </c>
      <c r="O15" s="2">
        <v>149</v>
      </c>
      <c r="P15" s="2">
        <v>123927</v>
      </c>
      <c r="Q15" s="2">
        <v>149</v>
      </c>
      <c r="R15" s="2">
        <v>124604</v>
      </c>
      <c r="S15" s="2">
        <v>149</v>
      </c>
      <c r="T15" s="2">
        <v>125110</v>
      </c>
      <c r="U15" s="2">
        <v>149</v>
      </c>
    </row>
    <row r="16" spans="1:21" ht="21.75" customHeight="1" x14ac:dyDescent="0.35">
      <c r="A16" s="2" t="s">
        <v>12</v>
      </c>
      <c r="B16" s="2">
        <v>216347</v>
      </c>
      <c r="C16" s="2">
        <v>145</v>
      </c>
      <c r="D16" s="2">
        <v>216416</v>
      </c>
      <c r="E16" s="2">
        <v>145</v>
      </c>
      <c r="F16" s="2">
        <v>217261</v>
      </c>
      <c r="G16" s="2">
        <v>145</v>
      </c>
      <c r="H16" s="2">
        <v>217269</v>
      </c>
      <c r="I16" s="2">
        <v>145</v>
      </c>
      <c r="J16" s="2">
        <v>216933</v>
      </c>
      <c r="K16" s="2">
        <v>146</v>
      </c>
      <c r="L16" s="2">
        <v>218891</v>
      </c>
      <c r="M16" s="2">
        <v>146</v>
      </c>
      <c r="N16" s="2">
        <v>219819</v>
      </c>
      <c r="O16" s="2">
        <v>146</v>
      </c>
      <c r="P16" s="2">
        <v>221259</v>
      </c>
      <c r="Q16" s="2">
        <v>146</v>
      </c>
      <c r="R16" s="2">
        <v>222333</v>
      </c>
      <c r="S16" s="2">
        <v>146</v>
      </c>
      <c r="T16" s="2">
        <v>223240</v>
      </c>
      <c r="U16" s="2">
        <v>146</v>
      </c>
    </row>
    <row r="17" spans="1:21" ht="21.75" customHeight="1" x14ac:dyDescent="0.35">
      <c r="A17" s="2" t="s">
        <v>13</v>
      </c>
      <c r="B17" s="2">
        <v>804722</v>
      </c>
      <c r="C17" s="2">
        <v>142</v>
      </c>
      <c r="D17" s="2">
        <v>803488</v>
      </c>
      <c r="E17" s="2">
        <v>142</v>
      </c>
      <c r="F17" s="2">
        <v>807622</v>
      </c>
      <c r="G17" s="2">
        <v>142</v>
      </c>
      <c r="H17" s="2">
        <v>806878</v>
      </c>
      <c r="I17" s="2">
        <v>142</v>
      </c>
      <c r="J17" s="2">
        <v>804452</v>
      </c>
      <c r="K17" s="2">
        <v>143</v>
      </c>
      <c r="L17" s="2">
        <v>812516</v>
      </c>
      <c r="M17" s="2">
        <v>143</v>
      </c>
      <c r="N17" s="2">
        <v>815970</v>
      </c>
      <c r="O17" s="2">
        <v>143</v>
      </c>
      <c r="P17" s="2">
        <v>821918</v>
      </c>
      <c r="Q17" s="2">
        <v>143</v>
      </c>
      <c r="R17" s="2">
        <v>827290</v>
      </c>
      <c r="S17" s="2">
        <v>143</v>
      </c>
      <c r="T17" s="2">
        <v>832191</v>
      </c>
      <c r="U17" s="2">
        <v>143</v>
      </c>
    </row>
    <row r="18" spans="1:21" ht="21.75" customHeight="1" x14ac:dyDescent="0.35">
      <c r="A18" s="2" t="s">
        <v>14</v>
      </c>
      <c r="B18" s="2">
        <v>181643</v>
      </c>
      <c r="C18" s="2">
        <v>149</v>
      </c>
      <c r="D18" s="2">
        <v>181607</v>
      </c>
      <c r="E18" s="2">
        <v>149</v>
      </c>
      <c r="F18" s="2">
        <v>183190</v>
      </c>
      <c r="G18" s="2">
        <v>149</v>
      </c>
      <c r="H18" s="2">
        <v>183005</v>
      </c>
      <c r="I18" s="2">
        <v>149</v>
      </c>
      <c r="J18" s="2">
        <v>182293</v>
      </c>
      <c r="K18" s="2">
        <v>150</v>
      </c>
      <c r="L18" s="2">
        <v>183850</v>
      </c>
      <c r="M18" s="2">
        <v>150</v>
      </c>
      <c r="N18" s="2">
        <v>184567</v>
      </c>
      <c r="O18" s="2">
        <v>150</v>
      </c>
      <c r="P18" s="2">
        <v>185697</v>
      </c>
      <c r="Q18" s="2">
        <v>150</v>
      </c>
      <c r="R18" s="2">
        <v>186821</v>
      </c>
      <c r="S18" s="2">
        <v>150</v>
      </c>
      <c r="T18" s="2">
        <v>187783</v>
      </c>
      <c r="U18" s="2">
        <v>150</v>
      </c>
    </row>
    <row r="19" spans="1:21" ht="21.75" customHeight="1" x14ac:dyDescent="0.35">
      <c r="A19" s="2" t="s">
        <v>15</v>
      </c>
      <c r="B19" s="2">
        <v>38628</v>
      </c>
      <c r="C19" s="2">
        <v>148</v>
      </c>
      <c r="D19" s="2">
        <v>38641</v>
      </c>
      <c r="E19" s="2">
        <v>148</v>
      </c>
      <c r="F19" s="2">
        <v>39138</v>
      </c>
      <c r="G19" s="2">
        <v>149</v>
      </c>
      <c r="H19" s="2">
        <v>39100</v>
      </c>
      <c r="I19" s="2">
        <v>149</v>
      </c>
      <c r="J19" s="2">
        <v>38837</v>
      </c>
      <c r="K19" s="2">
        <v>149</v>
      </c>
      <c r="L19" s="2">
        <v>39215</v>
      </c>
      <c r="M19" s="2">
        <v>150</v>
      </c>
      <c r="N19" s="2">
        <v>39352</v>
      </c>
      <c r="O19" s="2">
        <v>150</v>
      </c>
      <c r="P19" s="2">
        <v>39576</v>
      </c>
      <c r="Q19" s="2">
        <v>150</v>
      </c>
      <c r="R19" s="2">
        <v>39751</v>
      </c>
      <c r="S19" s="2">
        <v>150</v>
      </c>
      <c r="T19" s="2">
        <v>39938</v>
      </c>
      <c r="U19" s="2">
        <v>150</v>
      </c>
    </row>
    <row r="20" spans="1:21" ht="21.75" customHeight="1" x14ac:dyDescent="0.35">
      <c r="A20" s="2" t="s">
        <v>16</v>
      </c>
      <c r="B20" s="2">
        <v>819827</v>
      </c>
      <c r="C20" s="2">
        <v>156</v>
      </c>
      <c r="D20" s="2">
        <v>820535</v>
      </c>
      <c r="E20" s="2">
        <v>156</v>
      </c>
      <c r="F20" s="2">
        <v>845892</v>
      </c>
      <c r="G20" s="2">
        <v>158</v>
      </c>
      <c r="H20" s="2">
        <v>845097</v>
      </c>
      <c r="I20" s="2">
        <v>158</v>
      </c>
      <c r="J20" s="2">
        <v>828248</v>
      </c>
      <c r="K20" s="2">
        <v>158</v>
      </c>
      <c r="L20" s="2">
        <v>838724</v>
      </c>
      <c r="M20" s="2">
        <v>158</v>
      </c>
      <c r="N20" s="2">
        <v>839051</v>
      </c>
      <c r="O20" s="2">
        <v>158</v>
      </c>
      <c r="P20" s="2">
        <v>841421</v>
      </c>
      <c r="Q20" s="2">
        <v>158</v>
      </c>
      <c r="R20" s="2">
        <v>845966</v>
      </c>
      <c r="S20" s="2">
        <v>158</v>
      </c>
      <c r="T20" s="2">
        <v>851240</v>
      </c>
      <c r="U20" s="2">
        <v>158</v>
      </c>
    </row>
    <row r="21" spans="1:21" ht="21.75" customHeight="1" x14ac:dyDescent="0.35">
      <c r="A21" s="2" t="s">
        <v>17</v>
      </c>
      <c r="B21" s="2">
        <v>580624</v>
      </c>
      <c r="C21" s="2">
        <v>156</v>
      </c>
      <c r="D21" s="2">
        <v>580434</v>
      </c>
      <c r="E21" s="2">
        <v>156</v>
      </c>
      <c r="F21" s="2">
        <v>589386</v>
      </c>
      <c r="G21" s="2">
        <v>156</v>
      </c>
      <c r="H21" s="2">
        <v>587940</v>
      </c>
      <c r="I21" s="2">
        <v>156</v>
      </c>
      <c r="J21" s="2">
        <v>582462</v>
      </c>
      <c r="K21" s="2">
        <v>157</v>
      </c>
      <c r="L21" s="2">
        <v>586994</v>
      </c>
      <c r="M21" s="2">
        <v>157</v>
      </c>
      <c r="N21" s="2">
        <v>588138</v>
      </c>
      <c r="O21" s="2">
        <v>157</v>
      </c>
      <c r="P21" s="2">
        <v>590420</v>
      </c>
      <c r="Q21" s="2">
        <v>157</v>
      </c>
      <c r="R21" s="2">
        <v>592927</v>
      </c>
      <c r="S21" s="2">
        <v>157</v>
      </c>
      <c r="T21" s="2">
        <v>595490</v>
      </c>
      <c r="U21" s="2">
        <v>157</v>
      </c>
    </row>
    <row r="22" spans="1:21" ht="21.75" customHeight="1" x14ac:dyDescent="0.35">
      <c r="A22" s="2" t="s">
        <v>18</v>
      </c>
      <c r="B22" s="2">
        <v>78816</v>
      </c>
      <c r="C22" s="2">
        <v>156</v>
      </c>
      <c r="D22" s="2">
        <v>78786</v>
      </c>
      <c r="E22" s="2">
        <v>156</v>
      </c>
      <c r="F22" s="2">
        <v>79478</v>
      </c>
      <c r="G22" s="2">
        <v>156</v>
      </c>
      <c r="H22" s="2">
        <v>79349</v>
      </c>
      <c r="I22" s="2">
        <v>156</v>
      </c>
      <c r="J22" s="2">
        <v>78826</v>
      </c>
      <c r="K22" s="2">
        <v>156</v>
      </c>
      <c r="L22" s="2">
        <v>79264</v>
      </c>
      <c r="M22" s="2">
        <v>156</v>
      </c>
      <c r="N22" s="2">
        <v>79466</v>
      </c>
      <c r="O22" s="2">
        <v>156</v>
      </c>
      <c r="P22" s="2">
        <v>79709</v>
      </c>
      <c r="Q22" s="2">
        <v>156</v>
      </c>
      <c r="R22" s="2">
        <v>79958</v>
      </c>
      <c r="S22" s="2">
        <v>157</v>
      </c>
      <c r="T22" s="2">
        <v>80253</v>
      </c>
      <c r="U22" s="2">
        <v>157</v>
      </c>
    </row>
    <row r="23" spans="1:21" ht="21.75" customHeight="1" x14ac:dyDescent="0.35">
      <c r="A23" s="2" t="s">
        <v>19</v>
      </c>
      <c r="B23" s="2">
        <v>265787</v>
      </c>
      <c r="C23" s="2">
        <v>166</v>
      </c>
      <c r="D23" s="2">
        <v>265896</v>
      </c>
      <c r="E23" s="2">
        <v>167</v>
      </c>
      <c r="F23" s="2">
        <v>274432</v>
      </c>
      <c r="G23" s="2">
        <v>168</v>
      </c>
      <c r="H23" s="2">
        <v>273121</v>
      </c>
      <c r="I23" s="2">
        <v>168</v>
      </c>
      <c r="J23" s="2">
        <v>267502</v>
      </c>
      <c r="K23" s="2">
        <v>168</v>
      </c>
      <c r="L23" s="2">
        <v>269794</v>
      </c>
      <c r="M23" s="2">
        <v>168</v>
      </c>
      <c r="N23" s="2">
        <v>270136</v>
      </c>
      <c r="O23" s="2">
        <v>168</v>
      </c>
      <c r="P23" s="2">
        <v>271064</v>
      </c>
      <c r="Q23" s="2">
        <v>168</v>
      </c>
      <c r="R23" s="2">
        <v>272570</v>
      </c>
      <c r="S23" s="2">
        <v>168</v>
      </c>
      <c r="T23" s="2">
        <v>274161</v>
      </c>
      <c r="U23" s="2">
        <v>168</v>
      </c>
    </row>
    <row r="24" spans="1:21" ht="21.75" customHeight="1" x14ac:dyDescent="0.35">
      <c r="A24" s="2" t="s">
        <v>20</v>
      </c>
      <c r="B24" s="2">
        <v>685844</v>
      </c>
      <c r="C24" s="2">
        <v>160</v>
      </c>
      <c r="D24" s="2">
        <v>686566</v>
      </c>
      <c r="E24" s="2">
        <v>160</v>
      </c>
      <c r="F24" s="2">
        <v>709053</v>
      </c>
      <c r="G24" s="2">
        <v>161</v>
      </c>
      <c r="H24" s="2">
        <v>709023</v>
      </c>
      <c r="I24" s="2">
        <v>162</v>
      </c>
      <c r="J24" s="2">
        <v>693641</v>
      </c>
      <c r="K24" s="2">
        <v>161</v>
      </c>
      <c r="L24" s="2">
        <v>701305</v>
      </c>
      <c r="M24" s="2">
        <v>162</v>
      </c>
      <c r="N24" s="2">
        <v>702176</v>
      </c>
      <c r="O24" s="2">
        <v>162</v>
      </c>
      <c r="P24" s="2">
        <v>703260</v>
      </c>
      <c r="Q24" s="2">
        <v>162</v>
      </c>
      <c r="R24" s="2">
        <v>706660</v>
      </c>
      <c r="S24" s="2">
        <v>162</v>
      </c>
      <c r="T24" s="2">
        <v>709936</v>
      </c>
      <c r="U24" s="2">
        <v>162</v>
      </c>
    </row>
    <row r="25" spans="1:21" ht="21.75" customHeight="1" x14ac:dyDescent="0.35">
      <c r="A25" s="2" t="s">
        <v>21</v>
      </c>
      <c r="B25" s="2">
        <v>196201</v>
      </c>
      <c r="C25" s="2">
        <v>160</v>
      </c>
      <c r="D25" s="2">
        <v>196217</v>
      </c>
      <c r="E25" s="2">
        <v>160</v>
      </c>
      <c r="F25" s="2">
        <v>198492</v>
      </c>
      <c r="G25" s="2">
        <v>161</v>
      </c>
      <c r="H25" s="2">
        <v>198205</v>
      </c>
      <c r="I25" s="2">
        <v>161</v>
      </c>
      <c r="J25" s="2">
        <v>196838</v>
      </c>
      <c r="K25" s="2">
        <v>161</v>
      </c>
      <c r="L25" s="2">
        <v>198561</v>
      </c>
      <c r="M25" s="2">
        <v>162</v>
      </c>
      <c r="N25" s="2">
        <v>199161</v>
      </c>
      <c r="O25" s="2">
        <v>162</v>
      </c>
      <c r="P25" s="2">
        <v>200271</v>
      </c>
      <c r="Q25" s="2">
        <v>162</v>
      </c>
      <c r="R25" s="2">
        <v>201379</v>
      </c>
      <c r="S25" s="2">
        <v>162</v>
      </c>
      <c r="T25" s="2">
        <v>202426</v>
      </c>
      <c r="U25" s="2">
        <v>162</v>
      </c>
    </row>
    <row r="26" spans="1:21" ht="21.75" customHeight="1" thickBot="1" x14ac:dyDescent="0.4">
      <c r="A26" s="17" t="s">
        <v>33</v>
      </c>
      <c r="B26" s="17">
        <v>8430809</v>
      </c>
      <c r="C26" s="17">
        <v>146</v>
      </c>
      <c r="D26" s="17">
        <v>8431025</v>
      </c>
      <c r="E26" s="17">
        <v>146</v>
      </c>
      <c r="F26" s="17">
        <v>8519530</v>
      </c>
      <c r="G26" s="17">
        <v>147</v>
      </c>
      <c r="H26" s="17">
        <v>8515701</v>
      </c>
      <c r="I26" s="17">
        <v>147</v>
      </c>
      <c r="J26" s="17">
        <v>8463274</v>
      </c>
      <c r="K26" s="17">
        <v>147</v>
      </c>
      <c r="L26" s="17">
        <v>8545080</v>
      </c>
      <c r="M26" s="17">
        <v>147</v>
      </c>
      <c r="N26" s="17">
        <v>8577163</v>
      </c>
      <c r="O26" s="17">
        <v>147</v>
      </c>
      <c r="P26" s="17">
        <v>8625974</v>
      </c>
      <c r="Q26" s="17">
        <v>147</v>
      </c>
      <c r="R26" s="17">
        <v>8675235</v>
      </c>
      <c r="S26" s="17">
        <v>147</v>
      </c>
      <c r="T26" s="17">
        <v>8722191</v>
      </c>
      <c r="U26" s="17">
        <v>147</v>
      </c>
    </row>
    <row r="27" spans="1:21" s="5" customFormat="1" ht="31.5" customHeight="1" thickTop="1" x14ac:dyDescent="0.35">
      <c r="A27" s="13" t="s">
        <v>0</v>
      </c>
      <c r="B27" s="14">
        <f>+B5+B6+B7+B8+B9+B10+B11+B12+B13</f>
        <v>3949121</v>
      </c>
      <c r="C27" s="14">
        <f>+(B5*C5+B6*C6+B7*C7+B8*C8+B9*C9+B10*C10+B11*C11+B12*C12+B13*C13)/B27</f>
        <v>138.87298515289859</v>
      </c>
      <c r="D27" s="14">
        <f>+D5+D6+D7+D8+D9+D10+D11+D12+D13</f>
        <v>3949125</v>
      </c>
      <c r="E27" s="14">
        <f>+(D5*E5+D6*E6+D7*E7+D8*E8+D9*E9+D10*E10+D11*E11+D12*E12+D13*E13)/D27</f>
        <v>138.87343449498306</v>
      </c>
      <c r="F27" s="14">
        <f>+F5+F6+F7+F8+F9+F10+F11+F12+F13</f>
        <v>3959956</v>
      </c>
      <c r="G27" s="14">
        <f>+(F5*G5+F6*G6+F7*G7+F8*G8+F9*G9+F10*G10+F11*G11+F12*G12+F13*G13)/F27</f>
        <v>139.39194955701527</v>
      </c>
      <c r="H27" s="14">
        <f>+H5+H6+H7+H8+H9+H10+H11+H12+H13</f>
        <v>3961461</v>
      </c>
      <c r="I27" s="14">
        <f>+(H5*I5+H6*I6+H7*I7+H8*I8+H9*I9+H10*I10+H11*I11+H12*I12+H13*I13)/H27</f>
        <v>139.55524489575942</v>
      </c>
      <c r="J27" s="14">
        <f>+J5+J6+J7+J8+J9+J10+J11+J12+J13</f>
        <v>3958925</v>
      </c>
      <c r="K27" s="14">
        <f>+(J5*K5+J6*K6+J7*K7+J8*K8+J9*K9+J10*K10+J11*K11+J12*K12+J13*K13)/J27</f>
        <v>139.86826777471157</v>
      </c>
      <c r="L27" s="14">
        <f>+L5+L6+L7+L8+L9+L10+L11+L12+L13</f>
        <v>3996012</v>
      </c>
      <c r="M27" s="14">
        <f>+(L5*M5+L6*M6+L7*M7+L8*M8+L9*M9+L10*M10+L11*M11+L12*M12+L13*M13)/L27</f>
        <v>139.86743358128052</v>
      </c>
      <c r="N27" s="14">
        <f>+N5+N6+N7+N8+N9+N10+N11+N12+N13</f>
        <v>4016429</v>
      </c>
      <c r="O27" s="14">
        <f>+(N5*O5+N6*O6+N7*O7+N8*O8+N9*O9+N10*O10+N11*O11+N12*O12+N13*O13)/N27</f>
        <v>139.86731073797148</v>
      </c>
      <c r="P27" s="14">
        <f>+P5+P6+P7+P8+P9+P10+P11+P12+P13</f>
        <v>4044107</v>
      </c>
      <c r="Q27" s="14">
        <f>+(P5*Q5+P6*Q6+P7*Q7+P8*Q8+P9*Q9+P10*Q10+P11*Q11+P12*Q12+P13*Q13)/P27</f>
        <v>140.6223396166323</v>
      </c>
      <c r="R27" s="14">
        <f>+R5+R6+R7+R8+R9+R10+R11+R12+R13</f>
        <v>4068593</v>
      </c>
      <c r="S27" s="14">
        <f>+(R5*S5+R6*S6+R7*S7+R8*S8+R9*S9+R10*S10+R11*S11+R12*S12+R13*S13)/R27</f>
        <v>140.62164143722413</v>
      </c>
      <c r="T27" s="14">
        <f>+T5+T6+T7+T8+T9+T10+T11+T12+T13</f>
        <v>4091392</v>
      </c>
      <c r="U27" s="14">
        <f>+(T5*U5+T6*U6+T7*U7+T8*U8+T9*U9+T10*U10+T11*U11+T12*U12+T13*U13)/T27</f>
        <v>140.62118613909399</v>
      </c>
    </row>
    <row r="28" spans="1:21" ht="23.15" customHeight="1" x14ac:dyDescent="0.35">
      <c r="A28" s="13" t="s">
        <v>1</v>
      </c>
      <c r="B28" s="14">
        <f>+B14+B15+B16+B17</f>
        <v>1634318</v>
      </c>
      <c r="C28" s="14">
        <f>+(+B15*C15+B14*C14+B16*C16+B17*C17)/B28</f>
        <v>141.93928843713402</v>
      </c>
      <c r="D28" s="14">
        <f>+D14+D15+D16+D17</f>
        <v>1633218</v>
      </c>
      <c r="E28" s="14">
        <f>+(+D15*E15+D14*E14+D16*E16+D17*E17)/D28</f>
        <v>141.93970676296735</v>
      </c>
      <c r="F28" s="14">
        <f>+F14+F15+F16+F17</f>
        <v>1640513</v>
      </c>
      <c r="G28" s="14">
        <f>+(+F15*G15+F14*G14+F16*G16+F17*G17)/F28</f>
        <v>142.24143850124929</v>
      </c>
      <c r="H28" s="14">
        <f>+H14+H15+H16+H17</f>
        <v>1639400</v>
      </c>
      <c r="I28" s="14">
        <f>+(+H15*I15+H14*I14+H16*I16+H17*I17)/H28</f>
        <v>142.24173051116261</v>
      </c>
      <c r="J28" s="14">
        <f>+J14+J15+J16+J17</f>
        <v>1635702</v>
      </c>
      <c r="K28" s="14">
        <f>+(+J15*K15+J14*K14+J16*K16+J17*K17)/J28</f>
        <v>142.86608318630167</v>
      </c>
      <c r="L28" s="14">
        <f>+L14+L15+L16+L17</f>
        <v>1651361</v>
      </c>
      <c r="M28" s="14">
        <f>+(+L15*M15+L14*M14+L16*M16+L17*M17)/L28</f>
        <v>142.93972426380421</v>
      </c>
      <c r="N28" s="14">
        <f>+N14+N15+N16+N17</f>
        <v>1658687</v>
      </c>
      <c r="O28" s="14">
        <f>+(+N15*O15+N14*O14+N16*O16+N17*O17)/N28</f>
        <v>142.93913318184806</v>
      </c>
      <c r="P28" s="14">
        <f>+P14+P15+P16+P17</f>
        <v>1670449</v>
      </c>
      <c r="Q28" s="14">
        <f>+(+P15*Q15+P14*Q14+P16*Q16+P17*Q17)/P28</f>
        <v>142.93852191835848</v>
      </c>
      <c r="R28" s="14">
        <f>+R14+R15+R16+R17</f>
        <v>1680610</v>
      </c>
      <c r="S28" s="14">
        <f>+(+R15*S15+R14*S14+R16*S16+R17*S17)/R28</f>
        <v>142.93780472566507</v>
      </c>
      <c r="T28" s="14">
        <f>+T14+T15+T16+T17</f>
        <v>1689572</v>
      </c>
      <c r="U28" s="14">
        <f>+(+T15*U15+T14*U14+T16*U16+T17*U17)/T28</f>
        <v>142.93684021752256</v>
      </c>
    </row>
    <row r="29" spans="1:21" ht="23.15" customHeight="1" thickBot="1" x14ac:dyDescent="0.4">
      <c r="A29" s="15" t="s">
        <v>2</v>
      </c>
      <c r="B29" s="16">
        <f>+B18+B19+B20+B21+B22+B23+B24+B25</f>
        <v>2847370</v>
      </c>
      <c r="C29" s="16">
        <f>+(B18*C18+B19*C19+B20*C20+B21*C21+B22*C22+B23*C23+B24*C24+B25*C25)/B29</f>
        <v>157.61746629345677</v>
      </c>
      <c r="D29" s="16">
        <f>+D18+D19+D20+D21+D22+D23+D24+D25</f>
        <v>2848682</v>
      </c>
      <c r="E29" s="16">
        <f>+(D18*E18+D19*E19+D20*E20+D21*E21+D22*E22+D23*E23+D24*E24+D25*E25)/D29</f>
        <v>157.71153221033447</v>
      </c>
      <c r="F29" s="16">
        <f>+F18+F19+F20+F21+F22+F23+F24+F25</f>
        <v>2919061</v>
      </c>
      <c r="G29" s="16">
        <f>+(F18*G18+F19*G19+F20*G20+F21*G21+F22*G22+F23*G23+F24*G24+F25*G25)/F29</f>
        <v>158.72909576058876</v>
      </c>
      <c r="H29" s="16">
        <f>+H18+H19+H20+H21+H22+H23+H24+H25</f>
        <v>2914840</v>
      </c>
      <c r="I29" s="16">
        <f>+(H18*I18+H19*I19+H20*I20+H21*I21+H22*I22+H23*I23+H24*I24+H25*I25)/H29</f>
        <v>158.97034279754635</v>
      </c>
      <c r="J29" s="16">
        <f>+J18+J19+J20+J21+J22+J23+J24+J25</f>
        <v>2868647</v>
      </c>
      <c r="K29" s="16">
        <f>+(J18*K18+J19*K19+J20*K20+J21*K21+J22*K22+J23*K23+J24*K24+J25*K25)/J29</f>
        <v>158.97553515646922</v>
      </c>
      <c r="L29" s="16">
        <f>+L18+L19+L20+L21+L22+L23+L24+L25</f>
        <v>2897707</v>
      </c>
      <c r="M29" s="16">
        <f>+(L18*M18+L19*M19+L20*M20+L21*M21+L22*M22+L23*M23+L24*M24+L25*M25)/L29</f>
        <v>159.30011833494552</v>
      </c>
      <c r="N29" s="16">
        <f>+N18+N19+N20+N21+N22+N23+N24+N25</f>
        <v>2902047</v>
      </c>
      <c r="O29" s="16">
        <f>+(N18*O18+N19*O19+N20*O20+N21*O21+N22*O22+N23*O23+N24*O24+N25*O25)/N29</f>
        <v>159.29849240897892</v>
      </c>
      <c r="P29" s="16">
        <f>+P18+P19+P20+P21+P22+P23+P24+P25</f>
        <v>2911418</v>
      </c>
      <c r="Q29" s="16">
        <f>+(P18*Q18+P19*Q19+P20*Q20+P21*Q21+P22*Q22+P23*Q23+P24*Q24+P25*Q25)/P29</f>
        <v>159.29584346871525</v>
      </c>
      <c r="R29" s="16">
        <f>+R18+R19+R20+R21+R22+R23+R24+R25</f>
        <v>2926032</v>
      </c>
      <c r="S29" s="16">
        <f>+(R18*S18+R19*S19+R20*S20+R21*S21+R22*S22+R23*S23+R24*S24+R25*S25)/R29</f>
        <v>159.32342879367008</v>
      </c>
      <c r="T29" s="16">
        <f>+T18+T19+T20+T21+T22+T23+T24+T25</f>
        <v>2941227</v>
      </c>
      <c r="U29" s="16">
        <f>+(T18*U18+T19*U19+T20*U20+T21*U21+T22*U22+T23*U23+T24*U24+T25*U25)/T29</f>
        <v>159.32378323740397</v>
      </c>
    </row>
    <row r="30" spans="1:21" ht="25" customHeight="1" thickTop="1" x14ac:dyDescent="0.3">
      <c r="A30" s="70" t="str">
        <f>+INDICE!B10</f>
        <v xml:space="preserve"> Lettura dati 23 novembre 2023</v>
      </c>
      <c r="J30" s="24"/>
    </row>
    <row r="31" spans="1:21" x14ac:dyDescent="0.35">
      <c r="B31" s="6"/>
      <c r="C31" s="25"/>
      <c r="D31" s="5"/>
      <c r="E31" s="67"/>
      <c r="F31" s="5"/>
    </row>
    <row r="32" spans="1:21" s="3" customFormat="1" x14ac:dyDescent="0.35">
      <c r="A32" s="1"/>
      <c r="B32" s="1"/>
      <c r="C32" s="66"/>
      <c r="E32" s="68"/>
      <c r="G32" s="68"/>
      <c r="I32" s="68"/>
    </row>
    <row r="33" spans="2:6" ht="15" x14ac:dyDescent="0.35">
      <c r="B33" s="7"/>
      <c r="C33" s="65"/>
    </row>
    <row r="37" spans="2:6" ht="13.5" x14ac:dyDescent="0.35">
      <c r="B37" s="14"/>
      <c r="C37" s="14"/>
      <c r="F37" s="24"/>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65"/>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T3:U3"/>
    <mergeCell ref="B2:U2"/>
    <mergeCell ref="A3:A4"/>
    <mergeCell ref="B3:C3"/>
    <mergeCell ref="D3:E3"/>
    <mergeCell ref="F3:G3"/>
    <mergeCell ref="N3:O3"/>
    <mergeCell ref="R3:S3"/>
    <mergeCell ref="P3:Q3"/>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rowBreaks count="1" manualBreakCount="1">
    <brk id="18" max="21" man="1"/>
  </rowBreaks>
  <ignoredErrors>
    <ignoredError sqref="C27:V3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0C03-2FD9-483A-9EF4-A453E9AC983A}">
  <sheetPr>
    <pageSetUpPr fitToPage="1"/>
  </sheetPr>
  <dimension ref="A1:U60"/>
  <sheetViews>
    <sheetView showGridLines="0" view="pageBreakPreview" zoomScale="64" zoomScaleNormal="58" zoomScaleSheetLayoutView="64" workbookViewId="0">
      <selection activeCell="C25" sqref="C25:J27"/>
    </sheetView>
  </sheetViews>
  <sheetFormatPr defaultColWidth="13.26953125" defaultRowHeight="10" x14ac:dyDescent="0.35"/>
  <cols>
    <col min="1" max="1" width="30.26953125" style="1" customWidth="1"/>
    <col min="2" max="2" width="13.1796875" style="1" customWidth="1"/>
    <col min="3" max="3" width="13.1796875" style="66" customWidth="1"/>
    <col min="4" max="4" width="14" style="1" bestFit="1" customWidth="1"/>
    <col min="5" max="5" width="13.1796875" style="1" customWidth="1"/>
    <col min="6" max="6" width="14" style="1" bestFit="1" customWidth="1"/>
    <col min="7" max="7" width="13.1796875" style="1" customWidth="1"/>
    <col min="8" max="8" width="17.453125" style="1" customWidth="1"/>
    <col min="9" max="9" width="13" style="1" customWidth="1"/>
    <col min="10" max="10" width="15.453125" style="1" customWidth="1"/>
    <col min="11" max="11" width="13.26953125" style="1"/>
    <col min="12" max="12" width="15.81640625" style="1" customWidth="1"/>
    <col min="13" max="16384" width="13.26953125" style="1"/>
  </cols>
  <sheetData>
    <row r="1" spans="1:21" ht="61.5" customHeight="1" thickBot="1" x14ac:dyDescent="0.4">
      <c r="A1" s="47" t="s">
        <v>218</v>
      </c>
      <c r="B1" s="47"/>
      <c r="C1" s="47"/>
      <c r="D1" s="47"/>
      <c r="E1" s="47"/>
      <c r="F1" s="47"/>
      <c r="G1" s="47"/>
      <c r="H1" s="47"/>
      <c r="I1" s="47"/>
      <c r="J1" s="47"/>
      <c r="K1" s="47"/>
      <c r="L1" s="47"/>
      <c r="M1" s="47"/>
      <c r="N1" s="49"/>
      <c r="O1" s="49"/>
      <c r="P1" s="49"/>
      <c r="Q1" s="49"/>
      <c r="R1" s="49"/>
      <c r="S1" s="49"/>
      <c r="T1" s="49"/>
      <c r="U1" s="49"/>
    </row>
    <row r="2" spans="1:21" ht="40.5" customHeight="1" thickTop="1" x14ac:dyDescent="0.35">
      <c r="A2" s="37"/>
      <c r="B2" s="380" t="s">
        <v>36</v>
      </c>
      <c r="C2" s="380"/>
      <c r="D2" s="380"/>
      <c r="E2" s="380"/>
      <c r="F2" s="380"/>
      <c r="G2" s="380"/>
      <c r="H2" s="380"/>
      <c r="I2" s="380"/>
      <c r="J2" s="380"/>
      <c r="K2" s="380"/>
      <c r="L2" s="380"/>
      <c r="M2" s="380"/>
      <c r="N2" s="380"/>
      <c r="O2" s="380"/>
      <c r="P2" s="380"/>
      <c r="Q2" s="380"/>
      <c r="R2" s="380"/>
      <c r="S2" s="380"/>
      <c r="T2" s="380"/>
      <c r="U2" s="380"/>
    </row>
    <row r="3" spans="1:21" ht="33" customHeight="1" x14ac:dyDescent="0.35">
      <c r="A3" s="396" t="s">
        <v>79</v>
      </c>
      <c r="B3" s="394" t="s">
        <v>131</v>
      </c>
      <c r="C3" s="395"/>
      <c r="D3" s="394" t="s">
        <v>195</v>
      </c>
      <c r="E3" s="395"/>
      <c r="F3" s="394" t="s">
        <v>204</v>
      </c>
      <c r="G3" s="395"/>
      <c r="H3" s="394" t="s">
        <v>210</v>
      </c>
      <c r="I3" s="395"/>
      <c r="J3" s="394" t="s">
        <v>214</v>
      </c>
      <c r="K3" s="395"/>
      <c r="L3" s="394" t="s">
        <v>217</v>
      </c>
      <c r="M3" s="395"/>
      <c r="N3" s="394" t="s">
        <v>221</v>
      </c>
      <c r="O3" s="395"/>
      <c r="P3" s="394" t="s">
        <v>224</v>
      </c>
      <c r="Q3" s="395"/>
      <c r="R3" s="394" t="s">
        <v>232</v>
      </c>
      <c r="S3" s="395"/>
      <c r="T3" s="398" t="s">
        <v>238</v>
      </c>
      <c r="U3" s="399"/>
    </row>
    <row r="4" spans="1:21" ht="64" customHeight="1" thickBot="1" x14ac:dyDescent="0.4">
      <c r="A4" s="397"/>
      <c r="B4" s="30" t="s">
        <v>103</v>
      </c>
      <c r="C4" s="64" t="s">
        <v>104</v>
      </c>
      <c r="D4" s="30" t="s">
        <v>103</v>
      </c>
      <c r="E4" s="64" t="s">
        <v>104</v>
      </c>
      <c r="F4" s="30" t="s">
        <v>103</v>
      </c>
      <c r="G4" s="64" t="s">
        <v>104</v>
      </c>
      <c r="H4" s="30" t="s">
        <v>103</v>
      </c>
      <c r="I4" s="64" t="s">
        <v>104</v>
      </c>
      <c r="J4" s="30" t="s">
        <v>103</v>
      </c>
      <c r="K4" s="64" t="s">
        <v>104</v>
      </c>
      <c r="L4" s="30" t="s">
        <v>103</v>
      </c>
      <c r="M4" s="64" t="s">
        <v>104</v>
      </c>
      <c r="N4" s="30" t="s">
        <v>103</v>
      </c>
      <c r="O4" s="64" t="s">
        <v>104</v>
      </c>
      <c r="P4" s="30" t="s">
        <v>103</v>
      </c>
      <c r="Q4" s="64" t="s">
        <v>104</v>
      </c>
      <c r="R4" s="30" t="s">
        <v>103</v>
      </c>
      <c r="S4" s="64" t="s">
        <v>104</v>
      </c>
      <c r="T4" s="30" t="s">
        <v>103</v>
      </c>
      <c r="U4" s="64" t="s">
        <v>104</v>
      </c>
    </row>
    <row r="5" spans="1:21" ht="21.75" customHeight="1" thickTop="1" x14ac:dyDescent="0.35">
      <c r="A5" s="2" t="s">
        <v>4</v>
      </c>
      <c r="B5" s="2">
        <v>594192</v>
      </c>
      <c r="C5" s="2">
        <v>158</v>
      </c>
      <c r="D5" s="2">
        <v>595523</v>
      </c>
      <c r="E5" s="2">
        <v>157</v>
      </c>
      <c r="F5" s="2">
        <v>612069</v>
      </c>
      <c r="G5" s="2">
        <v>151</v>
      </c>
      <c r="H5" s="2">
        <v>610764</v>
      </c>
      <c r="I5" s="2">
        <v>152</v>
      </c>
      <c r="J5" s="2">
        <v>609590</v>
      </c>
      <c r="K5" s="2">
        <v>152</v>
      </c>
      <c r="L5" s="2">
        <v>607965</v>
      </c>
      <c r="M5" s="2">
        <v>152</v>
      </c>
      <c r="N5" s="2">
        <v>606401</v>
      </c>
      <c r="O5" s="2">
        <v>152</v>
      </c>
      <c r="P5" s="2">
        <v>604944</v>
      </c>
      <c r="Q5" s="2">
        <v>152</v>
      </c>
      <c r="R5" s="2">
        <v>603154</v>
      </c>
      <c r="S5" s="2">
        <v>153</v>
      </c>
      <c r="T5" s="2">
        <v>601381</v>
      </c>
      <c r="U5" s="2">
        <v>153</v>
      </c>
    </row>
    <row r="6" spans="1:21" ht="21.75" customHeight="1" x14ac:dyDescent="0.35">
      <c r="A6" s="2" t="s">
        <v>5</v>
      </c>
      <c r="B6" s="2">
        <v>18341</v>
      </c>
      <c r="C6" s="2">
        <v>154</v>
      </c>
      <c r="D6" s="2">
        <v>18367</v>
      </c>
      <c r="E6" s="2">
        <v>154</v>
      </c>
      <c r="F6" s="2">
        <v>18777</v>
      </c>
      <c r="G6" s="2">
        <v>146</v>
      </c>
      <c r="H6" s="2">
        <v>18750</v>
      </c>
      <c r="I6" s="2">
        <v>146</v>
      </c>
      <c r="J6" s="2">
        <v>18706</v>
      </c>
      <c r="K6" s="2">
        <v>146</v>
      </c>
      <c r="L6" s="2">
        <v>18652</v>
      </c>
      <c r="M6" s="2">
        <v>147</v>
      </c>
      <c r="N6" s="2">
        <v>18579</v>
      </c>
      <c r="O6" s="2">
        <v>147</v>
      </c>
      <c r="P6" s="2">
        <v>18537</v>
      </c>
      <c r="Q6" s="2">
        <v>148</v>
      </c>
      <c r="R6" s="2">
        <v>18501</v>
      </c>
      <c r="S6" s="2">
        <v>148</v>
      </c>
      <c r="T6" s="2">
        <v>18418</v>
      </c>
      <c r="U6" s="2">
        <v>148</v>
      </c>
    </row>
    <row r="7" spans="1:21" ht="21.75" customHeight="1" x14ac:dyDescent="0.35">
      <c r="A7" s="2" t="s">
        <v>6</v>
      </c>
      <c r="B7" s="2">
        <v>1533155</v>
      </c>
      <c r="C7" s="2">
        <v>158</v>
      </c>
      <c r="D7" s="2">
        <v>1536535</v>
      </c>
      <c r="E7" s="2">
        <v>157</v>
      </c>
      <c r="F7" s="2">
        <v>1575496</v>
      </c>
      <c r="G7" s="2">
        <v>152</v>
      </c>
      <c r="H7" s="2">
        <v>1572145</v>
      </c>
      <c r="I7" s="2">
        <v>152</v>
      </c>
      <c r="J7" s="2">
        <v>1569382</v>
      </c>
      <c r="K7" s="2">
        <v>152</v>
      </c>
      <c r="L7" s="2">
        <v>1565223</v>
      </c>
      <c r="M7" s="2">
        <v>152</v>
      </c>
      <c r="N7" s="2">
        <v>1561592</v>
      </c>
      <c r="O7" s="2">
        <v>152</v>
      </c>
      <c r="P7" s="2">
        <v>1555885</v>
      </c>
      <c r="Q7" s="2">
        <v>153</v>
      </c>
      <c r="R7" s="2">
        <v>1551799</v>
      </c>
      <c r="S7" s="2">
        <v>153</v>
      </c>
      <c r="T7" s="2">
        <v>1547122</v>
      </c>
      <c r="U7" s="2">
        <v>153</v>
      </c>
    </row>
    <row r="8" spans="1:21" ht="21.75" customHeight="1" x14ac:dyDescent="0.35">
      <c r="A8" s="2" t="s">
        <v>71</v>
      </c>
      <c r="B8" s="2">
        <v>91713</v>
      </c>
      <c r="C8" s="2">
        <v>164</v>
      </c>
      <c r="D8" s="2">
        <v>91744</v>
      </c>
      <c r="E8" s="2">
        <v>163</v>
      </c>
      <c r="F8" s="2">
        <v>93434</v>
      </c>
      <c r="G8" s="2">
        <v>155</v>
      </c>
      <c r="H8" s="2">
        <v>93014</v>
      </c>
      <c r="I8" s="2">
        <v>155</v>
      </c>
      <c r="J8" s="2">
        <v>92803</v>
      </c>
      <c r="K8" s="2">
        <v>155</v>
      </c>
      <c r="L8" s="2">
        <v>92523</v>
      </c>
      <c r="M8" s="2">
        <v>156</v>
      </c>
      <c r="N8" s="2">
        <v>92350</v>
      </c>
      <c r="O8" s="2">
        <v>156</v>
      </c>
      <c r="P8" s="2">
        <v>92216</v>
      </c>
      <c r="Q8" s="2">
        <v>156</v>
      </c>
      <c r="R8" s="2">
        <v>92000</v>
      </c>
      <c r="S8" s="2">
        <v>156</v>
      </c>
      <c r="T8" s="2">
        <v>91653</v>
      </c>
      <c r="U8" s="2">
        <v>156</v>
      </c>
    </row>
    <row r="9" spans="1:21" ht="21.75" customHeight="1" x14ac:dyDescent="0.35">
      <c r="A9" s="2" t="s">
        <v>72</v>
      </c>
      <c r="B9" s="2">
        <v>97553</v>
      </c>
      <c r="C9" s="2">
        <v>157</v>
      </c>
      <c r="D9" s="2">
        <v>97654</v>
      </c>
      <c r="E9" s="2">
        <v>155</v>
      </c>
      <c r="F9" s="2">
        <v>99174</v>
      </c>
      <c r="G9" s="2">
        <v>146</v>
      </c>
      <c r="H9" s="2">
        <v>98787</v>
      </c>
      <c r="I9" s="2">
        <v>146</v>
      </c>
      <c r="J9" s="2">
        <v>98684</v>
      </c>
      <c r="K9" s="2">
        <v>147</v>
      </c>
      <c r="L9" s="2">
        <v>98579</v>
      </c>
      <c r="M9" s="2">
        <v>147</v>
      </c>
      <c r="N9" s="2">
        <v>98505</v>
      </c>
      <c r="O9" s="2">
        <v>147</v>
      </c>
      <c r="P9" s="2">
        <v>98364</v>
      </c>
      <c r="Q9" s="2">
        <v>148</v>
      </c>
      <c r="R9" s="2">
        <v>98222</v>
      </c>
      <c r="S9" s="2">
        <v>148</v>
      </c>
      <c r="T9" s="2">
        <v>97872</v>
      </c>
      <c r="U9" s="2">
        <v>148</v>
      </c>
    </row>
    <row r="10" spans="1:21" ht="21.75" customHeight="1" x14ac:dyDescent="0.35">
      <c r="A10" s="2" t="s">
        <v>7</v>
      </c>
      <c r="B10" s="2">
        <v>739944</v>
      </c>
      <c r="C10" s="2">
        <v>160</v>
      </c>
      <c r="D10" s="2">
        <v>740913</v>
      </c>
      <c r="E10" s="2">
        <v>159</v>
      </c>
      <c r="F10" s="2">
        <v>758053</v>
      </c>
      <c r="G10" s="2">
        <v>153</v>
      </c>
      <c r="H10" s="2">
        <v>755952</v>
      </c>
      <c r="I10" s="2">
        <v>153</v>
      </c>
      <c r="J10" s="2">
        <v>754879</v>
      </c>
      <c r="K10" s="2">
        <v>153</v>
      </c>
      <c r="L10" s="2">
        <v>753150</v>
      </c>
      <c r="M10" s="2">
        <v>153</v>
      </c>
      <c r="N10" s="2">
        <v>751513</v>
      </c>
      <c r="O10" s="2">
        <v>153</v>
      </c>
      <c r="P10" s="2">
        <v>750522</v>
      </c>
      <c r="Q10" s="2">
        <v>154</v>
      </c>
      <c r="R10" s="2">
        <v>749074</v>
      </c>
      <c r="S10" s="2">
        <v>154</v>
      </c>
      <c r="T10" s="2">
        <v>746936</v>
      </c>
      <c r="U10" s="2">
        <v>154</v>
      </c>
    </row>
    <row r="11" spans="1:21" ht="21.75" customHeight="1" x14ac:dyDescent="0.35">
      <c r="A11" s="2" t="s">
        <v>63</v>
      </c>
      <c r="B11" s="2">
        <v>169034</v>
      </c>
      <c r="C11" s="2">
        <v>165</v>
      </c>
      <c r="D11" s="2">
        <v>169278</v>
      </c>
      <c r="E11" s="2">
        <v>164</v>
      </c>
      <c r="F11" s="2">
        <v>173174</v>
      </c>
      <c r="G11" s="2">
        <v>157</v>
      </c>
      <c r="H11" s="2">
        <v>172727</v>
      </c>
      <c r="I11" s="2">
        <v>157</v>
      </c>
      <c r="J11" s="2">
        <v>172531</v>
      </c>
      <c r="K11" s="2">
        <v>158</v>
      </c>
      <c r="L11" s="2">
        <v>172112</v>
      </c>
      <c r="M11" s="2">
        <v>158</v>
      </c>
      <c r="N11" s="2">
        <v>171780</v>
      </c>
      <c r="O11" s="2">
        <v>158</v>
      </c>
      <c r="P11" s="2">
        <v>171476</v>
      </c>
      <c r="Q11" s="2">
        <v>158</v>
      </c>
      <c r="R11" s="2">
        <v>171121</v>
      </c>
      <c r="S11" s="2">
        <v>159</v>
      </c>
      <c r="T11" s="2">
        <v>170624</v>
      </c>
      <c r="U11" s="2">
        <v>159</v>
      </c>
    </row>
    <row r="12" spans="1:21" ht="21.75" customHeight="1" x14ac:dyDescent="0.35">
      <c r="A12" s="2" t="s">
        <v>8</v>
      </c>
      <c r="B12" s="2">
        <v>187917</v>
      </c>
      <c r="C12" s="2">
        <v>157</v>
      </c>
      <c r="D12" s="2">
        <v>188394</v>
      </c>
      <c r="E12" s="2">
        <v>156</v>
      </c>
      <c r="F12" s="2">
        <v>194993</v>
      </c>
      <c r="G12" s="2">
        <v>150</v>
      </c>
      <c r="H12" s="2">
        <v>194455</v>
      </c>
      <c r="I12" s="2">
        <v>150</v>
      </c>
      <c r="J12" s="2">
        <v>193979</v>
      </c>
      <c r="K12" s="2">
        <v>150</v>
      </c>
      <c r="L12" s="2">
        <v>193443</v>
      </c>
      <c r="M12" s="2">
        <v>150</v>
      </c>
      <c r="N12" s="2">
        <v>192967</v>
      </c>
      <c r="O12" s="2">
        <v>150</v>
      </c>
      <c r="P12" s="2">
        <v>192412</v>
      </c>
      <c r="Q12" s="2">
        <v>151</v>
      </c>
      <c r="R12" s="2">
        <v>191961</v>
      </c>
      <c r="S12" s="2">
        <v>151</v>
      </c>
      <c r="T12" s="2">
        <v>191736</v>
      </c>
      <c r="U12" s="2">
        <v>151</v>
      </c>
    </row>
    <row r="13" spans="1:21" ht="21.75" customHeight="1" x14ac:dyDescent="0.35">
      <c r="A13" s="2" t="s">
        <v>9</v>
      </c>
      <c r="B13" s="2">
        <v>672087</v>
      </c>
      <c r="C13" s="2">
        <v>161</v>
      </c>
      <c r="D13" s="2">
        <v>673220</v>
      </c>
      <c r="E13" s="2">
        <v>160</v>
      </c>
      <c r="F13" s="2">
        <v>689048</v>
      </c>
      <c r="G13" s="2">
        <v>153</v>
      </c>
      <c r="H13" s="2">
        <v>687249</v>
      </c>
      <c r="I13" s="2">
        <v>153</v>
      </c>
      <c r="J13" s="2">
        <v>686156</v>
      </c>
      <c r="K13" s="2">
        <v>154</v>
      </c>
      <c r="L13" s="2">
        <v>684461</v>
      </c>
      <c r="M13" s="2">
        <v>154</v>
      </c>
      <c r="N13" s="2">
        <v>683217</v>
      </c>
      <c r="O13" s="2">
        <v>154</v>
      </c>
      <c r="P13" s="2">
        <v>680899</v>
      </c>
      <c r="Q13" s="2">
        <v>154</v>
      </c>
      <c r="R13" s="2">
        <v>679118</v>
      </c>
      <c r="S13" s="2">
        <v>155</v>
      </c>
      <c r="T13" s="2">
        <v>676907</v>
      </c>
      <c r="U13" s="2">
        <v>155</v>
      </c>
    </row>
    <row r="14" spans="1:21" ht="21.75" customHeight="1" x14ac:dyDescent="0.35">
      <c r="A14" s="2" t="s">
        <v>10</v>
      </c>
      <c r="B14" s="2">
        <v>510622</v>
      </c>
      <c r="C14" s="2">
        <v>158</v>
      </c>
      <c r="D14" s="2">
        <v>511728</v>
      </c>
      <c r="E14" s="2">
        <v>158</v>
      </c>
      <c r="F14" s="2">
        <v>525381</v>
      </c>
      <c r="G14" s="2">
        <v>151</v>
      </c>
      <c r="H14" s="2">
        <v>524012</v>
      </c>
      <c r="I14" s="2">
        <v>151</v>
      </c>
      <c r="J14" s="2">
        <v>522797</v>
      </c>
      <c r="K14" s="2">
        <v>152</v>
      </c>
      <c r="L14" s="2">
        <v>521198</v>
      </c>
      <c r="M14" s="2">
        <v>152</v>
      </c>
      <c r="N14" s="2">
        <v>519809</v>
      </c>
      <c r="O14" s="2">
        <v>152</v>
      </c>
      <c r="P14" s="2">
        <v>518310</v>
      </c>
      <c r="Q14" s="2">
        <v>152</v>
      </c>
      <c r="R14" s="2">
        <v>516965</v>
      </c>
      <c r="S14" s="2">
        <v>152</v>
      </c>
      <c r="T14" s="2">
        <v>515330</v>
      </c>
      <c r="U14" s="2">
        <v>152</v>
      </c>
    </row>
    <row r="15" spans="1:21" ht="21.75" customHeight="1" x14ac:dyDescent="0.35">
      <c r="A15" s="2" t="s">
        <v>11</v>
      </c>
      <c r="B15" s="2">
        <v>125379</v>
      </c>
      <c r="C15" s="2">
        <v>168</v>
      </c>
      <c r="D15" s="2">
        <v>125466</v>
      </c>
      <c r="E15" s="2">
        <v>167</v>
      </c>
      <c r="F15" s="2">
        <v>128465</v>
      </c>
      <c r="G15" s="2">
        <v>160</v>
      </c>
      <c r="H15" s="2">
        <v>128157</v>
      </c>
      <c r="I15" s="2">
        <v>161</v>
      </c>
      <c r="J15" s="2">
        <v>127882</v>
      </c>
      <c r="K15" s="2">
        <v>161</v>
      </c>
      <c r="L15" s="2">
        <v>127517</v>
      </c>
      <c r="M15" s="2">
        <v>161</v>
      </c>
      <c r="N15" s="2">
        <v>127142</v>
      </c>
      <c r="O15" s="2">
        <v>161</v>
      </c>
      <c r="P15" s="2">
        <v>126817</v>
      </c>
      <c r="Q15" s="2">
        <v>161</v>
      </c>
      <c r="R15" s="2">
        <v>126491</v>
      </c>
      <c r="S15" s="2">
        <v>162</v>
      </c>
      <c r="T15" s="2">
        <v>126071</v>
      </c>
      <c r="U15" s="2">
        <v>162</v>
      </c>
    </row>
    <row r="16" spans="1:21" ht="21.75" customHeight="1" x14ac:dyDescent="0.35">
      <c r="A16" s="2" t="s">
        <v>12</v>
      </c>
      <c r="B16" s="2">
        <v>223764</v>
      </c>
      <c r="C16" s="2">
        <v>165</v>
      </c>
      <c r="D16" s="2">
        <v>224000</v>
      </c>
      <c r="E16" s="2">
        <v>164</v>
      </c>
      <c r="F16" s="2">
        <v>229097</v>
      </c>
      <c r="G16" s="2">
        <v>157</v>
      </c>
      <c r="H16" s="2">
        <v>228498</v>
      </c>
      <c r="I16" s="2">
        <v>157</v>
      </c>
      <c r="J16" s="2">
        <v>228081</v>
      </c>
      <c r="K16" s="2">
        <v>157</v>
      </c>
      <c r="L16" s="2">
        <v>227442</v>
      </c>
      <c r="M16" s="2">
        <v>158</v>
      </c>
      <c r="N16" s="2">
        <v>226900</v>
      </c>
      <c r="O16" s="2">
        <v>158</v>
      </c>
      <c r="P16" s="2">
        <v>226616</v>
      </c>
      <c r="Q16" s="2">
        <v>158</v>
      </c>
      <c r="R16" s="2">
        <v>226073</v>
      </c>
      <c r="S16" s="2">
        <v>158</v>
      </c>
      <c r="T16" s="2">
        <v>225383</v>
      </c>
      <c r="U16" s="2">
        <v>158</v>
      </c>
    </row>
    <row r="17" spans="1:21" ht="21.75" customHeight="1" x14ac:dyDescent="0.35">
      <c r="A17" s="2" t="s">
        <v>13</v>
      </c>
      <c r="B17" s="2">
        <v>835076</v>
      </c>
      <c r="C17" s="2">
        <v>161</v>
      </c>
      <c r="D17" s="2">
        <v>837134</v>
      </c>
      <c r="E17" s="2">
        <v>161</v>
      </c>
      <c r="F17" s="2">
        <v>861077</v>
      </c>
      <c r="G17" s="2">
        <v>155</v>
      </c>
      <c r="H17" s="2">
        <v>859836</v>
      </c>
      <c r="I17" s="2">
        <v>155</v>
      </c>
      <c r="J17" s="2">
        <v>857681</v>
      </c>
      <c r="K17" s="2">
        <v>155</v>
      </c>
      <c r="L17" s="2">
        <v>854779</v>
      </c>
      <c r="M17" s="2">
        <v>155</v>
      </c>
      <c r="N17" s="2">
        <v>852201</v>
      </c>
      <c r="O17" s="2">
        <v>155</v>
      </c>
      <c r="P17" s="2">
        <v>850741</v>
      </c>
      <c r="Q17" s="2">
        <v>156</v>
      </c>
      <c r="R17" s="2">
        <v>847311</v>
      </c>
      <c r="S17" s="2">
        <v>156</v>
      </c>
      <c r="T17" s="2">
        <v>845181</v>
      </c>
      <c r="U17" s="2">
        <v>156</v>
      </c>
    </row>
    <row r="18" spans="1:21" ht="21.75" customHeight="1" x14ac:dyDescent="0.35">
      <c r="A18" s="2" t="s">
        <v>14</v>
      </c>
      <c r="B18" s="2">
        <v>188222</v>
      </c>
      <c r="C18" s="2">
        <v>169</v>
      </c>
      <c r="D18" s="2">
        <v>188604</v>
      </c>
      <c r="E18" s="2">
        <v>168</v>
      </c>
      <c r="F18" s="2">
        <v>193114</v>
      </c>
      <c r="G18" s="2">
        <v>162</v>
      </c>
      <c r="H18" s="2">
        <v>192736</v>
      </c>
      <c r="I18" s="2">
        <v>162</v>
      </c>
      <c r="J18" s="2">
        <v>192300</v>
      </c>
      <c r="K18" s="2">
        <v>162</v>
      </c>
      <c r="L18" s="2">
        <v>191772</v>
      </c>
      <c r="M18" s="2">
        <v>162</v>
      </c>
      <c r="N18" s="2">
        <v>191305</v>
      </c>
      <c r="O18" s="2">
        <v>163</v>
      </c>
      <c r="P18" s="2">
        <v>191166</v>
      </c>
      <c r="Q18" s="2">
        <v>163</v>
      </c>
      <c r="R18" s="2">
        <v>190569</v>
      </c>
      <c r="S18" s="2">
        <v>163</v>
      </c>
      <c r="T18" s="2">
        <v>190067</v>
      </c>
      <c r="U18" s="2">
        <v>164</v>
      </c>
    </row>
    <row r="19" spans="1:21" ht="21.75" customHeight="1" x14ac:dyDescent="0.35">
      <c r="A19" s="2" t="s">
        <v>15</v>
      </c>
      <c r="B19" s="2">
        <v>40015</v>
      </c>
      <c r="C19" s="2">
        <v>169</v>
      </c>
      <c r="D19" s="2">
        <v>40072</v>
      </c>
      <c r="E19" s="2">
        <v>168</v>
      </c>
      <c r="F19" s="2">
        <v>41047</v>
      </c>
      <c r="G19" s="2">
        <v>162</v>
      </c>
      <c r="H19" s="2">
        <v>41024</v>
      </c>
      <c r="I19" s="2">
        <v>162</v>
      </c>
      <c r="J19" s="2">
        <v>40914</v>
      </c>
      <c r="K19" s="2">
        <v>162</v>
      </c>
      <c r="L19" s="2">
        <v>40815</v>
      </c>
      <c r="M19" s="2">
        <v>162</v>
      </c>
      <c r="N19" s="2">
        <v>40694</v>
      </c>
      <c r="O19" s="2">
        <v>162</v>
      </c>
      <c r="P19" s="2">
        <v>40678</v>
      </c>
      <c r="Q19" s="2">
        <v>163</v>
      </c>
      <c r="R19" s="2">
        <v>40470</v>
      </c>
      <c r="S19" s="2">
        <v>163</v>
      </c>
      <c r="T19" s="2">
        <v>40345</v>
      </c>
      <c r="U19" s="2">
        <v>163</v>
      </c>
    </row>
    <row r="20" spans="1:21" ht="21.75" customHeight="1" x14ac:dyDescent="0.35">
      <c r="A20" s="2" t="s">
        <v>16</v>
      </c>
      <c r="B20" s="2">
        <v>854356</v>
      </c>
      <c r="C20" s="2">
        <v>176</v>
      </c>
      <c r="D20" s="2">
        <v>856178</v>
      </c>
      <c r="E20" s="2">
        <v>175</v>
      </c>
      <c r="F20" s="2">
        <v>887835</v>
      </c>
      <c r="G20" s="2">
        <v>170</v>
      </c>
      <c r="H20" s="2">
        <v>890488</v>
      </c>
      <c r="I20" s="2">
        <v>171</v>
      </c>
      <c r="J20" s="2">
        <v>887755</v>
      </c>
      <c r="K20" s="2">
        <v>171</v>
      </c>
      <c r="L20" s="2">
        <v>884430</v>
      </c>
      <c r="M20" s="2">
        <v>171</v>
      </c>
      <c r="N20" s="2">
        <v>879908</v>
      </c>
      <c r="O20" s="2">
        <v>171</v>
      </c>
      <c r="P20" s="2">
        <v>880681</v>
      </c>
      <c r="Q20" s="2">
        <v>171</v>
      </c>
      <c r="R20" s="2">
        <v>875856</v>
      </c>
      <c r="S20" s="2">
        <v>172</v>
      </c>
      <c r="T20" s="2">
        <v>875329</v>
      </c>
      <c r="U20" s="2">
        <v>172</v>
      </c>
    </row>
    <row r="21" spans="1:21" ht="21.75" customHeight="1" x14ac:dyDescent="0.35">
      <c r="A21" s="2" t="s">
        <v>17</v>
      </c>
      <c r="B21" s="2">
        <v>596855</v>
      </c>
      <c r="C21" s="2">
        <v>175</v>
      </c>
      <c r="D21" s="2">
        <v>597329</v>
      </c>
      <c r="E21" s="2">
        <v>175</v>
      </c>
      <c r="F21" s="2">
        <v>613025</v>
      </c>
      <c r="G21" s="2">
        <v>169</v>
      </c>
      <c r="H21" s="2">
        <v>613410</v>
      </c>
      <c r="I21" s="2">
        <v>169</v>
      </c>
      <c r="J21" s="2">
        <v>611617</v>
      </c>
      <c r="K21" s="2">
        <v>169</v>
      </c>
      <c r="L21" s="2">
        <v>609736</v>
      </c>
      <c r="M21" s="2">
        <v>170</v>
      </c>
      <c r="N21" s="2">
        <v>607562</v>
      </c>
      <c r="O21" s="2">
        <v>170</v>
      </c>
      <c r="P21" s="2">
        <v>607532</v>
      </c>
      <c r="Q21" s="2">
        <v>170</v>
      </c>
      <c r="R21" s="2">
        <v>604821</v>
      </c>
      <c r="S21" s="2">
        <v>171</v>
      </c>
      <c r="T21" s="2">
        <v>603414</v>
      </c>
      <c r="U21" s="2">
        <v>171</v>
      </c>
    </row>
    <row r="22" spans="1:21" ht="21.75" customHeight="1" x14ac:dyDescent="0.35">
      <c r="A22" s="2" t="s">
        <v>18</v>
      </c>
      <c r="B22" s="2">
        <v>80423</v>
      </c>
      <c r="C22" s="2">
        <v>175</v>
      </c>
      <c r="D22" s="2">
        <v>80448</v>
      </c>
      <c r="E22" s="2">
        <v>174</v>
      </c>
      <c r="F22" s="2">
        <v>81896</v>
      </c>
      <c r="G22" s="2">
        <v>168</v>
      </c>
      <c r="H22" s="2">
        <v>81716</v>
      </c>
      <c r="I22" s="2">
        <v>168</v>
      </c>
      <c r="J22" s="2">
        <v>81464</v>
      </c>
      <c r="K22" s="2">
        <v>168</v>
      </c>
      <c r="L22" s="2">
        <v>81187</v>
      </c>
      <c r="M22" s="2">
        <v>168</v>
      </c>
      <c r="N22" s="2">
        <v>80956</v>
      </c>
      <c r="O22" s="2">
        <v>169</v>
      </c>
      <c r="P22" s="2">
        <v>80853</v>
      </c>
      <c r="Q22" s="2">
        <v>169</v>
      </c>
      <c r="R22" s="2">
        <v>80509</v>
      </c>
      <c r="S22" s="2">
        <v>169</v>
      </c>
      <c r="T22" s="2">
        <v>80136</v>
      </c>
      <c r="U22" s="2">
        <v>169</v>
      </c>
    </row>
    <row r="23" spans="1:21" ht="21.75" customHeight="1" x14ac:dyDescent="0.35">
      <c r="A23" s="2" t="s">
        <v>19</v>
      </c>
      <c r="B23" s="2">
        <v>274980</v>
      </c>
      <c r="C23" s="2">
        <v>187</v>
      </c>
      <c r="D23" s="2">
        <v>275635</v>
      </c>
      <c r="E23" s="2">
        <v>186</v>
      </c>
      <c r="F23" s="2">
        <v>284265</v>
      </c>
      <c r="G23" s="2">
        <v>181</v>
      </c>
      <c r="H23" s="2">
        <v>284629</v>
      </c>
      <c r="I23" s="2">
        <v>181</v>
      </c>
      <c r="J23" s="2">
        <v>283829</v>
      </c>
      <c r="K23" s="2">
        <v>182</v>
      </c>
      <c r="L23" s="2">
        <v>282891</v>
      </c>
      <c r="M23" s="2">
        <v>182</v>
      </c>
      <c r="N23" s="2">
        <v>281800</v>
      </c>
      <c r="O23" s="2">
        <v>182</v>
      </c>
      <c r="P23" s="2">
        <v>282149</v>
      </c>
      <c r="Q23" s="2">
        <v>183</v>
      </c>
      <c r="R23" s="2">
        <v>280972</v>
      </c>
      <c r="S23" s="2">
        <v>183</v>
      </c>
      <c r="T23" s="2">
        <v>280741</v>
      </c>
      <c r="U23" s="2">
        <v>183</v>
      </c>
    </row>
    <row r="24" spans="1:21" ht="21.75" customHeight="1" x14ac:dyDescent="0.35">
      <c r="A24" s="2" t="s">
        <v>20</v>
      </c>
      <c r="B24" s="2">
        <v>712085</v>
      </c>
      <c r="C24" s="2">
        <v>180</v>
      </c>
      <c r="D24" s="2">
        <v>713290</v>
      </c>
      <c r="E24" s="2">
        <v>180</v>
      </c>
      <c r="F24" s="2">
        <v>737696</v>
      </c>
      <c r="G24" s="2">
        <v>174</v>
      </c>
      <c r="H24" s="2">
        <v>739538</v>
      </c>
      <c r="I24" s="2">
        <v>175</v>
      </c>
      <c r="J24" s="2">
        <v>738373</v>
      </c>
      <c r="K24" s="2">
        <v>175</v>
      </c>
      <c r="L24" s="2">
        <v>735700</v>
      </c>
      <c r="M24" s="2">
        <v>175</v>
      </c>
      <c r="N24" s="2">
        <v>731860</v>
      </c>
      <c r="O24" s="2">
        <v>175</v>
      </c>
      <c r="P24" s="2">
        <v>732744</v>
      </c>
      <c r="Q24" s="2">
        <v>176</v>
      </c>
      <c r="R24" s="2">
        <v>727880</v>
      </c>
      <c r="S24" s="2">
        <v>177</v>
      </c>
      <c r="T24" s="2">
        <v>726699</v>
      </c>
      <c r="U24" s="2">
        <v>177</v>
      </c>
    </row>
    <row r="25" spans="1:21" ht="21.75" customHeight="1" x14ac:dyDescent="0.35">
      <c r="A25" s="2" t="s">
        <v>21</v>
      </c>
      <c r="B25" s="2">
        <v>202929</v>
      </c>
      <c r="C25" s="2">
        <v>180</v>
      </c>
      <c r="D25" s="2">
        <v>203078</v>
      </c>
      <c r="E25" s="2">
        <v>179</v>
      </c>
      <c r="F25" s="2">
        <v>208629</v>
      </c>
      <c r="G25" s="2">
        <v>173</v>
      </c>
      <c r="H25" s="2">
        <v>208354</v>
      </c>
      <c r="I25" s="2">
        <v>173</v>
      </c>
      <c r="J25" s="2">
        <v>207935</v>
      </c>
      <c r="K25" s="2">
        <v>173</v>
      </c>
      <c r="L25" s="2">
        <v>207216</v>
      </c>
      <c r="M25" s="2">
        <v>173</v>
      </c>
      <c r="N25" s="2">
        <v>206500</v>
      </c>
      <c r="O25" s="2">
        <v>173</v>
      </c>
      <c r="P25" s="2">
        <v>206481</v>
      </c>
      <c r="Q25" s="2">
        <v>174</v>
      </c>
      <c r="R25" s="2">
        <v>205775</v>
      </c>
      <c r="S25" s="2">
        <v>175</v>
      </c>
      <c r="T25" s="2">
        <v>205294</v>
      </c>
      <c r="U25" s="2">
        <v>175</v>
      </c>
    </row>
    <row r="26" spans="1:21" ht="21.75" customHeight="1" thickBot="1" x14ac:dyDescent="0.4">
      <c r="A26" s="17" t="s">
        <v>33</v>
      </c>
      <c r="B26" s="17">
        <v>8748642</v>
      </c>
      <c r="C26" s="17">
        <v>166</v>
      </c>
      <c r="D26" s="17">
        <v>8764590</v>
      </c>
      <c r="E26" s="17">
        <v>165</v>
      </c>
      <c r="F26" s="17">
        <v>9005745</v>
      </c>
      <c r="G26" s="17">
        <v>159</v>
      </c>
      <c r="H26" s="17">
        <v>8996241</v>
      </c>
      <c r="I26" s="17">
        <v>159</v>
      </c>
      <c r="J26" s="17">
        <v>8977338</v>
      </c>
      <c r="K26" s="17">
        <v>160</v>
      </c>
      <c r="L26" s="17">
        <v>8950791</v>
      </c>
      <c r="M26" s="17">
        <v>160</v>
      </c>
      <c r="N26" s="17">
        <v>8923541</v>
      </c>
      <c r="O26" s="17">
        <v>160</v>
      </c>
      <c r="P26" s="17">
        <v>8910023</v>
      </c>
      <c r="Q26" s="17">
        <v>160</v>
      </c>
      <c r="R26" s="17">
        <v>8878642</v>
      </c>
      <c r="S26" s="17">
        <v>161</v>
      </c>
      <c r="T26" s="17">
        <v>8856639</v>
      </c>
      <c r="U26" s="17">
        <v>161</v>
      </c>
    </row>
    <row r="27" spans="1:21" s="5" customFormat="1" ht="31.5" customHeight="1" thickTop="1" x14ac:dyDescent="0.35">
      <c r="A27" s="13" t="s">
        <v>0</v>
      </c>
      <c r="B27" s="14">
        <f>+B5+B6+B7+B8+B9+B10+B11+B12+B13</f>
        <v>4103936</v>
      </c>
      <c r="C27" s="14">
        <f>+(B5*C5+B6*C6+B7*C7+B8*C8+B9*C9+B10*C10+B11*C11+B12*C12+B13*C13)/B27</f>
        <v>159.18686816753478</v>
      </c>
      <c r="D27" s="14">
        <f>+D5+D6+D7+D8+D9+D10+D11+D12+D13</f>
        <v>4111628</v>
      </c>
      <c r="E27" s="14">
        <f>+(D5*E5+D6*E6+D7*E7+D8*E8+D9*E9+D10*E10+D11*E11+D12*E12+D13*E13)/D27</f>
        <v>158.16695698151682</v>
      </c>
      <c r="F27" s="14">
        <f>+F5+F6+F7+F8+F9+F10+F11+F12+F13</f>
        <v>4214218</v>
      </c>
      <c r="G27" s="14">
        <f>+(F5*G5+F6*G6+F7*G7+F8*G8+F9*G9+F10*G10+F11*G11+F12*G12+F13*G13)/F27</f>
        <v>152.20965028387235</v>
      </c>
      <c r="H27" s="14">
        <f>+H5+H6+H7+H8+H9+H10+H11+H12+H13</f>
        <v>4203843</v>
      </c>
      <c r="I27" s="14">
        <f>+(H5*I5+H6*I6+H7*I7+H8*I8+H9*I9+H10*I10+H11*I11+H12*I12+H13*I13)/H27</f>
        <v>152.35485292861793</v>
      </c>
      <c r="J27" s="14">
        <f>+J5+J6+J7+J8+J9+J10+J11+J12+J13</f>
        <v>4196710</v>
      </c>
      <c r="K27" s="14">
        <f>+(J5*K5+J6*K6+J7*K7+J8*K8+J9*K9+J10*K10+J11*K11+J12*K12+J13*K13)/J27</f>
        <v>152.58311677480694</v>
      </c>
      <c r="L27" s="14">
        <f>+L5+L6+L7+L8+L9+L10+L11+L12+L13</f>
        <v>4186108</v>
      </c>
      <c r="M27" s="14">
        <f>+(L5*M5+L6*M6+L7*M7+L8*M8+L9*M9+L10*M10+L11*M11+L12*M12+L13*M13)/L27</f>
        <v>152.6095865180736</v>
      </c>
      <c r="N27" s="14">
        <f>+N5+N6+N7+N8+N9+N10+N11+N12+N13</f>
        <v>4176904</v>
      </c>
      <c r="O27" s="14">
        <f>+(N5*O5+N6*O6+N7*O7+N8*O8+N9*O9+N10*O10+N11*O11+N12*O12+N13*O13)/N27</f>
        <v>152.60970350288156</v>
      </c>
      <c r="P27" s="14">
        <f>+P5+P6+P7+P8+P9+P10+P11+P12+P13</f>
        <v>4165255</v>
      </c>
      <c r="Q27" s="14">
        <f>+(P5*Q5+P6*Q6+P7*Q7+P8*Q8+P9*Q9+P10*Q10+P11*Q11+P12*Q12+P13*Q13)/P27</f>
        <v>153.23796286181758</v>
      </c>
      <c r="R27" s="14">
        <f>+R5+R6+R7+R8+R9+R10+R11+R12+R13</f>
        <v>4154950</v>
      </c>
      <c r="S27" s="14">
        <f>+(R5*S5+R6*S6+R7*S7+R8*S8+R9*S9+R10*S10+R11*S11+R12*S12+R13*S13)/R27</f>
        <v>153.58785280207945</v>
      </c>
      <c r="T27" s="14">
        <f>+T5+T6+T7+T8+T9+T10+T11+T12+T13</f>
        <v>4142649</v>
      </c>
      <c r="U27" s="14">
        <f>+(T5*U5+T6*U6+T7*U7+T8*U8+T9*U9+T10*U10+T11*U11+T12*U12+T13*U13)/T27</f>
        <v>153.58767493939266</v>
      </c>
    </row>
    <row r="28" spans="1:21" ht="23.15" customHeight="1" x14ac:dyDescent="0.35">
      <c r="A28" s="13" t="s">
        <v>1</v>
      </c>
      <c r="B28" s="14">
        <f>+B14+B15+B16+B17</f>
        <v>1694841</v>
      </c>
      <c r="C28" s="14">
        <f>+(+B15*C15+B14*C14+B16*C16+B17*C17)/B28</f>
        <v>161.14210359555852</v>
      </c>
      <c r="D28" s="14">
        <f>+D14+D15+D16+D17</f>
        <v>1698328</v>
      </c>
      <c r="E28" s="14">
        <f>+(+D15*E15+D14*E14+D16*E16+D17*E17)/D28</f>
        <v>160.93500195486385</v>
      </c>
      <c r="F28" s="14">
        <f>+F14+F15+F16+F17</f>
        <v>1744020</v>
      </c>
      <c r="G28" s="14">
        <f>+(+F15*G15+F14*G14+F16*G16+F17*G17)/F28</f>
        <v>154.42603582527724</v>
      </c>
      <c r="H28" s="14">
        <f>+H14+H15+H16+H17</f>
        <v>1740503</v>
      </c>
      <c r="I28" s="14">
        <f>+(+H15*I15+H14*I14+H16*I16+H17*I17)/H28</f>
        <v>154.50008129833731</v>
      </c>
      <c r="J28" s="14">
        <f>+J14+J15+J16+J17</f>
        <v>1736441</v>
      </c>
      <c r="K28" s="14">
        <f>+(+J15*K15+J14*K14+J16*K16+J17*K17)/J28</f>
        <v>154.80135403391191</v>
      </c>
      <c r="L28" s="14">
        <f>+L14+L15+L16+L17</f>
        <v>1730936</v>
      </c>
      <c r="M28" s="14">
        <f>+(+L15*M15+L14*M14+L16*M16+L17*M17)/L28</f>
        <v>154.9328883332486</v>
      </c>
      <c r="N28" s="14">
        <f>+N14+N15+N16+N17</f>
        <v>1726052</v>
      </c>
      <c r="O28" s="14">
        <f>+(+N15*O15+N14*O14+N16*O16+N17*O17)/N28</f>
        <v>154.93286702833981</v>
      </c>
      <c r="P28" s="14">
        <f>+P14+P15+P16+P17</f>
        <v>1722484</v>
      </c>
      <c r="Q28" s="14">
        <f>+(+P15*Q15+P14*Q14+P16*Q16+P17*Q17)/P28</f>
        <v>155.42761558307654</v>
      </c>
      <c r="R28" s="14">
        <f>+R14+R15+R16+R17</f>
        <v>1716840</v>
      </c>
      <c r="S28" s="14">
        <f>+(+R15*S15+R14*S14+R16*S16+R17*S17)/R28</f>
        <v>155.5009622329396</v>
      </c>
      <c r="T28" s="14">
        <f>+T14+T15+T16+T17</f>
        <v>1711965</v>
      </c>
      <c r="U28" s="14">
        <f>+(+T15*U15+T14*U14+T16*U16+T17*U17)/T28</f>
        <v>155.50108325812735</v>
      </c>
    </row>
    <row r="29" spans="1:21" ht="23.15" customHeight="1" thickBot="1" x14ac:dyDescent="0.4">
      <c r="A29" s="15" t="s">
        <v>2</v>
      </c>
      <c r="B29" s="16">
        <f>+B18+B19+B20+B21+B22+B23+B24+B25</f>
        <v>2949865</v>
      </c>
      <c r="C29" s="16">
        <f>+(B18*C18+B19*C19+B20*C20+B21*C21+B22*C22+B23*C23+B24*C24+B25*C25)/B29</f>
        <v>177.49494942988918</v>
      </c>
      <c r="D29" s="16">
        <f>+D18+D19+D20+D21+D22+D23+D24+D25</f>
        <v>2954634</v>
      </c>
      <c r="E29" s="16">
        <f>+(D18*E18+D19*E19+D20*E20+D21*E21+D22*E22+D23*E23+D24*E24+D25*E25)/D29</f>
        <v>176.93917994580715</v>
      </c>
      <c r="F29" s="16">
        <f>+F18+F19+F20+F21+F22+F23+F24+F25</f>
        <v>3047507</v>
      </c>
      <c r="G29" s="16">
        <f>+(F18*G18+F19*G19+F20*G20+F21*G21+F22*G22+F23*G23+F24*G24+F25*G25)/F29</f>
        <v>171.33009735498555</v>
      </c>
      <c r="H29" s="16">
        <f>+H18+H19+H20+H21+H22+H23+H24+H25</f>
        <v>3051895</v>
      </c>
      <c r="I29" s="16">
        <f>+(H18*I18+H19*I19+H20*I20+H21*I21+H22*I22+H23*I23+H24*I24+H25*I25)/H29</f>
        <v>171.86678670137735</v>
      </c>
      <c r="J29" s="16">
        <f>+J18+J19+J20+J21+J22+J23+J24+J25</f>
        <v>3044187</v>
      </c>
      <c r="K29" s="16">
        <f>+(J18*K18+J19*K19+J20*K20+J21*K21+J22*K22+J23*K23+J24*K24+J25*K25)/J29</f>
        <v>171.96082435146067</v>
      </c>
      <c r="L29" s="16">
        <f>+L18+L19+L20+L21+L22+L23+L24+L25</f>
        <v>3033747</v>
      </c>
      <c r="M29" s="16">
        <f>+(L18*M18+L19*M19+L20*M20+L21*M21+L22*M22+L23*M23+L24*M24+L25*M25)/L29</f>
        <v>172.16108989971806</v>
      </c>
      <c r="N29" s="16">
        <f>+N18+N19+N20+N21+N22+N23+N24+N25</f>
        <v>3020585</v>
      </c>
      <c r="O29" s="16">
        <f>+(N18*O18+N19*O19+N20*O20+N21*O21+N22*O22+N23*O23+N24*O24+N25*O25)/N29</f>
        <v>172.24945333437066</v>
      </c>
      <c r="P29" s="16">
        <f>+P18+P19+P20+P21+P22+P23+P24+P25</f>
        <v>3022284</v>
      </c>
      <c r="Q29" s="16">
        <f>+(P18*Q18+P19*Q19+P20*Q20+P21*Q21+P22*Q22+P23*Q23+P24*Q24+P25*Q25)/P29</f>
        <v>172.66925444465178</v>
      </c>
      <c r="R29" s="16">
        <f>+R18+R19+R20+R21+R22+R23+R24+R25</f>
        <v>3006852</v>
      </c>
      <c r="S29" s="16">
        <f>+(R18*S18+R19*S19+R20*S20+R21*S21+R22*S22+R23*S23+R24*S24+R25*S25)/R29</f>
        <v>173.47054727003524</v>
      </c>
      <c r="T29" s="16">
        <f>+T18+T19+T20+T21+T22+T23+T24+T25</f>
        <v>3002025</v>
      </c>
      <c r="U29" s="16">
        <f>+(T18*U18+T19*U19+T20*U20+T21*U21+T22*U22+T23*U23+T24*U24+T25*U25)/T29</f>
        <v>173.53565176838967</v>
      </c>
    </row>
    <row r="30" spans="1:21" ht="25" customHeight="1" thickTop="1" x14ac:dyDescent="0.3">
      <c r="A30" s="70" t="str">
        <f>+INDICE!B10</f>
        <v xml:space="preserve"> Lettura dati 23 novembre 2023</v>
      </c>
    </row>
    <row r="31" spans="1:21" x14ac:dyDescent="0.35">
      <c r="B31" s="6"/>
      <c r="C31" s="25"/>
    </row>
    <row r="32" spans="1:21" s="3" customFormat="1" x14ac:dyDescent="0.35">
      <c r="A32" s="1"/>
      <c r="B32" s="1"/>
      <c r="C32" s="66"/>
    </row>
    <row r="33" spans="2:3" ht="15" x14ac:dyDescent="0.35">
      <c r="B33" s="7"/>
      <c r="C33" s="65"/>
    </row>
    <row r="37" spans="2:3" ht="13.5" x14ac:dyDescent="0.35">
      <c r="B37" s="14"/>
      <c r="C37" s="14"/>
    </row>
    <row r="38" spans="2:3" ht="13.5" x14ac:dyDescent="0.35">
      <c r="B38" s="14"/>
      <c r="C38" s="14"/>
    </row>
    <row r="39" spans="2:3" ht="13.5" x14ac:dyDescent="0.35">
      <c r="B39" s="14"/>
      <c r="C39" s="14"/>
    </row>
    <row r="40" spans="2:3" ht="13.5" x14ac:dyDescent="0.35">
      <c r="B40" s="14"/>
      <c r="C40" s="14"/>
    </row>
    <row r="41" spans="2:3" ht="13.5" x14ac:dyDescent="0.35">
      <c r="B41" s="14"/>
      <c r="C41" s="14"/>
    </row>
    <row r="42" spans="2:3" x14ac:dyDescent="0.35">
      <c r="B42" s="4"/>
    </row>
    <row r="43" spans="2:3" ht="13.5" x14ac:dyDescent="0.35">
      <c r="B43" s="4"/>
      <c r="C43" s="65"/>
    </row>
    <row r="44" spans="2:3" x14ac:dyDescent="0.35">
      <c r="B44" s="4"/>
    </row>
    <row r="45" spans="2:3" x14ac:dyDescent="0.35">
      <c r="B45" s="4"/>
    </row>
    <row r="46" spans="2:3" x14ac:dyDescent="0.35">
      <c r="B46" s="4"/>
    </row>
    <row r="47" spans="2:3" x14ac:dyDescent="0.35">
      <c r="B47" s="4"/>
    </row>
    <row r="48" spans="2:3"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A3:A4"/>
    <mergeCell ref="B3:C3"/>
    <mergeCell ref="D3:E3"/>
    <mergeCell ref="L3:M3"/>
    <mergeCell ref="J3:K3"/>
    <mergeCell ref="H3:I3"/>
    <mergeCell ref="F3:G3"/>
    <mergeCell ref="T3:U3"/>
    <mergeCell ref="B2:U2"/>
    <mergeCell ref="R3:S3"/>
    <mergeCell ref="P3:Q3"/>
    <mergeCell ref="N3:O3"/>
  </mergeCells>
  <pageMargins left="0.31496062992125984" right="0.31496062992125984" top="0.94488188976377963" bottom="0.74803149606299213" header="0.31496062992125984" footer="0.31496062992125984"/>
  <pageSetup paperSize="9" scale="46" orientation="landscape" r:id="rId1"/>
  <headerFooter>
    <oddHeader>&amp;COSSERVATORIO ASSEGNO UNICO UNIVERSALE</oddHeader>
    <oddFooter>&amp;CINPS - COORDINAMENTO GENERALE STATISTICO ATTUARIALE</oddFooter>
  </headerFooter>
  <rowBreaks count="1" manualBreakCount="1">
    <brk id="18" max="20" man="1"/>
  </rowBreaks>
  <ignoredErrors>
    <ignoredError sqref="C27:H29 J27:J29 K27:M29 N27:N29 O27 O29:Q29 O28 P28:Q28 P27:Q27" formula="1"/>
    <ignoredError sqref="I27:I29" evalError="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pageSetUpPr fitToPage="1"/>
  </sheetPr>
  <dimension ref="A1:X40"/>
  <sheetViews>
    <sheetView showGridLines="0" view="pageBreakPreview" zoomScale="60" zoomScaleNormal="59" workbookViewId="0">
      <selection activeCell="C25" sqref="C25:J27"/>
    </sheetView>
  </sheetViews>
  <sheetFormatPr defaultColWidth="13.26953125" defaultRowHeight="10" x14ac:dyDescent="0.35"/>
  <cols>
    <col min="1" max="1" width="26.81640625" style="1" customWidth="1"/>
    <col min="2" max="2" width="16.81640625" style="1" bestFit="1" customWidth="1"/>
    <col min="3" max="3" width="15.26953125" style="1" customWidth="1"/>
    <col min="4" max="4" width="16.26953125" style="1" bestFit="1" customWidth="1"/>
    <col min="5" max="5" width="15.1796875" style="1" bestFit="1" customWidth="1"/>
    <col min="6" max="6" width="16.81640625" style="1" bestFit="1" customWidth="1"/>
    <col min="7" max="7" width="15.1796875" style="1" customWidth="1"/>
    <col min="8" max="8" width="16.26953125" style="1" bestFit="1" customWidth="1"/>
    <col min="9" max="9" width="15.1796875" style="1" customWidth="1"/>
    <col min="10" max="10" width="17.26953125" style="1" bestFit="1" customWidth="1"/>
    <col min="11" max="11" width="15.453125" style="1" customWidth="1"/>
    <col min="12" max="12" width="17.26953125" style="1" bestFit="1" customWidth="1"/>
    <col min="13" max="13" width="15" style="1" customWidth="1"/>
    <col min="14" max="14" width="16.26953125" style="1" bestFit="1" customWidth="1"/>
    <col min="15" max="15" width="14.54296875" style="1" customWidth="1"/>
    <col min="16" max="16" width="16.81640625" style="1" bestFit="1" customWidth="1"/>
    <col min="17" max="17" width="15.26953125" style="1" customWidth="1"/>
    <col min="18" max="18" width="16.81640625" style="1" bestFit="1" customWidth="1"/>
    <col min="19" max="19" width="15.7265625" style="1" customWidth="1"/>
    <col min="20" max="20" width="16.81640625" style="1" bestFit="1" customWidth="1"/>
    <col min="21" max="16384" width="13.26953125" style="1"/>
  </cols>
  <sheetData>
    <row r="1" spans="1:24" ht="69.650000000000006" customHeight="1" thickBot="1" x14ac:dyDescent="0.4">
      <c r="A1" s="75" t="s">
        <v>136</v>
      </c>
      <c r="B1" s="33"/>
      <c r="C1" s="33"/>
      <c r="D1" s="33"/>
      <c r="E1" s="33"/>
      <c r="F1" s="33"/>
      <c r="G1" s="33"/>
      <c r="H1" s="33"/>
      <c r="I1" s="33"/>
      <c r="J1" s="33"/>
      <c r="K1" s="33"/>
      <c r="L1" s="33"/>
      <c r="M1" s="33"/>
      <c r="N1" s="49"/>
      <c r="O1" s="49"/>
      <c r="P1" s="49"/>
      <c r="Q1" s="49"/>
      <c r="R1" s="49"/>
      <c r="S1" s="49"/>
      <c r="T1" s="49"/>
      <c r="U1" s="49"/>
    </row>
    <row r="2" spans="1:24" ht="49" customHeight="1" thickTop="1" x14ac:dyDescent="0.35">
      <c r="A2" s="37"/>
      <c r="B2" s="400" t="s">
        <v>36</v>
      </c>
      <c r="C2" s="400"/>
      <c r="D2" s="400"/>
      <c r="E2" s="400"/>
      <c r="F2" s="400"/>
      <c r="G2" s="400"/>
      <c r="H2" s="400"/>
      <c r="I2" s="400"/>
      <c r="J2" s="400"/>
      <c r="K2" s="400"/>
      <c r="L2" s="400"/>
      <c r="M2" s="400"/>
      <c r="N2" s="400"/>
      <c r="O2" s="400"/>
      <c r="P2" s="400"/>
      <c r="Q2" s="400"/>
      <c r="R2" s="400"/>
      <c r="S2" s="400"/>
      <c r="T2" s="400"/>
      <c r="U2" s="400"/>
    </row>
    <row r="3" spans="1:24" ht="33" customHeight="1" x14ac:dyDescent="0.35">
      <c r="A3" s="403" t="s">
        <v>30</v>
      </c>
      <c r="B3" s="401" t="s">
        <v>3</v>
      </c>
      <c r="C3" s="402"/>
      <c r="D3" s="401" t="s">
        <v>22</v>
      </c>
      <c r="E3" s="402"/>
      <c r="F3" s="401" t="s">
        <v>23</v>
      </c>
      <c r="G3" s="402"/>
      <c r="H3" s="401" t="s">
        <v>70</v>
      </c>
      <c r="I3" s="402"/>
      <c r="J3" s="401" t="s">
        <v>86</v>
      </c>
      <c r="K3" s="402"/>
      <c r="L3" s="401" t="s">
        <v>88</v>
      </c>
      <c r="M3" s="402"/>
      <c r="N3" s="401" t="s">
        <v>116</v>
      </c>
      <c r="O3" s="402"/>
      <c r="P3" s="401" t="s">
        <v>119</v>
      </c>
      <c r="Q3" s="402"/>
      <c r="R3" s="401" t="s">
        <v>120</v>
      </c>
      <c r="S3" s="402"/>
      <c r="T3" s="401" t="s">
        <v>123</v>
      </c>
      <c r="U3" s="402"/>
    </row>
    <row r="4" spans="1:24" ht="91" customHeight="1" thickBot="1" x14ac:dyDescent="0.4">
      <c r="A4" s="404"/>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4" ht="27.65" customHeight="1" thickTop="1" x14ac:dyDescent="0.35">
      <c r="A5" s="58" t="s">
        <v>53</v>
      </c>
      <c r="B5" s="58">
        <v>3907776</v>
      </c>
      <c r="C5" s="58">
        <v>195</v>
      </c>
      <c r="D5" s="58">
        <v>3912690</v>
      </c>
      <c r="E5" s="58">
        <v>195</v>
      </c>
      <c r="F5" s="58">
        <v>4003296</v>
      </c>
      <c r="G5" s="58">
        <v>195</v>
      </c>
      <c r="H5" s="58">
        <v>4004679</v>
      </c>
      <c r="I5" s="58">
        <v>195</v>
      </c>
      <c r="J5" s="58">
        <v>3968051</v>
      </c>
      <c r="K5" s="58">
        <v>196</v>
      </c>
      <c r="L5" s="58">
        <v>4016106</v>
      </c>
      <c r="M5" s="58">
        <v>196</v>
      </c>
      <c r="N5" s="58">
        <v>4039278</v>
      </c>
      <c r="O5" s="58">
        <v>196</v>
      </c>
      <c r="P5" s="58">
        <v>4066814</v>
      </c>
      <c r="Q5" s="58">
        <v>195</v>
      </c>
      <c r="R5" s="58">
        <v>4100571</v>
      </c>
      <c r="S5" s="58">
        <v>195</v>
      </c>
      <c r="T5" s="58">
        <v>4131553</v>
      </c>
      <c r="U5" s="58">
        <v>195</v>
      </c>
      <c r="V5" s="24"/>
      <c r="W5" s="269"/>
      <c r="X5" s="156"/>
    </row>
    <row r="6" spans="1:24" ht="27.65" customHeight="1" x14ac:dyDescent="0.35">
      <c r="A6" s="114" t="s">
        <v>55</v>
      </c>
      <c r="B6" s="115">
        <v>917875</v>
      </c>
      <c r="C6" s="115">
        <v>194</v>
      </c>
      <c r="D6" s="115">
        <v>919009</v>
      </c>
      <c r="E6" s="115">
        <v>193</v>
      </c>
      <c r="F6" s="115">
        <v>994754</v>
      </c>
      <c r="G6" s="115">
        <v>194</v>
      </c>
      <c r="H6" s="115">
        <v>994603</v>
      </c>
      <c r="I6" s="115">
        <v>194</v>
      </c>
      <c r="J6" s="115">
        <v>951622</v>
      </c>
      <c r="K6" s="115">
        <v>194</v>
      </c>
      <c r="L6" s="115">
        <v>975898</v>
      </c>
      <c r="M6" s="115">
        <v>195</v>
      </c>
      <c r="N6" s="115">
        <v>980033</v>
      </c>
      <c r="O6" s="115">
        <v>194</v>
      </c>
      <c r="P6" s="115">
        <v>987750</v>
      </c>
      <c r="Q6" s="115">
        <v>194</v>
      </c>
      <c r="R6" s="115">
        <v>1005772</v>
      </c>
      <c r="S6" s="115">
        <v>194</v>
      </c>
      <c r="T6" s="115">
        <v>1023039</v>
      </c>
      <c r="U6" s="115">
        <v>194</v>
      </c>
      <c r="V6" s="24"/>
      <c r="W6" s="269"/>
      <c r="X6" s="156"/>
    </row>
    <row r="7" spans="1:24" ht="27.65" customHeight="1" x14ac:dyDescent="0.35">
      <c r="A7" s="114" t="s">
        <v>41</v>
      </c>
      <c r="B7" s="115">
        <v>1702295</v>
      </c>
      <c r="C7" s="115">
        <v>197</v>
      </c>
      <c r="D7" s="115">
        <v>1703613</v>
      </c>
      <c r="E7" s="115">
        <v>197</v>
      </c>
      <c r="F7" s="115">
        <v>1716065</v>
      </c>
      <c r="G7" s="115">
        <v>197</v>
      </c>
      <c r="H7" s="115">
        <v>1717047</v>
      </c>
      <c r="I7" s="115">
        <v>197</v>
      </c>
      <c r="J7" s="115">
        <v>1717891</v>
      </c>
      <c r="K7" s="115">
        <v>197</v>
      </c>
      <c r="L7" s="115">
        <v>1732205</v>
      </c>
      <c r="M7" s="115">
        <v>197</v>
      </c>
      <c r="N7" s="115">
        <v>1742752</v>
      </c>
      <c r="O7" s="115">
        <v>197</v>
      </c>
      <c r="P7" s="115">
        <v>1754122</v>
      </c>
      <c r="Q7" s="115">
        <v>197</v>
      </c>
      <c r="R7" s="115">
        <v>1763477</v>
      </c>
      <c r="S7" s="115">
        <v>197</v>
      </c>
      <c r="T7" s="115">
        <v>1772280</v>
      </c>
      <c r="U7" s="115">
        <v>197</v>
      </c>
      <c r="V7" s="24"/>
      <c r="W7" s="269"/>
      <c r="X7" s="156"/>
    </row>
    <row r="8" spans="1:24" ht="27.65" customHeight="1" x14ac:dyDescent="0.35">
      <c r="A8" s="114" t="s">
        <v>42</v>
      </c>
      <c r="B8" s="115">
        <v>1287606</v>
      </c>
      <c r="C8" s="115">
        <v>194</v>
      </c>
      <c r="D8" s="115">
        <v>1290068</v>
      </c>
      <c r="E8" s="115">
        <v>194</v>
      </c>
      <c r="F8" s="115">
        <v>1292477</v>
      </c>
      <c r="G8" s="115">
        <v>194</v>
      </c>
      <c r="H8" s="115">
        <v>1293029</v>
      </c>
      <c r="I8" s="115">
        <v>194</v>
      </c>
      <c r="J8" s="115">
        <v>1298538</v>
      </c>
      <c r="K8" s="115">
        <v>194</v>
      </c>
      <c r="L8" s="115">
        <v>1308003</v>
      </c>
      <c r="M8" s="115">
        <v>194</v>
      </c>
      <c r="N8" s="115">
        <v>1316493</v>
      </c>
      <c r="O8" s="115">
        <v>194</v>
      </c>
      <c r="P8" s="115">
        <v>1324942</v>
      </c>
      <c r="Q8" s="115">
        <v>194</v>
      </c>
      <c r="R8" s="115">
        <v>1331322</v>
      </c>
      <c r="S8" s="115">
        <v>194</v>
      </c>
      <c r="T8" s="115">
        <v>1336234</v>
      </c>
      <c r="U8" s="115">
        <v>194</v>
      </c>
      <c r="V8" s="24"/>
      <c r="W8" s="269"/>
      <c r="X8" s="156"/>
    </row>
    <row r="9" spans="1:24" ht="27.65" customHeight="1" x14ac:dyDescent="0.35">
      <c r="A9" s="58" t="s">
        <v>43</v>
      </c>
      <c r="B9" s="58">
        <v>965612</v>
      </c>
      <c r="C9" s="58">
        <v>181</v>
      </c>
      <c r="D9" s="58">
        <v>967557</v>
      </c>
      <c r="E9" s="58">
        <v>180</v>
      </c>
      <c r="F9" s="58">
        <v>969439</v>
      </c>
      <c r="G9" s="58">
        <v>181</v>
      </c>
      <c r="H9" s="58">
        <v>969961</v>
      </c>
      <c r="I9" s="58">
        <v>181</v>
      </c>
      <c r="J9" s="58">
        <v>974921</v>
      </c>
      <c r="K9" s="58">
        <v>181</v>
      </c>
      <c r="L9" s="58">
        <v>982160</v>
      </c>
      <c r="M9" s="58">
        <v>180</v>
      </c>
      <c r="N9" s="58">
        <v>989647</v>
      </c>
      <c r="O9" s="58">
        <v>180</v>
      </c>
      <c r="P9" s="58">
        <v>996451</v>
      </c>
      <c r="Q9" s="58">
        <v>180</v>
      </c>
      <c r="R9" s="58">
        <v>1001011</v>
      </c>
      <c r="S9" s="58">
        <v>180</v>
      </c>
      <c r="T9" s="58">
        <v>1004573</v>
      </c>
      <c r="U9" s="58">
        <v>180</v>
      </c>
      <c r="V9" s="24"/>
      <c r="W9" s="269"/>
      <c r="X9" s="156"/>
    </row>
    <row r="10" spans="1:24" ht="27.65" customHeight="1" x14ac:dyDescent="0.35">
      <c r="A10" s="58" t="s">
        <v>44</v>
      </c>
      <c r="B10" s="58">
        <v>673581</v>
      </c>
      <c r="C10" s="58">
        <v>153</v>
      </c>
      <c r="D10" s="58">
        <v>674713</v>
      </c>
      <c r="E10" s="58">
        <v>153</v>
      </c>
      <c r="F10" s="58">
        <v>676055</v>
      </c>
      <c r="G10" s="58">
        <v>153</v>
      </c>
      <c r="H10" s="58">
        <v>675997</v>
      </c>
      <c r="I10" s="58">
        <v>153</v>
      </c>
      <c r="J10" s="58">
        <v>680151</v>
      </c>
      <c r="K10" s="58">
        <v>153</v>
      </c>
      <c r="L10" s="58">
        <v>685896</v>
      </c>
      <c r="M10" s="58">
        <v>153</v>
      </c>
      <c r="N10" s="58">
        <v>692418</v>
      </c>
      <c r="O10" s="58">
        <v>153</v>
      </c>
      <c r="P10" s="58">
        <v>697885</v>
      </c>
      <c r="Q10" s="58">
        <v>153</v>
      </c>
      <c r="R10" s="58">
        <v>701236</v>
      </c>
      <c r="S10" s="58">
        <v>153</v>
      </c>
      <c r="T10" s="58">
        <v>703463</v>
      </c>
      <c r="U10" s="58">
        <v>153</v>
      </c>
      <c r="V10" s="24"/>
      <c r="W10" s="269"/>
      <c r="X10" s="156"/>
    </row>
    <row r="11" spans="1:24" ht="27.65" customHeight="1" x14ac:dyDescent="0.35">
      <c r="A11" s="58" t="s">
        <v>45</v>
      </c>
      <c r="B11" s="58">
        <v>442411</v>
      </c>
      <c r="C11" s="58">
        <v>121</v>
      </c>
      <c r="D11" s="58">
        <v>442880</v>
      </c>
      <c r="E11" s="58">
        <v>120</v>
      </c>
      <c r="F11" s="58">
        <v>444030</v>
      </c>
      <c r="G11" s="58">
        <v>120</v>
      </c>
      <c r="H11" s="58">
        <v>443926</v>
      </c>
      <c r="I11" s="58">
        <v>120</v>
      </c>
      <c r="J11" s="58">
        <v>446764</v>
      </c>
      <c r="K11" s="58">
        <v>120</v>
      </c>
      <c r="L11" s="58">
        <v>450454</v>
      </c>
      <c r="M11" s="58">
        <v>120</v>
      </c>
      <c r="N11" s="58">
        <v>455505</v>
      </c>
      <c r="O11" s="58">
        <v>120</v>
      </c>
      <c r="P11" s="58">
        <v>459875</v>
      </c>
      <c r="Q11" s="58">
        <v>120</v>
      </c>
      <c r="R11" s="58">
        <v>462421</v>
      </c>
      <c r="S11" s="58">
        <v>119</v>
      </c>
      <c r="T11" s="58">
        <v>463983</v>
      </c>
      <c r="U11" s="58">
        <v>119</v>
      </c>
      <c r="V11" s="24"/>
      <c r="W11" s="269"/>
      <c r="X11" s="156"/>
    </row>
    <row r="12" spans="1:24" ht="27.65" customHeight="1" x14ac:dyDescent="0.35">
      <c r="A12" s="58" t="s">
        <v>46</v>
      </c>
      <c r="B12" s="58">
        <v>277538</v>
      </c>
      <c r="C12" s="58">
        <v>92</v>
      </c>
      <c r="D12" s="58">
        <v>277016</v>
      </c>
      <c r="E12" s="58">
        <v>92</v>
      </c>
      <c r="F12" s="58">
        <v>282024</v>
      </c>
      <c r="G12" s="58">
        <v>92</v>
      </c>
      <c r="H12" s="58">
        <v>283029</v>
      </c>
      <c r="I12" s="58">
        <v>92</v>
      </c>
      <c r="J12" s="58">
        <v>285746</v>
      </c>
      <c r="K12" s="58">
        <v>92</v>
      </c>
      <c r="L12" s="58">
        <v>288465</v>
      </c>
      <c r="M12" s="58">
        <v>92</v>
      </c>
      <c r="N12" s="58">
        <v>291112</v>
      </c>
      <c r="O12" s="58">
        <v>91</v>
      </c>
      <c r="P12" s="58">
        <v>294981</v>
      </c>
      <c r="Q12" s="58">
        <v>91</v>
      </c>
      <c r="R12" s="58">
        <v>297967</v>
      </c>
      <c r="S12" s="58">
        <v>91</v>
      </c>
      <c r="T12" s="58">
        <v>299444</v>
      </c>
      <c r="U12" s="58">
        <v>91</v>
      </c>
      <c r="V12" s="24"/>
      <c r="W12" s="269"/>
      <c r="X12" s="156"/>
    </row>
    <row r="13" spans="1:24" ht="27.65" customHeight="1" x14ac:dyDescent="0.35">
      <c r="A13" s="58" t="s">
        <v>47</v>
      </c>
      <c r="B13" s="58">
        <v>173604</v>
      </c>
      <c r="C13" s="58">
        <v>64</v>
      </c>
      <c r="D13" s="58">
        <v>172968</v>
      </c>
      <c r="E13" s="58">
        <v>64</v>
      </c>
      <c r="F13" s="58">
        <v>176772</v>
      </c>
      <c r="G13" s="58">
        <v>64</v>
      </c>
      <c r="H13" s="58">
        <v>177710</v>
      </c>
      <c r="I13" s="58">
        <v>64</v>
      </c>
      <c r="J13" s="58">
        <v>179679</v>
      </c>
      <c r="K13" s="58">
        <v>64</v>
      </c>
      <c r="L13" s="58">
        <v>181586</v>
      </c>
      <c r="M13" s="58">
        <v>64</v>
      </c>
      <c r="N13" s="58">
        <v>183901</v>
      </c>
      <c r="O13" s="58">
        <v>63</v>
      </c>
      <c r="P13" s="58">
        <v>187459</v>
      </c>
      <c r="Q13" s="58">
        <v>63</v>
      </c>
      <c r="R13" s="58">
        <v>190094</v>
      </c>
      <c r="S13" s="58">
        <v>63</v>
      </c>
      <c r="T13" s="58">
        <v>191264</v>
      </c>
      <c r="U13" s="58">
        <v>63</v>
      </c>
      <c r="V13" s="24"/>
      <c r="W13" s="269"/>
      <c r="X13" s="156"/>
    </row>
    <row r="14" spans="1:24" ht="27.65" customHeight="1" x14ac:dyDescent="0.35">
      <c r="A14" s="58" t="s">
        <v>48</v>
      </c>
      <c r="B14" s="58">
        <v>273219</v>
      </c>
      <c r="C14" s="58">
        <v>49</v>
      </c>
      <c r="D14" s="58">
        <v>273281</v>
      </c>
      <c r="E14" s="58">
        <v>49</v>
      </c>
      <c r="F14" s="58">
        <v>289795</v>
      </c>
      <c r="G14" s="58">
        <v>48</v>
      </c>
      <c r="H14" s="58">
        <v>294947</v>
      </c>
      <c r="I14" s="58">
        <v>48</v>
      </c>
      <c r="J14" s="58">
        <v>301583</v>
      </c>
      <c r="K14" s="58">
        <v>48</v>
      </c>
      <c r="L14" s="58">
        <v>308058</v>
      </c>
      <c r="M14" s="58">
        <v>48</v>
      </c>
      <c r="N14" s="58">
        <v>314104</v>
      </c>
      <c r="O14" s="58">
        <v>48</v>
      </c>
      <c r="P14" s="58">
        <v>329453</v>
      </c>
      <c r="Q14" s="58">
        <v>48</v>
      </c>
      <c r="R14" s="58">
        <v>342976</v>
      </c>
      <c r="S14" s="58">
        <v>47</v>
      </c>
      <c r="T14" s="58">
        <v>348189</v>
      </c>
      <c r="U14" s="58">
        <v>47</v>
      </c>
      <c r="V14" s="24"/>
      <c r="W14" s="269"/>
      <c r="X14" s="156"/>
    </row>
    <row r="15" spans="1:24" ht="27.65" customHeight="1" x14ac:dyDescent="0.35">
      <c r="A15" s="116" t="s">
        <v>32</v>
      </c>
      <c r="B15" s="58">
        <v>1717068</v>
      </c>
      <c r="C15" s="58">
        <v>50</v>
      </c>
      <c r="D15" s="58">
        <v>1709920</v>
      </c>
      <c r="E15" s="58">
        <v>50</v>
      </c>
      <c r="F15" s="58">
        <v>1678119</v>
      </c>
      <c r="G15" s="58">
        <v>50</v>
      </c>
      <c r="H15" s="58">
        <v>1665452</v>
      </c>
      <c r="I15" s="58">
        <v>49</v>
      </c>
      <c r="J15" s="58">
        <v>1626379</v>
      </c>
      <c r="K15" s="58">
        <v>49</v>
      </c>
      <c r="L15" s="58">
        <v>1632355</v>
      </c>
      <c r="M15" s="58">
        <v>49</v>
      </c>
      <c r="N15" s="58">
        <v>1611198</v>
      </c>
      <c r="O15" s="58">
        <v>50</v>
      </c>
      <c r="P15" s="58">
        <v>1593056</v>
      </c>
      <c r="Q15" s="58">
        <v>50</v>
      </c>
      <c r="R15" s="58">
        <v>1578959</v>
      </c>
      <c r="S15" s="58">
        <v>50</v>
      </c>
      <c r="T15" s="58">
        <v>1579722</v>
      </c>
      <c r="U15" s="58">
        <v>50</v>
      </c>
      <c r="V15" s="24"/>
      <c r="W15" s="269"/>
      <c r="X15" s="156"/>
    </row>
    <row r="16" spans="1:24" ht="27.65" customHeight="1" thickBot="1" x14ac:dyDescent="0.4">
      <c r="A16" s="113" t="s">
        <v>54</v>
      </c>
      <c r="B16" s="113">
        <v>8430809</v>
      </c>
      <c r="C16" s="113">
        <v>146</v>
      </c>
      <c r="D16" s="113">
        <v>8431025</v>
      </c>
      <c r="E16" s="113">
        <v>146</v>
      </c>
      <c r="F16" s="113">
        <v>8519530</v>
      </c>
      <c r="G16" s="113">
        <v>147</v>
      </c>
      <c r="H16" s="113">
        <v>8515701</v>
      </c>
      <c r="I16" s="113">
        <v>147</v>
      </c>
      <c r="J16" s="113">
        <v>8463274</v>
      </c>
      <c r="K16" s="113">
        <v>147</v>
      </c>
      <c r="L16" s="113">
        <v>8545080</v>
      </c>
      <c r="M16" s="113">
        <v>147</v>
      </c>
      <c r="N16" s="113">
        <v>8577163</v>
      </c>
      <c r="O16" s="113">
        <v>147</v>
      </c>
      <c r="P16" s="113">
        <v>8625974</v>
      </c>
      <c r="Q16" s="113">
        <v>147</v>
      </c>
      <c r="R16" s="113">
        <v>8675235</v>
      </c>
      <c r="S16" s="113">
        <v>147</v>
      </c>
      <c r="T16" s="113">
        <v>8722191</v>
      </c>
      <c r="U16" s="113">
        <v>147</v>
      </c>
      <c r="V16" s="24"/>
      <c r="W16" s="269"/>
      <c r="X16" s="156"/>
    </row>
    <row r="17" spans="1:23" ht="21.75" customHeight="1" thickTop="1" x14ac:dyDescent="0.35">
      <c r="A17" s="2"/>
      <c r="B17" s="2"/>
      <c r="C17" s="2"/>
      <c r="D17" s="2"/>
      <c r="E17" s="50"/>
      <c r="F17" s="2"/>
      <c r="G17" s="2"/>
      <c r="H17" s="8"/>
      <c r="I17" s="8"/>
      <c r="J17" s="8"/>
      <c r="K17" s="8"/>
      <c r="L17" s="8"/>
      <c r="M17" s="8"/>
      <c r="W17" s="156"/>
    </row>
    <row r="18" spans="1:23" ht="21.75" customHeight="1" x14ac:dyDescent="0.35">
      <c r="A18" s="72" t="str">
        <f>+INDICE!B10</f>
        <v xml:space="preserve"> Lettura dati 23 novembre 2023</v>
      </c>
      <c r="B18" s="2"/>
      <c r="C18" s="2"/>
      <c r="D18" s="2"/>
      <c r="E18" s="2"/>
      <c r="F18" s="2"/>
      <c r="G18" s="2"/>
      <c r="H18" s="8"/>
      <c r="I18" s="8"/>
      <c r="J18" s="8"/>
      <c r="K18" s="8"/>
      <c r="L18" s="8"/>
      <c r="M18" s="8"/>
    </row>
    <row r="19" spans="1:23" ht="13.5" x14ac:dyDescent="0.35">
      <c r="A19" s="2"/>
      <c r="B19" s="2"/>
      <c r="C19" s="2"/>
      <c r="D19" s="2"/>
      <c r="E19" s="2"/>
      <c r="F19" s="2"/>
      <c r="G19" s="2"/>
    </row>
    <row r="20" spans="1:23" ht="13.5" x14ac:dyDescent="0.35">
      <c r="A20" s="2"/>
      <c r="B20" s="2"/>
      <c r="C20" s="2"/>
      <c r="D20" s="2"/>
      <c r="E20" s="2"/>
      <c r="F20" s="2"/>
      <c r="G20" s="2"/>
    </row>
    <row r="21" spans="1:23" ht="13.5" x14ac:dyDescent="0.35">
      <c r="A21" s="2"/>
      <c r="B21" s="2"/>
      <c r="C21" s="2"/>
      <c r="D21" s="2"/>
      <c r="E21" s="2"/>
      <c r="F21" s="2"/>
      <c r="G21" s="2"/>
    </row>
    <row r="22" spans="1:23" ht="13.5" x14ac:dyDescent="0.35">
      <c r="A22" s="2"/>
      <c r="B22" s="2"/>
      <c r="C22" s="2"/>
      <c r="D22" s="2"/>
      <c r="E22" s="2"/>
      <c r="F22" s="2"/>
      <c r="G22" s="2"/>
    </row>
    <row r="23" spans="1:23" ht="13.5" x14ac:dyDescent="0.35">
      <c r="A23" s="2"/>
      <c r="B23" s="2"/>
      <c r="C23" s="2"/>
      <c r="D23" s="2"/>
      <c r="E23" s="2"/>
      <c r="F23" s="2"/>
      <c r="G23" s="2"/>
    </row>
    <row r="24" spans="1:23" ht="13.5" x14ac:dyDescent="0.35">
      <c r="A24" s="2"/>
      <c r="B24" s="338"/>
      <c r="C24" s="2"/>
      <c r="D24" s="2"/>
      <c r="E24" s="2"/>
      <c r="F24" s="2"/>
      <c r="G24" s="2"/>
    </row>
    <row r="25" spans="1:23" ht="13.5" x14ac:dyDescent="0.35">
      <c r="A25" s="2"/>
      <c r="B25" s="338"/>
      <c r="C25" s="2"/>
      <c r="D25" s="2"/>
      <c r="E25" s="2"/>
      <c r="F25" s="2"/>
      <c r="G25" s="2"/>
    </row>
    <row r="26" spans="1:23" ht="13.5" x14ac:dyDescent="0.35">
      <c r="B26" s="338"/>
    </row>
    <row r="27" spans="1:23" x14ac:dyDescent="0.35">
      <c r="B27" s="4"/>
    </row>
    <row r="28" spans="1:23" x14ac:dyDescent="0.35">
      <c r="B28" s="4"/>
    </row>
    <row r="29" spans="1:23" x14ac:dyDescent="0.35">
      <c r="B29" s="4"/>
    </row>
    <row r="30" spans="1:23" x14ac:dyDescent="0.35">
      <c r="B30" s="4"/>
    </row>
    <row r="31" spans="1:23" x14ac:dyDescent="0.35">
      <c r="B31" s="4"/>
    </row>
    <row r="32" spans="1:2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B2:U2"/>
    <mergeCell ref="T3:U3"/>
    <mergeCell ref="R3:S3"/>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E190-15D5-476C-9899-6EF3FACBA269}">
  <sheetPr>
    <pageSetUpPr fitToPage="1"/>
  </sheetPr>
  <dimension ref="A1:U40"/>
  <sheetViews>
    <sheetView showGridLines="0" view="pageBreakPreview" zoomScale="69" zoomScaleNormal="59" zoomScaleSheetLayoutView="69" workbookViewId="0">
      <selection activeCell="C25" sqref="C25:J27"/>
    </sheetView>
  </sheetViews>
  <sheetFormatPr defaultColWidth="13.26953125" defaultRowHeight="10" x14ac:dyDescent="0.35"/>
  <cols>
    <col min="1" max="1" width="37.453125" style="1" customWidth="1"/>
    <col min="2" max="2" width="18.1796875" style="1" customWidth="1"/>
    <col min="3" max="3" width="16.81640625" style="1" customWidth="1"/>
    <col min="4" max="4" width="18.1796875" style="1" customWidth="1"/>
    <col min="5" max="5" width="16.54296875" style="1" customWidth="1"/>
    <col min="6" max="6" width="18.1796875" style="1" customWidth="1"/>
    <col min="7" max="7" width="16.453125" style="1" customWidth="1"/>
    <col min="8" max="8" width="18.1796875" style="1" customWidth="1"/>
    <col min="9" max="9" width="16.54296875" style="1" customWidth="1"/>
    <col min="10" max="10" width="18.1796875" style="1" customWidth="1"/>
    <col min="11" max="11" width="16.453125" style="1" customWidth="1"/>
    <col min="12" max="12" width="17.81640625" style="1" customWidth="1"/>
    <col min="13" max="13" width="15.54296875" style="1" customWidth="1"/>
    <col min="14" max="14" width="16.453125" style="1" bestFit="1" customWidth="1"/>
    <col min="15" max="15" width="13.26953125" style="1"/>
    <col min="16" max="16" width="16.453125" style="1" bestFit="1" customWidth="1"/>
    <col min="17" max="17" width="13.26953125" style="1"/>
    <col min="18" max="18" width="15.54296875" style="1" bestFit="1" customWidth="1"/>
    <col min="19" max="19" width="13.26953125" style="1"/>
    <col min="20" max="20" width="15.54296875" style="1" bestFit="1" customWidth="1"/>
    <col min="21" max="16384" width="13.26953125" style="1"/>
  </cols>
  <sheetData>
    <row r="1" spans="1:21" ht="69.650000000000006" customHeight="1" thickBot="1" x14ac:dyDescent="0.4">
      <c r="A1" s="86" t="s">
        <v>137</v>
      </c>
      <c r="B1" s="86"/>
      <c r="C1" s="86"/>
      <c r="D1" s="86"/>
      <c r="E1" s="86"/>
      <c r="F1" s="86"/>
      <c r="G1" s="86"/>
      <c r="H1" s="86"/>
      <c r="I1" s="86"/>
      <c r="J1" s="86"/>
      <c r="K1" s="86"/>
      <c r="L1" s="86"/>
      <c r="M1" s="86"/>
      <c r="N1" s="49"/>
      <c r="O1" s="49"/>
      <c r="P1" s="49"/>
      <c r="Q1" s="49"/>
      <c r="R1" s="49"/>
      <c r="S1" s="49"/>
      <c r="T1" s="49"/>
      <c r="U1" s="49"/>
    </row>
    <row r="2" spans="1:21" ht="49" customHeight="1" thickTop="1" x14ac:dyDescent="0.35">
      <c r="A2" s="37"/>
      <c r="B2" s="400" t="s">
        <v>36</v>
      </c>
      <c r="C2" s="400"/>
      <c r="D2" s="400"/>
      <c r="E2" s="400"/>
      <c r="F2" s="400"/>
      <c r="G2" s="400"/>
      <c r="H2" s="400"/>
      <c r="I2" s="400"/>
      <c r="J2" s="400"/>
      <c r="K2" s="400"/>
      <c r="L2" s="400"/>
      <c r="M2" s="400"/>
      <c r="N2" s="400"/>
      <c r="O2" s="400"/>
      <c r="P2" s="400"/>
      <c r="Q2" s="400"/>
      <c r="R2" s="400"/>
      <c r="S2" s="400"/>
      <c r="T2" s="400"/>
      <c r="U2" s="400"/>
    </row>
    <row r="3" spans="1:21" ht="33" customHeight="1" x14ac:dyDescent="0.35">
      <c r="A3" s="403" t="s">
        <v>30</v>
      </c>
      <c r="B3" s="401" t="s">
        <v>131</v>
      </c>
      <c r="C3" s="402"/>
      <c r="D3" s="401" t="s">
        <v>195</v>
      </c>
      <c r="E3" s="402"/>
      <c r="F3" s="401" t="s">
        <v>204</v>
      </c>
      <c r="G3" s="402"/>
      <c r="H3" s="401" t="s">
        <v>210</v>
      </c>
      <c r="I3" s="402"/>
      <c r="J3" s="401" t="s">
        <v>214</v>
      </c>
      <c r="K3" s="402"/>
      <c r="L3" s="401" t="s">
        <v>217</v>
      </c>
      <c r="M3" s="402"/>
      <c r="N3" s="401" t="s">
        <v>221</v>
      </c>
      <c r="O3" s="402"/>
      <c r="P3" s="401" t="s">
        <v>224</v>
      </c>
      <c r="Q3" s="402"/>
      <c r="R3" s="401" t="s">
        <v>232</v>
      </c>
      <c r="S3" s="402"/>
      <c r="T3" s="405" t="s">
        <v>238</v>
      </c>
      <c r="U3" s="406"/>
    </row>
    <row r="4" spans="1:21" ht="91" customHeight="1" thickBot="1" x14ac:dyDescent="0.4">
      <c r="A4" s="404"/>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1" ht="27.65" customHeight="1" thickTop="1" x14ac:dyDescent="0.35">
      <c r="A5" s="58" t="s">
        <v>147</v>
      </c>
      <c r="B5" s="58">
        <v>4427808</v>
      </c>
      <c r="C5" s="58">
        <v>216</v>
      </c>
      <c r="D5" s="58">
        <v>4343592</v>
      </c>
      <c r="E5" s="58">
        <v>215</v>
      </c>
      <c r="F5" s="58">
        <v>4151075</v>
      </c>
      <c r="G5" s="58">
        <v>214</v>
      </c>
      <c r="H5" s="58">
        <v>4193957</v>
      </c>
      <c r="I5" s="58">
        <v>215</v>
      </c>
      <c r="J5" s="58">
        <v>4194706</v>
      </c>
      <c r="K5" s="58">
        <v>215</v>
      </c>
      <c r="L5" s="58">
        <v>4189575</v>
      </c>
      <c r="M5" s="58">
        <v>215</v>
      </c>
      <c r="N5" s="58">
        <v>4177742</v>
      </c>
      <c r="O5" s="58">
        <v>215</v>
      </c>
      <c r="P5" s="58">
        <v>4194219</v>
      </c>
      <c r="Q5" s="58">
        <v>215</v>
      </c>
      <c r="R5" s="58">
        <v>4185208</v>
      </c>
      <c r="S5" s="58">
        <v>215</v>
      </c>
      <c r="T5" s="58">
        <v>4197312</v>
      </c>
      <c r="U5" s="58">
        <v>214</v>
      </c>
    </row>
    <row r="6" spans="1:21" ht="27.65" customHeight="1" x14ac:dyDescent="0.35">
      <c r="A6" s="114" t="s">
        <v>148</v>
      </c>
      <c r="B6" s="115">
        <v>1171920</v>
      </c>
      <c r="C6" s="115">
        <v>217</v>
      </c>
      <c r="D6" s="115">
        <v>1008706</v>
      </c>
      <c r="E6" s="115">
        <v>216</v>
      </c>
      <c r="F6" s="115">
        <v>916911</v>
      </c>
      <c r="G6" s="115">
        <v>214</v>
      </c>
      <c r="H6" s="115">
        <v>940061</v>
      </c>
      <c r="I6" s="115">
        <v>215</v>
      </c>
      <c r="J6" s="115">
        <v>941320</v>
      </c>
      <c r="K6" s="115">
        <v>215</v>
      </c>
      <c r="L6" s="115">
        <v>939467</v>
      </c>
      <c r="M6" s="115">
        <v>215</v>
      </c>
      <c r="N6" s="115">
        <v>931044</v>
      </c>
      <c r="O6" s="115">
        <v>216</v>
      </c>
      <c r="P6" s="115">
        <v>938739</v>
      </c>
      <c r="Q6" s="115">
        <v>215</v>
      </c>
      <c r="R6" s="115">
        <v>926052</v>
      </c>
      <c r="S6" s="115">
        <v>217</v>
      </c>
      <c r="T6" s="115">
        <v>935595</v>
      </c>
      <c r="U6" s="115">
        <v>216</v>
      </c>
    </row>
    <row r="7" spans="1:21" ht="27.65" customHeight="1" x14ac:dyDescent="0.35">
      <c r="A7" s="114" t="s">
        <v>149</v>
      </c>
      <c r="B7" s="115">
        <v>1883838</v>
      </c>
      <c r="C7" s="115">
        <v>217</v>
      </c>
      <c r="D7" s="115">
        <v>1912111</v>
      </c>
      <c r="E7" s="115">
        <v>217</v>
      </c>
      <c r="F7" s="115">
        <v>1833514</v>
      </c>
      <c r="G7" s="115">
        <v>216</v>
      </c>
      <c r="H7" s="115">
        <v>1847949</v>
      </c>
      <c r="I7" s="115">
        <v>216</v>
      </c>
      <c r="J7" s="115">
        <v>1847161</v>
      </c>
      <c r="K7" s="115">
        <v>217</v>
      </c>
      <c r="L7" s="115">
        <v>1844914</v>
      </c>
      <c r="M7" s="115">
        <v>217</v>
      </c>
      <c r="N7" s="115">
        <v>1842646</v>
      </c>
      <c r="O7" s="115">
        <v>217</v>
      </c>
      <c r="P7" s="115">
        <v>1845586</v>
      </c>
      <c r="Q7" s="115">
        <v>216</v>
      </c>
      <c r="R7" s="115">
        <v>1847138</v>
      </c>
      <c r="S7" s="115">
        <v>216</v>
      </c>
      <c r="T7" s="115">
        <v>1848457</v>
      </c>
      <c r="U7" s="115">
        <v>216</v>
      </c>
    </row>
    <row r="8" spans="1:21" ht="27.65" customHeight="1" x14ac:dyDescent="0.35">
      <c r="A8" s="114" t="s">
        <v>150</v>
      </c>
      <c r="B8" s="115">
        <v>1372050</v>
      </c>
      <c r="C8" s="115">
        <v>213</v>
      </c>
      <c r="D8" s="115">
        <v>1422775</v>
      </c>
      <c r="E8" s="115">
        <v>213</v>
      </c>
      <c r="F8" s="115">
        <v>1400650</v>
      </c>
      <c r="G8" s="115">
        <v>212</v>
      </c>
      <c r="H8" s="115">
        <v>1405947</v>
      </c>
      <c r="I8" s="115">
        <v>212</v>
      </c>
      <c r="J8" s="115">
        <v>1406225</v>
      </c>
      <c r="K8" s="115">
        <v>213</v>
      </c>
      <c r="L8" s="115">
        <v>1405194</v>
      </c>
      <c r="M8" s="115">
        <v>212</v>
      </c>
      <c r="N8" s="115">
        <v>1404052</v>
      </c>
      <c r="O8" s="115">
        <v>212</v>
      </c>
      <c r="P8" s="115">
        <v>1409894</v>
      </c>
      <c r="Q8" s="115">
        <v>212</v>
      </c>
      <c r="R8" s="115">
        <v>1412018</v>
      </c>
      <c r="S8" s="115">
        <v>212</v>
      </c>
      <c r="T8" s="115">
        <v>1413260</v>
      </c>
      <c r="U8" s="115">
        <v>211</v>
      </c>
    </row>
    <row r="9" spans="1:21" ht="27.65" customHeight="1" x14ac:dyDescent="0.35">
      <c r="A9" s="58" t="s">
        <v>151</v>
      </c>
      <c r="B9" s="58">
        <v>993148</v>
      </c>
      <c r="C9" s="58">
        <v>197</v>
      </c>
      <c r="D9" s="58">
        <v>1025717</v>
      </c>
      <c r="E9" s="58">
        <v>197</v>
      </c>
      <c r="F9" s="58">
        <v>1015430</v>
      </c>
      <c r="G9" s="58">
        <v>198</v>
      </c>
      <c r="H9" s="58">
        <v>1018545</v>
      </c>
      <c r="I9" s="58">
        <v>198</v>
      </c>
      <c r="J9" s="58">
        <v>1018444</v>
      </c>
      <c r="K9" s="58">
        <v>198</v>
      </c>
      <c r="L9" s="58">
        <v>1017200</v>
      </c>
      <c r="M9" s="58">
        <v>198</v>
      </c>
      <c r="N9" s="58">
        <v>1016454</v>
      </c>
      <c r="O9" s="58">
        <v>198</v>
      </c>
      <c r="P9" s="58">
        <v>1022042</v>
      </c>
      <c r="Q9" s="58">
        <v>197</v>
      </c>
      <c r="R9" s="58">
        <v>1024647</v>
      </c>
      <c r="S9" s="58">
        <v>197</v>
      </c>
      <c r="T9" s="58">
        <v>1027111</v>
      </c>
      <c r="U9" s="58">
        <v>196</v>
      </c>
    </row>
    <row r="10" spans="1:21" ht="27.65" customHeight="1" x14ac:dyDescent="0.35">
      <c r="A10" s="58" t="s">
        <v>152</v>
      </c>
      <c r="B10" s="58">
        <v>660064</v>
      </c>
      <c r="C10" s="58">
        <v>165</v>
      </c>
      <c r="D10" s="58">
        <v>687186</v>
      </c>
      <c r="E10" s="58">
        <v>165</v>
      </c>
      <c r="F10" s="58">
        <v>685493</v>
      </c>
      <c r="G10" s="58">
        <v>166</v>
      </c>
      <c r="H10" s="58">
        <v>687310</v>
      </c>
      <c r="I10" s="58">
        <v>166</v>
      </c>
      <c r="J10" s="58">
        <v>686902</v>
      </c>
      <c r="K10" s="58">
        <v>166</v>
      </c>
      <c r="L10" s="58">
        <v>685962</v>
      </c>
      <c r="M10" s="58">
        <v>166</v>
      </c>
      <c r="N10" s="58">
        <v>685295</v>
      </c>
      <c r="O10" s="58">
        <v>166</v>
      </c>
      <c r="P10" s="58">
        <v>690395</v>
      </c>
      <c r="Q10" s="58">
        <v>166</v>
      </c>
      <c r="R10" s="58">
        <v>692844</v>
      </c>
      <c r="S10" s="58">
        <v>165</v>
      </c>
      <c r="T10" s="58">
        <v>696390</v>
      </c>
      <c r="U10" s="58">
        <v>164</v>
      </c>
    </row>
    <row r="11" spans="1:21" ht="27.65" customHeight="1" x14ac:dyDescent="0.35">
      <c r="A11" s="167" t="s">
        <v>153</v>
      </c>
      <c r="B11" s="58">
        <v>417300</v>
      </c>
      <c r="C11" s="58">
        <v>131</v>
      </c>
      <c r="D11" s="58">
        <v>437797</v>
      </c>
      <c r="E11" s="58">
        <v>131</v>
      </c>
      <c r="F11" s="58">
        <v>433416</v>
      </c>
      <c r="G11" s="58">
        <v>133</v>
      </c>
      <c r="H11" s="58">
        <v>435514</v>
      </c>
      <c r="I11" s="58">
        <v>133</v>
      </c>
      <c r="J11" s="58">
        <v>435124</v>
      </c>
      <c r="K11" s="58">
        <v>133</v>
      </c>
      <c r="L11" s="58">
        <v>434450</v>
      </c>
      <c r="M11" s="58">
        <v>133</v>
      </c>
      <c r="N11" s="58">
        <v>434179</v>
      </c>
      <c r="O11" s="58">
        <v>133</v>
      </c>
      <c r="P11" s="58">
        <v>438361</v>
      </c>
      <c r="Q11" s="58">
        <v>133</v>
      </c>
      <c r="R11" s="58">
        <v>440634</v>
      </c>
      <c r="S11" s="58">
        <v>132</v>
      </c>
      <c r="T11" s="58">
        <v>444687</v>
      </c>
      <c r="U11" s="58">
        <v>131</v>
      </c>
    </row>
    <row r="12" spans="1:21" ht="27.65" customHeight="1" x14ac:dyDescent="0.35">
      <c r="A12" s="58" t="s">
        <v>154</v>
      </c>
      <c r="B12" s="58">
        <v>257412</v>
      </c>
      <c r="C12" s="58">
        <v>99</v>
      </c>
      <c r="D12" s="58">
        <v>272690</v>
      </c>
      <c r="E12" s="58">
        <v>100</v>
      </c>
      <c r="F12" s="58">
        <v>235552</v>
      </c>
      <c r="G12" s="58">
        <v>104</v>
      </c>
      <c r="H12" s="58">
        <v>256080</v>
      </c>
      <c r="I12" s="58">
        <v>103</v>
      </c>
      <c r="J12" s="58">
        <v>260247</v>
      </c>
      <c r="K12" s="58">
        <v>102</v>
      </c>
      <c r="L12" s="58">
        <v>263972</v>
      </c>
      <c r="M12" s="58">
        <v>102</v>
      </c>
      <c r="N12" s="58">
        <v>265089</v>
      </c>
      <c r="O12" s="58">
        <v>102</v>
      </c>
      <c r="P12" s="58">
        <v>270770</v>
      </c>
      <c r="Q12" s="58">
        <v>101</v>
      </c>
      <c r="R12" s="58">
        <v>272752</v>
      </c>
      <c r="S12" s="58">
        <v>101</v>
      </c>
      <c r="T12" s="58">
        <v>276708</v>
      </c>
      <c r="U12" s="58">
        <v>100</v>
      </c>
    </row>
    <row r="13" spans="1:21" ht="27.65" customHeight="1" x14ac:dyDescent="0.35">
      <c r="A13" s="58" t="s">
        <v>155</v>
      </c>
      <c r="B13" s="58">
        <v>155609</v>
      </c>
      <c r="C13" s="58">
        <v>69</v>
      </c>
      <c r="D13" s="58">
        <v>170126</v>
      </c>
      <c r="E13" s="58">
        <v>69</v>
      </c>
      <c r="F13" s="58">
        <v>128006</v>
      </c>
      <c r="G13" s="58">
        <v>73</v>
      </c>
      <c r="H13" s="58">
        <v>142111</v>
      </c>
      <c r="I13" s="58">
        <v>72</v>
      </c>
      <c r="J13" s="58">
        <v>144927</v>
      </c>
      <c r="K13" s="58">
        <v>72</v>
      </c>
      <c r="L13" s="58">
        <v>147398</v>
      </c>
      <c r="M13" s="58">
        <v>71</v>
      </c>
      <c r="N13" s="58">
        <v>147853</v>
      </c>
      <c r="O13" s="58">
        <v>71</v>
      </c>
      <c r="P13" s="58">
        <v>152628</v>
      </c>
      <c r="Q13" s="58">
        <v>71</v>
      </c>
      <c r="R13" s="58">
        <v>154434</v>
      </c>
      <c r="S13" s="58">
        <v>70</v>
      </c>
      <c r="T13" s="58">
        <v>158535</v>
      </c>
      <c r="U13" s="58">
        <v>70</v>
      </c>
    </row>
    <row r="14" spans="1:21" ht="27.65" customHeight="1" x14ac:dyDescent="0.35">
      <c r="A14" s="58" t="s">
        <v>156</v>
      </c>
      <c r="B14" s="58">
        <v>268296</v>
      </c>
      <c r="C14" s="58">
        <v>51</v>
      </c>
      <c r="D14" s="58">
        <v>288918</v>
      </c>
      <c r="E14" s="58">
        <v>52</v>
      </c>
      <c r="F14" s="58">
        <v>128686</v>
      </c>
      <c r="G14" s="58">
        <v>54</v>
      </c>
      <c r="H14" s="58">
        <v>175382</v>
      </c>
      <c r="I14" s="58">
        <v>54</v>
      </c>
      <c r="J14" s="58">
        <v>185576</v>
      </c>
      <c r="K14" s="58">
        <v>54</v>
      </c>
      <c r="L14" s="58">
        <v>195399</v>
      </c>
      <c r="M14" s="58">
        <v>54</v>
      </c>
      <c r="N14" s="58">
        <v>198297</v>
      </c>
      <c r="O14" s="58">
        <v>54</v>
      </c>
      <c r="P14" s="58">
        <v>214098</v>
      </c>
      <c r="Q14" s="58">
        <v>53</v>
      </c>
      <c r="R14" s="58">
        <v>220990</v>
      </c>
      <c r="S14" s="58">
        <v>53</v>
      </c>
      <c r="T14" s="58">
        <v>238373</v>
      </c>
      <c r="U14" s="58">
        <v>52</v>
      </c>
    </row>
    <row r="15" spans="1:21" ht="27.65" customHeight="1" x14ac:dyDescent="0.35">
      <c r="A15" s="116" t="s">
        <v>32</v>
      </c>
      <c r="B15" s="58">
        <v>1569005</v>
      </c>
      <c r="C15" s="58">
        <v>55</v>
      </c>
      <c r="D15" s="58">
        <v>1538564</v>
      </c>
      <c r="E15" s="58">
        <v>55</v>
      </c>
      <c r="F15" s="58">
        <v>2228087</v>
      </c>
      <c r="G15" s="58">
        <v>59</v>
      </c>
      <c r="H15" s="58">
        <v>2087342</v>
      </c>
      <c r="I15" s="58">
        <v>55</v>
      </c>
      <c r="J15" s="58">
        <v>2051412</v>
      </c>
      <c r="K15" s="58">
        <v>54</v>
      </c>
      <c r="L15" s="58">
        <v>2016835</v>
      </c>
      <c r="M15" s="58">
        <v>54</v>
      </c>
      <c r="N15" s="58">
        <v>1998632</v>
      </c>
      <c r="O15" s="58">
        <v>54</v>
      </c>
      <c r="P15" s="58">
        <v>1927510</v>
      </c>
      <c r="Q15" s="58">
        <v>54</v>
      </c>
      <c r="R15" s="58">
        <v>1887133</v>
      </c>
      <c r="S15" s="58">
        <v>54</v>
      </c>
      <c r="T15" s="58">
        <v>1817523</v>
      </c>
      <c r="U15" s="58">
        <v>54</v>
      </c>
    </row>
    <row r="16" spans="1:21" ht="27.65" customHeight="1" thickBot="1" x14ac:dyDescent="0.4">
      <c r="A16" s="113" t="s">
        <v>54</v>
      </c>
      <c r="B16" s="113">
        <v>8748642</v>
      </c>
      <c r="C16" s="113">
        <v>166</v>
      </c>
      <c r="D16" s="113">
        <v>8764590</v>
      </c>
      <c r="E16" s="113">
        <v>165</v>
      </c>
      <c r="F16" s="113">
        <v>9005745</v>
      </c>
      <c r="G16" s="113">
        <v>159</v>
      </c>
      <c r="H16" s="113">
        <v>8996241</v>
      </c>
      <c r="I16" s="113">
        <v>159</v>
      </c>
      <c r="J16" s="113">
        <v>8977338</v>
      </c>
      <c r="K16" s="113">
        <v>160</v>
      </c>
      <c r="L16" s="113">
        <v>8950791</v>
      </c>
      <c r="M16" s="113">
        <v>160</v>
      </c>
      <c r="N16" s="113">
        <v>8923541</v>
      </c>
      <c r="O16" s="113">
        <v>160</v>
      </c>
      <c r="P16" s="113">
        <v>8910023</v>
      </c>
      <c r="Q16" s="113">
        <v>160</v>
      </c>
      <c r="R16" s="113">
        <v>8878642</v>
      </c>
      <c r="S16" s="113">
        <v>161</v>
      </c>
      <c r="T16" s="113">
        <v>8856639</v>
      </c>
      <c r="U16" s="113">
        <v>161</v>
      </c>
    </row>
    <row r="17" spans="1:5" ht="21.75" customHeight="1" thickTop="1" x14ac:dyDescent="0.35">
      <c r="A17" s="2"/>
      <c r="B17" s="2"/>
      <c r="C17" s="2"/>
      <c r="E17" s="156"/>
    </row>
    <row r="18" spans="1:5" ht="21.75" customHeight="1" x14ac:dyDescent="0.35">
      <c r="A18" s="72" t="str">
        <f>+INDICE!B10</f>
        <v xml:space="preserve"> Lettura dati 23 novembre 2023</v>
      </c>
      <c r="B18" s="2"/>
      <c r="C18" s="2"/>
    </row>
    <row r="19" spans="1:5" ht="13.5" x14ac:dyDescent="0.35">
      <c r="A19" s="2"/>
      <c r="B19" s="2"/>
      <c r="C19" s="2"/>
    </row>
    <row r="20" spans="1:5" ht="13.5" x14ac:dyDescent="0.35">
      <c r="A20" s="2"/>
      <c r="B20" s="2"/>
      <c r="C20" s="2"/>
    </row>
    <row r="21" spans="1:5" ht="13.5" x14ac:dyDescent="0.35">
      <c r="A21" s="2"/>
      <c r="B21" s="2"/>
      <c r="C21" s="2"/>
    </row>
    <row r="22" spans="1:5" ht="13.5" x14ac:dyDescent="0.35">
      <c r="A22" s="2"/>
      <c r="B22" s="2"/>
      <c r="C22" s="2"/>
    </row>
    <row r="23" spans="1:5" ht="13.5" x14ac:dyDescent="0.35">
      <c r="A23" s="2"/>
      <c r="B23" s="2"/>
      <c r="C23" s="2"/>
    </row>
    <row r="24" spans="1:5" ht="13.5" x14ac:dyDescent="0.35">
      <c r="A24" s="2"/>
      <c r="B24" s="2"/>
      <c r="C24" s="2"/>
    </row>
    <row r="25" spans="1:5" ht="13.5" x14ac:dyDescent="0.35">
      <c r="A25" s="2"/>
      <c r="B25" s="2"/>
      <c r="C25" s="2"/>
    </row>
    <row r="26" spans="1:5" x14ac:dyDescent="0.35">
      <c r="B26" s="4"/>
    </row>
    <row r="27" spans="1:5" x14ac:dyDescent="0.35">
      <c r="B27" s="4"/>
    </row>
    <row r="28" spans="1:5" x14ac:dyDescent="0.35">
      <c r="B28" s="4"/>
    </row>
    <row r="29" spans="1:5" x14ac:dyDescent="0.35">
      <c r="B29" s="4"/>
    </row>
    <row r="30" spans="1:5" x14ac:dyDescent="0.35">
      <c r="B30" s="4"/>
    </row>
    <row r="31" spans="1:5" x14ac:dyDescent="0.35">
      <c r="B31" s="4"/>
    </row>
    <row r="32" spans="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B2:U2"/>
    <mergeCell ref="R3:S3"/>
    <mergeCell ref="A3:A4"/>
    <mergeCell ref="B3:C3"/>
    <mergeCell ref="D3:E3"/>
    <mergeCell ref="L3:M3"/>
    <mergeCell ref="P3:Q3"/>
    <mergeCell ref="J3:K3"/>
    <mergeCell ref="H3:I3"/>
    <mergeCell ref="F3:G3"/>
    <mergeCell ref="N3:O3"/>
  </mergeCells>
  <pageMargins left="0.31496062992125984" right="0.31496062992125984" top="0.94488188976377963" bottom="0.74803149606299213" header="0.31496062992125984" footer="0.31496062992125984"/>
  <pageSetup paperSize="9" scale="39"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pageSetUpPr fitToPage="1"/>
  </sheetPr>
  <dimension ref="A1:U40"/>
  <sheetViews>
    <sheetView showGridLines="0" view="pageBreakPreview" zoomScale="62" zoomScaleNormal="51" zoomScaleSheetLayoutView="62" workbookViewId="0">
      <selection activeCell="C25" sqref="C25:J27"/>
    </sheetView>
  </sheetViews>
  <sheetFormatPr defaultColWidth="13.26953125" defaultRowHeight="10" x14ac:dyDescent="0.35"/>
  <cols>
    <col min="1" max="1" width="28.1796875" style="1" customWidth="1"/>
    <col min="2" max="2" width="14.26953125" style="1" bestFit="1" customWidth="1"/>
    <col min="3" max="3" width="14.7265625" style="1" customWidth="1"/>
    <col min="4" max="4" width="14.453125" style="1" customWidth="1"/>
    <col min="5" max="5" width="14.54296875" style="1" customWidth="1"/>
    <col min="6" max="6" width="14.453125" style="1" customWidth="1"/>
    <col min="7" max="7" width="14.81640625" style="1" customWidth="1"/>
    <col min="8" max="8" width="15.54296875" style="1" customWidth="1"/>
    <col min="9" max="9" width="13.54296875" style="1" customWidth="1"/>
    <col min="10" max="10" width="15.54296875" style="1" customWidth="1"/>
    <col min="11" max="11" width="14.81640625" style="1" customWidth="1"/>
    <col min="12" max="12" width="15.1796875" style="1" customWidth="1"/>
    <col min="13" max="13" width="14.81640625" style="1" customWidth="1"/>
    <col min="14" max="14" width="15.453125" style="1" customWidth="1"/>
    <col min="15" max="15" width="14.453125" style="1" customWidth="1"/>
    <col min="16" max="16" width="15.453125" style="1" customWidth="1"/>
    <col min="17" max="17" width="14.453125" style="1" customWidth="1"/>
    <col min="18" max="18" width="16.453125" style="1" customWidth="1"/>
    <col min="19" max="19" width="16.54296875" style="1" customWidth="1"/>
    <col min="20" max="21" width="15.54296875" style="1" customWidth="1"/>
    <col min="22" max="16384" width="13.26953125" style="1"/>
  </cols>
  <sheetData>
    <row r="1" spans="1:21" ht="69.650000000000006" customHeight="1" thickBot="1" x14ac:dyDescent="0.4">
      <c r="A1" s="75" t="s">
        <v>138</v>
      </c>
      <c r="B1" s="33"/>
      <c r="C1" s="33"/>
      <c r="D1" s="33"/>
      <c r="E1" s="33"/>
      <c r="F1" s="33"/>
      <c r="G1" s="33"/>
      <c r="H1" s="33"/>
      <c r="I1" s="33"/>
      <c r="J1" s="33"/>
      <c r="K1" s="33"/>
      <c r="L1" s="33"/>
      <c r="M1" s="33"/>
      <c r="N1" s="49"/>
      <c r="O1" s="49"/>
      <c r="P1" s="49"/>
      <c r="Q1" s="49"/>
      <c r="R1" s="49"/>
      <c r="S1" s="49"/>
      <c r="T1" s="49"/>
      <c r="U1" s="49"/>
    </row>
    <row r="2" spans="1:21" ht="60" customHeight="1" thickTop="1" x14ac:dyDescent="0.35">
      <c r="A2" s="123"/>
      <c r="B2" s="400" t="s">
        <v>36</v>
      </c>
      <c r="C2" s="400"/>
      <c r="D2" s="400"/>
      <c r="E2" s="400"/>
      <c r="F2" s="400"/>
      <c r="G2" s="400"/>
      <c r="H2" s="400"/>
      <c r="I2" s="400"/>
      <c r="J2" s="400"/>
      <c r="K2" s="400"/>
      <c r="L2" s="400"/>
      <c r="M2" s="400"/>
      <c r="N2" s="400"/>
      <c r="O2" s="400"/>
      <c r="P2" s="400"/>
      <c r="Q2" s="400"/>
      <c r="R2" s="400"/>
      <c r="S2" s="400"/>
      <c r="T2" s="400"/>
      <c r="U2" s="400"/>
    </row>
    <row r="3" spans="1:21" ht="33" customHeight="1" x14ac:dyDescent="0.35">
      <c r="A3" s="403" t="s">
        <v>30</v>
      </c>
      <c r="B3" s="401" t="s">
        <v>3</v>
      </c>
      <c r="C3" s="402"/>
      <c r="D3" s="401" t="s">
        <v>22</v>
      </c>
      <c r="E3" s="402"/>
      <c r="F3" s="401" t="s">
        <v>23</v>
      </c>
      <c r="G3" s="402"/>
      <c r="H3" s="401" t="s">
        <v>70</v>
      </c>
      <c r="I3" s="402"/>
      <c r="J3" s="401" t="s">
        <v>86</v>
      </c>
      <c r="K3" s="402"/>
      <c r="L3" s="401" t="s">
        <v>88</v>
      </c>
      <c r="M3" s="402"/>
      <c r="N3" s="401" t="s">
        <v>116</v>
      </c>
      <c r="O3" s="402"/>
      <c r="P3" s="401" t="s">
        <v>119</v>
      </c>
      <c r="Q3" s="402"/>
      <c r="R3" s="401" t="s">
        <v>120</v>
      </c>
      <c r="S3" s="402"/>
      <c r="T3" s="401" t="s">
        <v>123</v>
      </c>
      <c r="U3" s="402"/>
    </row>
    <row r="4" spans="1:21" ht="90.65" customHeight="1" thickBot="1" x14ac:dyDescent="0.4">
      <c r="A4" s="404"/>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1" ht="27.65" customHeight="1" thickTop="1" x14ac:dyDescent="0.35">
      <c r="A5" s="60" t="s">
        <v>53</v>
      </c>
      <c r="B5" s="58">
        <v>180385</v>
      </c>
      <c r="C5" s="58">
        <v>261</v>
      </c>
      <c r="D5" s="58">
        <v>180716</v>
      </c>
      <c r="E5" s="58">
        <v>262</v>
      </c>
      <c r="F5" s="58">
        <v>188936</v>
      </c>
      <c r="G5" s="58">
        <v>262</v>
      </c>
      <c r="H5" s="58">
        <v>189517</v>
      </c>
      <c r="I5" s="58">
        <v>262</v>
      </c>
      <c r="J5" s="58">
        <v>186896</v>
      </c>
      <c r="K5" s="58">
        <v>262</v>
      </c>
      <c r="L5" s="58">
        <v>189647</v>
      </c>
      <c r="M5" s="58">
        <v>262</v>
      </c>
      <c r="N5" s="58">
        <v>191143</v>
      </c>
      <c r="O5" s="58">
        <v>262</v>
      </c>
      <c r="P5" s="58">
        <v>193378</v>
      </c>
      <c r="Q5" s="58">
        <v>262</v>
      </c>
      <c r="R5" s="58">
        <v>195757</v>
      </c>
      <c r="S5" s="58">
        <v>262</v>
      </c>
      <c r="T5" s="58">
        <v>197506</v>
      </c>
      <c r="U5" s="58">
        <v>261</v>
      </c>
    </row>
    <row r="6" spans="1:21" ht="27.65" customHeight="1" x14ac:dyDescent="0.35">
      <c r="A6" s="121" t="s">
        <v>55</v>
      </c>
      <c r="B6" s="115">
        <v>48691</v>
      </c>
      <c r="C6" s="115">
        <v>256</v>
      </c>
      <c r="D6" s="115">
        <v>48703</v>
      </c>
      <c r="E6" s="115">
        <v>256</v>
      </c>
      <c r="F6" s="115">
        <v>55113</v>
      </c>
      <c r="G6" s="115">
        <v>258</v>
      </c>
      <c r="H6" s="115">
        <v>55023</v>
      </c>
      <c r="I6" s="115">
        <v>258</v>
      </c>
      <c r="J6" s="115">
        <v>51722</v>
      </c>
      <c r="K6" s="115">
        <v>258</v>
      </c>
      <c r="L6" s="115">
        <v>52859</v>
      </c>
      <c r="M6" s="115">
        <v>258</v>
      </c>
      <c r="N6" s="115">
        <v>52924</v>
      </c>
      <c r="O6" s="115">
        <v>258</v>
      </c>
      <c r="P6" s="115">
        <v>53284</v>
      </c>
      <c r="Q6" s="115">
        <v>258</v>
      </c>
      <c r="R6" s="115">
        <v>54214</v>
      </c>
      <c r="S6" s="115">
        <v>258</v>
      </c>
      <c r="T6" s="115">
        <v>55051</v>
      </c>
      <c r="U6" s="115">
        <v>258</v>
      </c>
    </row>
    <row r="7" spans="1:21" ht="27.65" customHeight="1" x14ac:dyDescent="0.35">
      <c r="A7" s="121" t="s">
        <v>41</v>
      </c>
      <c r="B7" s="115">
        <v>79174</v>
      </c>
      <c r="C7" s="115">
        <v>264</v>
      </c>
      <c r="D7" s="115">
        <v>79366</v>
      </c>
      <c r="E7" s="115">
        <v>264</v>
      </c>
      <c r="F7" s="115">
        <v>80553</v>
      </c>
      <c r="G7" s="115">
        <v>265</v>
      </c>
      <c r="H7" s="115">
        <v>80961</v>
      </c>
      <c r="I7" s="115">
        <v>265</v>
      </c>
      <c r="J7" s="115">
        <v>81308</v>
      </c>
      <c r="K7" s="115">
        <v>265</v>
      </c>
      <c r="L7" s="115">
        <v>82309</v>
      </c>
      <c r="M7" s="115">
        <v>264</v>
      </c>
      <c r="N7" s="115">
        <v>83185</v>
      </c>
      <c r="O7" s="115">
        <v>264</v>
      </c>
      <c r="P7" s="115">
        <v>84352</v>
      </c>
      <c r="Q7" s="115">
        <v>264</v>
      </c>
      <c r="R7" s="115">
        <v>85202</v>
      </c>
      <c r="S7" s="115">
        <v>264</v>
      </c>
      <c r="T7" s="115">
        <v>85710</v>
      </c>
      <c r="U7" s="115">
        <v>264</v>
      </c>
    </row>
    <row r="8" spans="1:21" ht="27.65" customHeight="1" x14ac:dyDescent="0.35">
      <c r="A8" s="121" t="s">
        <v>42</v>
      </c>
      <c r="B8" s="115">
        <v>52520</v>
      </c>
      <c r="C8" s="115">
        <v>262</v>
      </c>
      <c r="D8" s="115">
        <v>52647</v>
      </c>
      <c r="E8" s="115">
        <v>262</v>
      </c>
      <c r="F8" s="115">
        <v>53270</v>
      </c>
      <c r="G8" s="115">
        <v>262</v>
      </c>
      <c r="H8" s="115">
        <v>53533</v>
      </c>
      <c r="I8" s="115">
        <v>262</v>
      </c>
      <c r="J8" s="115">
        <v>53866</v>
      </c>
      <c r="K8" s="115">
        <v>262</v>
      </c>
      <c r="L8" s="115">
        <v>54479</v>
      </c>
      <c r="M8" s="115">
        <v>262</v>
      </c>
      <c r="N8" s="115">
        <v>55034</v>
      </c>
      <c r="O8" s="115">
        <v>262</v>
      </c>
      <c r="P8" s="115">
        <v>55742</v>
      </c>
      <c r="Q8" s="115">
        <v>262</v>
      </c>
      <c r="R8" s="115">
        <v>56341</v>
      </c>
      <c r="S8" s="115">
        <v>261</v>
      </c>
      <c r="T8" s="115">
        <v>56745</v>
      </c>
      <c r="U8" s="115">
        <v>261</v>
      </c>
    </row>
    <row r="9" spans="1:21" ht="27.65" customHeight="1" x14ac:dyDescent="0.35">
      <c r="A9" s="60" t="s">
        <v>43</v>
      </c>
      <c r="B9" s="58">
        <v>33715</v>
      </c>
      <c r="C9" s="58">
        <v>248</v>
      </c>
      <c r="D9" s="58">
        <v>33707</v>
      </c>
      <c r="E9" s="58">
        <v>248</v>
      </c>
      <c r="F9" s="58">
        <v>34105</v>
      </c>
      <c r="G9" s="58">
        <v>248</v>
      </c>
      <c r="H9" s="58">
        <v>34261</v>
      </c>
      <c r="I9" s="58">
        <v>249</v>
      </c>
      <c r="J9" s="58">
        <v>34562</v>
      </c>
      <c r="K9" s="58">
        <v>248</v>
      </c>
      <c r="L9" s="58">
        <v>34943</v>
      </c>
      <c r="M9" s="58">
        <v>248</v>
      </c>
      <c r="N9" s="58">
        <v>35337</v>
      </c>
      <c r="O9" s="58">
        <v>248</v>
      </c>
      <c r="P9" s="58">
        <v>35668</v>
      </c>
      <c r="Q9" s="58">
        <v>248</v>
      </c>
      <c r="R9" s="58">
        <v>35938</v>
      </c>
      <c r="S9" s="58">
        <v>247</v>
      </c>
      <c r="T9" s="58">
        <v>36161</v>
      </c>
      <c r="U9" s="58">
        <v>247</v>
      </c>
    </row>
    <row r="10" spans="1:21" ht="27.65" customHeight="1" x14ac:dyDescent="0.35">
      <c r="A10" s="60" t="s">
        <v>44</v>
      </c>
      <c r="B10" s="58">
        <v>21151</v>
      </c>
      <c r="C10" s="58">
        <v>222</v>
      </c>
      <c r="D10" s="58">
        <v>21190</v>
      </c>
      <c r="E10" s="58">
        <v>222</v>
      </c>
      <c r="F10" s="58">
        <v>21393</v>
      </c>
      <c r="G10" s="58">
        <v>222</v>
      </c>
      <c r="H10" s="58">
        <v>21471</v>
      </c>
      <c r="I10" s="58">
        <v>222</v>
      </c>
      <c r="J10" s="58">
        <v>21645</v>
      </c>
      <c r="K10" s="58">
        <v>222</v>
      </c>
      <c r="L10" s="58">
        <v>21946</v>
      </c>
      <c r="M10" s="58">
        <v>222</v>
      </c>
      <c r="N10" s="58">
        <v>22203</v>
      </c>
      <c r="O10" s="58">
        <v>221</v>
      </c>
      <c r="P10" s="58">
        <v>22459</v>
      </c>
      <c r="Q10" s="58">
        <v>221</v>
      </c>
      <c r="R10" s="58">
        <v>22695</v>
      </c>
      <c r="S10" s="58">
        <v>221</v>
      </c>
      <c r="T10" s="58">
        <v>22876</v>
      </c>
      <c r="U10" s="58">
        <v>221</v>
      </c>
    </row>
    <row r="11" spans="1:21" ht="27.65" customHeight="1" x14ac:dyDescent="0.35">
      <c r="A11" s="60" t="s">
        <v>45</v>
      </c>
      <c r="B11" s="58">
        <v>13121</v>
      </c>
      <c r="C11" s="58">
        <v>185</v>
      </c>
      <c r="D11" s="58">
        <v>13094</v>
      </c>
      <c r="E11" s="58">
        <v>185</v>
      </c>
      <c r="F11" s="58">
        <v>13264</v>
      </c>
      <c r="G11" s="58">
        <v>185</v>
      </c>
      <c r="H11" s="58">
        <v>13336</v>
      </c>
      <c r="I11" s="58">
        <v>185</v>
      </c>
      <c r="J11" s="58">
        <v>13460</v>
      </c>
      <c r="K11" s="58">
        <v>185</v>
      </c>
      <c r="L11" s="58">
        <v>13617</v>
      </c>
      <c r="M11" s="58">
        <v>185</v>
      </c>
      <c r="N11" s="58">
        <v>13764</v>
      </c>
      <c r="O11" s="58">
        <v>184</v>
      </c>
      <c r="P11" s="58">
        <v>13945</v>
      </c>
      <c r="Q11" s="58">
        <v>184</v>
      </c>
      <c r="R11" s="58">
        <v>14096</v>
      </c>
      <c r="S11" s="58">
        <v>184</v>
      </c>
      <c r="T11" s="58">
        <v>14187</v>
      </c>
      <c r="U11" s="58">
        <v>183</v>
      </c>
    </row>
    <row r="12" spans="1:21" ht="27.65" customHeight="1" x14ac:dyDescent="0.35">
      <c r="A12" s="60" t="s">
        <v>46</v>
      </c>
      <c r="B12" s="58">
        <v>7986</v>
      </c>
      <c r="C12" s="58">
        <v>156</v>
      </c>
      <c r="D12" s="58">
        <v>7974</v>
      </c>
      <c r="E12" s="58">
        <v>156</v>
      </c>
      <c r="F12" s="58">
        <v>8026</v>
      </c>
      <c r="G12" s="58">
        <v>156</v>
      </c>
      <c r="H12" s="58">
        <v>8051</v>
      </c>
      <c r="I12" s="58">
        <v>156</v>
      </c>
      <c r="J12" s="58">
        <v>8147</v>
      </c>
      <c r="K12" s="58">
        <v>156</v>
      </c>
      <c r="L12" s="58">
        <v>8250</v>
      </c>
      <c r="M12" s="58">
        <v>156</v>
      </c>
      <c r="N12" s="58">
        <v>8331</v>
      </c>
      <c r="O12" s="58">
        <v>156</v>
      </c>
      <c r="P12" s="58">
        <v>8485</v>
      </c>
      <c r="Q12" s="58">
        <v>156</v>
      </c>
      <c r="R12" s="58">
        <v>8587</v>
      </c>
      <c r="S12" s="58">
        <v>156</v>
      </c>
      <c r="T12" s="58">
        <v>8655</v>
      </c>
      <c r="U12" s="58">
        <v>155</v>
      </c>
    </row>
    <row r="13" spans="1:21" ht="27.65" customHeight="1" x14ac:dyDescent="0.35">
      <c r="A13" s="60" t="s">
        <v>47</v>
      </c>
      <c r="B13" s="58">
        <v>5178</v>
      </c>
      <c r="C13" s="58">
        <v>126</v>
      </c>
      <c r="D13" s="58">
        <v>5163</v>
      </c>
      <c r="E13" s="58">
        <v>126</v>
      </c>
      <c r="F13" s="58">
        <v>5231</v>
      </c>
      <c r="G13" s="58">
        <v>126</v>
      </c>
      <c r="H13" s="58">
        <v>5257</v>
      </c>
      <c r="I13" s="58">
        <v>126</v>
      </c>
      <c r="J13" s="58">
        <v>5335</v>
      </c>
      <c r="K13" s="58">
        <v>126</v>
      </c>
      <c r="L13" s="58">
        <v>5403</v>
      </c>
      <c r="M13" s="58">
        <v>126</v>
      </c>
      <c r="N13" s="58">
        <v>5467</v>
      </c>
      <c r="O13" s="58">
        <v>126</v>
      </c>
      <c r="P13" s="58">
        <v>5590</v>
      </c>
      <c r="Q13" s="58">
        <v>126</v>
      </c>
      <c r="R13" s="58">
        <v>5656</v>
      </c>
      <c r="S13" s="58">
        <v>125</v>
      </c>
      <c r="T13" s="58">
        <v>5700</v>
      </c>
      <c r="U13" s="58">
        <v>125</v>
      </c>
    </row>
    <row r="14" spans="1:21" ht="27.65" customHeight="1" x14ac:dyDescent="0.35">
      <c r="A14" s="60" t="s">
        <v>48</v>
      </c>
      <c r="B14" s="58">
        <v>9338</v>
      </c>
      <c r="C14" s="58">
        <v>108</v>
      </c>
      <c r="D14" s="58">
        <v>9363</v>
      </c>
      <c r="E14" s="58">
        <v>109</v>
      </c>
      <c r="F14" s="58">
        <v>9644</v>
      </c>
      <c r="G14" s="58">
        <v>110</v>
      </c>
      <c r="H14" s="58">
        <v>9782</v>
      </c>
      <c r="I14" s="58">
        <v>110</v>
      </c>
      <c r="J14" s="58">
        <v>10023</v>
      </c>
      <c r="K14" s="58">
        <v>110</v>
      </c>
      <c r="L14" s="58">
        <v>10247</v>
      </c>
      <c r="M14" s="58">
        <v>109</v>
      </c>
      <c r="N14" s="58">
        <v>10373</v>
      </c>
      <c r="O14" s="58">
        <v>110</v>
      </c>
      <c r="P14" s="58">
        <v>10695</v>
      </c>
      <c r="Q14" s="58">
        <v>109</v>
      </c>
      <c r="R14" s="58">
        <v>10976</v>
      </c>
      <c r="S14" s="58">
        <v>109</v>
      </c>
      <c r="T14" s="58">
        <v>11117</v>
      </c>
      <c r="U14" s="58">
        <v>109</v>
      </c>
    </row>
    <row r="15" spans="1:21" ht="27.65" customHeight="1" x14ac:dyDescent="0.35">
      <c r="A15" s="122" t="s">
        <v>32</v>
      </c>
      <c r="B15" s="58">
        <v>47655</v>
      </c>
      <c r="C15" s="58">
        <v>113</v>
      </c>
      <c r="D15" s="58">
        <v>48126</v>
      </c>
      <c r="E15" s="58">
        <v>115</v>
      </c>
      <c r="F15" s="58">
        <v>46007</v>
      </c>
      <c r="G15" s="58">
        <v>109</v>
      </c>
      <c r="H15" s="58">
        <v>45532</v>
      </c>
      <c r="I15" s="58">
        <v>108</v>
      </c>
      <c r="J15" s="58">
        <v>43976</v>
      </c>
      <c r="K15" s="58">
        <v>108</v>
      </c>
      <c r="L15" s="58">
        <v>44257</v>
      </c>
      <c r="M15" s="58">
        <v>107</v>
      </c>
      <c r="N15" s="58">
        <v>44026</v>
      </c>
      <c r="O15" s="58">
        <v>110</v>
      </c>
      <c r="P15" s="58">
        <v>43977</v>
      </c>
      <c r="Q15" s="58">
        <v>110</v>
      </c>
      <c r="R15" s="58">
        <v>44147</v>
      </c>
      <c r="S15" s="58">
        <v>109</v>
      </c>
      <c r="T15" s="58">
        <v>44180</v>
      </c>
      <c r="U15" s="58">
        <v>108</v>
      </c>
    </row>
    <row r="16" spans="1:21" s="57" customFormat="1" ht="27.65" customHeight="1" thickBot="1" x14ac:dyDescent="0.4">
      <c r="A16" s="113" t="s">
        <v>54</v>
      </c>
      <c r="B16" s="113">
        <v>318529</v>
      </c>
      <c r="C16" s="113">
        <v>223</v>
      </c>
      <c r="D16" s="113">
        <v>319333</v>
      </c>
      <c r="E16" s="113">
        <v>223</v>
      </c>
      <c r="F16" s="113">
        <v>326606</v>
      </c>
      <c r="G16" s="113">
        <v>224</v>
      </c>
      <c r="H16" s="113">
        <v>327207</v>
      </c>
      <c r="I16" s="113">
        <v>224</v>
      </c>
      <c r="J16" s="113">
        <v>324044</v>
      </c>
      <c r="K16" s="113">
        <v>224</v>
      </c>
      <c r="L16" s="113">
        <v>328310</v>
      </c>
      <c r="M16" s="113">
        <v>224</v>
      </c>
      <c r="N16" s="113">
        <v>330644</v>
      </c>
      <c r="O16" s="113">
        <v>225</v>
      </c>
      <c r="P16" s="113">
        <v>334197</v>
      </c>
      <c r="Q16" s="113">
        <v>224</v>
      </c>
      <c r="R16" s="113">
        <v>337852</v>
      </c>
      <c r="S16" s="113">
        <v>224</v>
      </c>
      <c r="T16" s="113">
        <v>340382</v>
      </c>
      <c r="U16" s="113">
        <v>224</v>
      </c>
    </row>
    <row r="17" spans="1:13" ht="21.75" customHeight="1" thickTop="1" x14ac:dyDescent="0.35">
      <c r="A17" s="2"/>
      <c r="B17" s="2"/>
      <c r="C17" s="2"/>
      <c r="D17" s="2"/>
      <c r="E17" s="50"/>
      <c r="F17" s="2"/>
      <c r="G17" s="2"/>
      <c r="H17" s="8"/>
      <c r="I17" s="8"/>
      <c r="J17" s="8"/>
      <c r="K17" s="8"/>
      <c r="L17" s="8"/>
      <c r="M17" s="8"/>
    </row>
    <row r="18" spans="1:13" ht="21.75" customHeight="1" x14ac:dyDescent="0.35">
      <c r="A18" s="72" t="str">
        <f>+INDICE!B10</f>
        <v xml:space="preserve"> Lettura dati 23 novembre 2023</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B2:U2"/>
    <mergeCell ref="T3:U3"/>
    <mergeCell ref="R3:S3"/>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9144-1533-4927-BB37-A825668966B6}">
  <sheetPr>
    <pageSetUpPr fitToPage="1"/>
  </sheetPr>
  <dimension ref="A1:U40"/>
  <sheetViews>
    <sheetView showGridLines="0" view="pageBreakPreview" zoomScale="62" zoomScaleNormal="51" zoomScaleSheetLayoutView="62" workbookViewId="0">
      <selection activeCell="C25" sqref="C25:J27"/>
    </sheetView>
  </sheetViews>
  <sheetFormatPr defaultColWidth="13.26953125" defaultRowHeight="10" x14ac:dyDescent="0.35"/>
  <cols>
    <col min="1" max="1" width="40.54296875" style="1" customWidth="1"/>
    <col min="2" max="2" width="18.453125" style="1" customWidth="1"/>
    <col min="3" max="3" width="16.54296875" style="1" customWidth="1"/>
    <col min="4" max="4" width="18.453125" style="1" customWidth="1"/>
    <col min="5" max="5" width="16.54296875" style="1" customWidth="1"/>
    <col min="6" max="6" width="19" style="1" customWidth="1"/>
    <col min="7" max="7" width="16.54296875" style="1" customWidth="1"/>
    <col min="8" max="8" width="19.26953125" style="1" customWidth="1"/>
    <col min="9" max="9" width="16.54296875" style="1" customWidth="1"/>
    <col min="10" max="10" width="19" style="1" customWidth="1"/>
    <col min="11" max="11" width="16.54296875" style="1" customWidth="1"/>
    <col min="12" max="12" width="17.54296875" style="1" customWidth="1"/>
    <col min="13" max="13" width="16.54296875" style="1" customWidth="1"/>
    <col min="14" max="14" width="15.7265625" style="1" customWidth="1"/>
    <col min="15" max="15" width="16.81640625" style="1" customWidth="1"/>
    <col min="16" max="16384" width="13.26953125" style="1"/>
  </cols>
  <sheetData>
    <row r="1" spans="1:21" ht="69.650000000000006" customHeight="1" thickBot="1" x14ac:dyDescent="0.4">
      <c r="A1" s="75" t="s">
        <v>139</v>
      </c>
      <c r="B1" s="75"/>
      <c r="C1" s="75"/>
      <c r="D1" s="75"/>
      <c r="E1" s="75"/>
      <c r="F1" s="75"/>
      <c r="G1" s="75"/>
      <c r="H1" s="75"/>
      <c r="I1" s="75"/>
      <c r="J1" s="75"/>
      <c r="K1" s="75"/>
      <c r="L1" s="75"/>
      <c r="M1" s="75"/>
      <c r="N1" s="49"/>
      <c r="O1" s="49"/>
      <c r="P1" s="49"/>
      <c r="Q1" s="49"/>
      <c r="R1" s="49"/>
      <c r="S1" s="49"/>
      <c r="T1" s="49"/>
      <c r="U1" s="49"/>
    </row>
    <row r="2" spans="1:21" ht="60" customHeight="1" thickTop="1" x14ac:dyDescent="0.35">
      <c r="A2" s="123"/>
      <c r="B2" s="407" t="s">
        <v>36</v>
      </c>
      <c r="C2" s="407"/>
      <c r="D2" s="407"/>
      <c r="E2" s="407"/>
      <c r="F2" s="407"/>
      <c r="G2" s="407"/>
      <c r="H2" s="407"/>
      <c r="I2" s="407"/>
      <c r="J2" s="407"/>
      <c r="K2" s="407"/>
      <c r="L2" s="407"/>
      <c r="M2" s="407"/>
      <c r="N2" s="407"/>
      <c r="O2" s="407"/>
      <c r="P2" s="407"/>
      <c r="Q2" s="407"/>
      <c r="R2" s="407"/>
      <c r="S2" s="407"/>
      <c r="T2" s="407"/>
      <c r="U2" s="407"/>
    </row>
    <row r="3" spans="1:21" ht="33" customHeight="1" x14ac:dyDescent="0.35">
      <c r="A3" s="403" t="s">
        <v>30</v>
      </c>
      <c r="B3" s="401" t="s">
        <v>131</v>
      </c>
      <c r="C3" s="402"/>
      <c r="D3" s="401" t="s">
        <v>195</v>
      </c>
      <c r="E3" s="402"/>
      <c r="F3" s="401" t="s">
        <v>204</v>
      </c>
      <c r="G3" s="402"/>
      <c r="H3" s="401" t="s">
        <v>210</v>
      </c>
      <c r="I3" s="402"/>
      <c r="J3" s="401" t="s">
        <v>214</v>
      </c>
      <c r="K3" s="402"/>
      <c r="L3" s="401" t="s">
        <v>217</v>
      </c>
      <c r="M3" s="402"/>
      <c r="N3" s="401" t="s">
        <v>221</v>
      </c>
      <c r="O3" s="402"/>
      <c r="P3" s="401" t="s">
        <v>224</v>
      </c>
      <c r="Q3" s="402"/>
      <c r="R3" s="401" t="s">
        <v>232</v>
      </c>
      <c r="S3" s="402"/>
      <c r="T3" s="401" t="s">
        <v>238</v>
      </c>
      <c r="U3" s="402"/>
    </row>
    <row r="4" spans="1:21" ht="90.65" customHeight="1" thickBot="1" x14ac:dyDescent="0.4">
      <c r="A4" s="404"/>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1" ht="27.65" customHeight="1" thickTop="1" x14ac:dyDescent="0.35">
      <c r="A5" s="58" t="s">
        <v>147</v>
      </c>
      <c r="B5" s="58">
        <v>199415</v>
      </c>
      <c r="C5" s="58">
        <v>280</v>
      </c>
      <c r="D5" s="58">
        <v>198807</v>
      </c>
      <c r="E5" s="58">
        <v>280</v>
      </c>
      <c r="F5" s="58">
        <v>191032</v>
      </c>
      <c r="G5" s="58">
        <v>278</v>
      </c>
      <c r="H5" s="58">
        <v>211638</v>
      </c>
      <c r="I5" s="58">
        <v>281</v>
      </c>
      <c r="J5" s="58">
        <v>214052</v>
      </c>
      <c r="K5" s="58">
        <v>281</v>
      </c>
      <c r="L5" s="58">
        <v>215750</v>
      </c>
      <c r="M5" s="58">
        <v>281</v>
      </c>
      <c r="N5" s="58">
        <v>215972</v>
      </c>
      <c r="O5" s="58">
        <v>281</v>
      </c>
      <c r="P5" s="58">
        <v>219025</v>
      </c>
      <c r="Q5" s="58">
        <v>281</v>
      </c>
      <c r="R5" s="58">
        <v>219316</v>
      </c>
      <c r="S5" s="58">
        <v>281</v>
      </c>
      <c r="T5" s="58">
        <v>221468</v>
      </c>
      <c r="U5" s="58">
        <v>281</v>
      </c>
    </row>
    <row r="6" spans="1:21" ht="27.65" customHeight="1" x14ac:dyDescent="0.35">
      <c r="A6" s="114" t="s">
        <v>148</v>
      </c>
      <c r="B6" s="115">
        <v>59510</v>
      </c>
      <c r="C6" s="115">
        <v>277</v>
      </c>
      <c r="D6" s="115">
        <v>53682</v>
      </c>
      <c r="E6" s="115">
        <v>275</v>
      </c>
      <c r="F6" s="115">
        <v>50104</v>
      </c>
      <c r="G6" s="115">
        <v>271</v>
      </c>
      <c r="H6" s="115">
        <v>56360</v>
      </c>
      <c r="I6" s="115">
        <v>275</v>
      </c>
      <c r="J6" s="115">
        <v>57015</v>
      </c>
      <c r="K6" s="115">
        <v>275</v>
      </c>
      <c r="L6" s="115">
        <v>57486</v>
      </c>
      <c r="M6" s="115">
        <v>275</v>
      </c>
      <c r="N6" s="115">
        <v>57132</v>
      </c>
      <c r="O6" s="115">
        <v>275</v>
      </c>
      <c r="P6" s="115">
        <v>58090</v>
      </c>
      <c r="Q6" s="115">
        <v>275</v>
      </c>
      <c r="R6" s="115">
        <v>57792</v>
      </c>
      <c r="S6" s="115">
        <v>277</v>
      </c>
      <c r="T6" s="115">
        <v>58693</v>
      </c>
      <c r="U6" s="115">
        <v>277</v>
      </c>
    </row>
    <row r="7" spans="1:21" ht="27.65" customHeight="1" x14ac:dyDescent="0.35">
      <c r="A7" s="114" t="s">
        <v>149</v>
      </c>
      <c r="B7" s="115">
        <v>85176</v>
      </c>
      <c r="C7" s="115">
        <v>282</v>
      </c>
      <c r="D7" s="115">
        <v>88213</v>
      </c>
      <c r="E7" s="115">
        <v>283</v>
      </c>
      <c r="F7" s="115">
        <v>85400</v>
      </c>
      <c r="G7" s="115">
        <v>281</v>
      </c>
      <c r="H7" s="115">
        <v>94585</v>
      </c>
      <c r="I7" s="115">
        <v>284</v>
      </c>
      <c r="J7" s="115">
        <v>95651</v>
      </c>
      <c r="K7" s="115">
        <v>284</v>
      </c>
      <c r="L7" s="115">
        <v>96468</v>
      </c>
      <c r="M7" s="115">
        <v>284</v>
      </c>
      <c r="N7" s="115">
        <v>96816</v>
      </c>
      <c r="O7" s="115">
        <v>284</v>
      </c>
      <c r="P7" s="115">
        <v>98020</v>
      </c>
      <c r="Q7" s="115">
        <v>284</v>
      </c>
      <c r="R7" s="115">
        <v>98364</v>
      </c>
      <c r="S7" s="115">
        <v>284</v>
      </c>
      <c r="T7" s="115">
        <v>99164</v>
      </c>
      <c r="U7" s="115">
        <v>284</v>
      </c>
    </row>
    <row r="8" spans="1:21" ht="27.65" customHeight="1" x14ac:dyDescent="0.35">
      <c r="A8" s="114" t="s">
        <v>150</v>
      </c>
      <c r="B8" s="115">
        <v>54729</v>
      </c>
      <c r="C8" s="115">
        <v>280</v>
      </c>
      <c r="D8" s="115">
        <v>56912</v>
      </c>
      <c r="E8" s="115">
        <v>280</v>
      </c>
      <c r="F8" s="115">
        <v>55528</v>
      </c>
      <c r="G8" s="115">
        <v>279</v>
      </c>
      <c r="H8" s="115">
        <v>60693</v>
      </c>
      <c r="I8" s="115">
        <v>281</v>
      </c>
      <c r="J8" s="115">
        <v>61386</v>
      </c>
      <c r="K8" s="115">
        <v>281</v>
      </c>
      <c r="L8" s="115">
        <v>61796</v>
      </c>
      <c r="M8" s="115">
        <v>281</v>
      </c>
      <c r="N8" s="115">
        <v>62024</v>
      </c>
      <c r="O8" s="115">
        <v>281</v>
      </c>
      <c r="P8" s="115">
        <v>62915</v>
      </c>
      <c r="Q8" s="115">
        <v>281</v>
      </c>
      <c r="R8" s="115">
        <v>63160</v>
      </c>
      <c r="S8" s="115">
        <v>281</v>
      </c>
      <c r="T8" s="115">
        <v>63611</v>
      </c>
      <c r="U8" s="115">
        <v>281</v>
      </c>
    </row>
    <row r="9" spans="1:21" ht="27.65" customHeight="1" x14ac:dyDescent="0.35">
      <c r="A9" s="58" t="s">
        <v>151</v>
      </c>
      <c r="B9" s="58">
        <v>33611</v>
      </c>
      <c r="C9" s="58">
        <v>264</v>
      </c>
      <c r="D9" s="58">
        <v>35225</v>
      </c>
      <c r="E9" s="58">
        <v>265</v>
      </c>
      <c r="F9" s="58">
        <v>34497</v>
      </c>
      <c r="G9" s="58">
        <v>265</v>
      </c>
      <c r="H9" s="58">
        <v>37429</v>
      </c>
      <c r="I9" s="58">
        <v>267</v>
      </c>
      <c r="J9" s="58">
        <v>37829</v>
      </c>
      <c r="K9" s="58">
        <v>267</v>
      </c>
      <c r="L9" s="58">
        <v>38134</v>
      </c>
      <c r="M9" s="58">
        <v>267</v>
      </c>
      <c r="N9" s="58">
        <v>38294</v>
      </c>
      <c r="O9" s="58">
        <v>267</v>
      </c>
      <c r="P9" s="58">
        <v>38775</v>
      </c>
      <c r="Q9" s="58">
        <v>266</v>
      </c>
      <c r="R9" s="58">
        <v>38927</v>
      </c>
      <c r="S9" s="58">
        <v>266</v>
      </c>
      <c r="T9" s="58">
        <v>39244</v>
      </c>
      <c r="U9" s="58">
        <v>266</v>
      </c>
    </row>
    <row r="10" spans="1:21" ht="27.65" customHeight="1" x14ac:dyDescent="0.35">
      <c r="A10" s="58" t="s">
        <v>152</v>
      </c>
      <c r="B10" s="58">
        <v>20515</v>
      </c>
      <c r="C10" s="58">
        <v>232</v>
      </c>
      <c r="D10" s="58">
        <v>21633</v>
      </c>
      <c r="E10" s="58">
        <v>233</v>
      </c>
      <c r="F10" s="58">
        <v>21252</v>
      </c>
      <c r="G10" s="58">
        <v>233</v>
      </c>
      <c r="H10" s="58">
        <v>22922</v>
      </c>
      <c r="I10" s="58">
        <v>235</v>
      </c>
      <c r="J10" s="58">
        <v>23123</v>
      </c>
      <c r="K10" s="58">
        <v>235</v>
      </c>
      <c r="L10" s="58">
        <v>23334</v>
      </c>
      <c r="M10" s="58">
        <v>235</v>
      </c>
      <c r="N10" s="58">
        <v>23423</v>
      </c>
      <c r="O10" s="58">
        <v>235</v>
      </c>
      <c r="P10" s="58">
        <v>23762</v>
      </c>
      <c r="Q10" s="58">
        <v>235</v>
      </c>
      <c r="R10" s="58">
        <v>23883</v>
      </c>
      <c r="S10" s="58">
        <v>235</v>
      </c>
      <c r="T10" s="58">
        <v>24076</v>
      </c>
      <c r="U10" s="58">
        <v>234</v>
      </c>
    </row>
    <row r="11" spans="1:21" ht="27.65" customHeight="1" x14ac:dyDescent="0.35">
      <c r="A11" s="167" t="s">
        <v>153</v>
      </c>
      <c r="B11" s="58">
        <v>12162</v>
      </c>
      <c r="C11" s="58">
        <v>198</v>
      </c>
      <c r="D11" s="58">
        <v>12763</v>
      </c>
      <c r="E11" s="58">
        <v>198</v>
      </c>
      <c r="F11" s="58">
        <v>12485</v>
      </c>
      <c r="G11" s="58">
        <v>198</v>
      </c>
      <c r="H11" s="58">
        <v>13603</v>
      </c>
      <c r="I11" s="58">
        <v>200</v>
      </c>
      <c r="J11" s="58">
        <v>13746</v>
      </c>
      <c r="K11" s="58">
        <v>200</v>
      </c>
      <c r="L11" s="58">
        <v>13857</v>
      </c>
      <c r="M11" s="58">
        <v>201</v>
      </c>
      <c r="N11" s="58">
        <v>13901</v>
      </c>
      <c r="O11" s="58">
        <v>200</v>
      </c>
      <c r="P11" s="58">
        <v>14109</v>
      </c>
      <c r="Q11" s="58">
        <v>200</v>
      </c>
      <c r="R11" s="58">
        <v>14191</v>
      </c>
      <c r="S11" s="58">
        <v>200</v>
      </c>
      <c r="T11" s="58">
        <v>14323</v>
      </c>
      <c r="U11" s="58">
        <v>200</v>
      </c>
    </row>
    <row r="12" spans="1:21" ht="27.65" customHeight="1" x14ac:dyDescent="0.35">
      <c r="A12" s="58" t="s">
        <v>154</v>
      </c>
      <c r="B12" s="58">
        <v>7328</v>
      </c>
      <c r="C12" s="58">
        <v>166</v>
      </c>
      <c r="D12" s="58">
        <v>7817</v>
      </c>
      <c r="E12" s="58">
        <v>167</v>
      </c>
      <c r="F12" s="58">
        <v>6754</v>
      </c>
      <c r="G12" s="58">
        <v>174</v>
      </c>
      <c r="H12" s="58">
        <v>7950</v>
      </c>
      <c r="I12" s="58">
        <v>170</v>
      </c>
      <c r="J12" s="58">
        <v>8129</v>
      </c>
      <c r="K12" s="58">
        <v>170</v>
      </c>
      <c r="L12" s="58">
        <v>8239</v>
      </c>
      <c r="M12" s="58">
        <v>170</v>
      </c>
      <c r="N12" s="58">
        <v>8297</v>
      </c>
      <c r="O12" s="58">
        <v>169</v>
      </c>
      <c r="P12" s="58">
        <v>8485</v>
      </c>
      <c r="Q12" s="58">
        <v>169</v>
      </c>
      <c r="R12" s="58">
        <v>8528</v>
      </c>
      <c r="S12" s="58">
        <v>169</v>
      </c>
      <c r="T12" s="58">
        <v>8632</v>
      </c>
      <c r="U12" s="58">
        <v>168</v>
      </c>
    </row>
    <row r="13" spans="1:21" ht="27.65" customHeight="1" x14ac:dyDescent="0.35">
      <c r="A13" s="58" t="s">
        <v>155</v>
      </c>
      <c r="B13" s="58">
        <v>4555</v>
      </c>
      <c r="C13" s="58">
        <v>135</v>
      </c>
      <c r="D13" s="58">
        <v>4838</v>
      </c>
      <c r="E13" s="58">
        <v>135</v>
      </c>
      <c r="F13" s="58">
        <v>3926</v>
      </c>
      <c r="G13" s="58">
        <v>142</v>
      </c>
      <c r="H13" s="58">
        <v>4683</v>
      </c>
      <c r="I13" s="58">
        <v>139</v>
      </c>
      <c r="J13" s="58">
        <v>4811</v>
      </c>
      <c r="K13" s="58">
        <v>139</v>
      </c>
      <c r="L13" s="58">
        <v>4889</v>
      </c>
      <c r="M13" s="58">
        <v>139</v>
      </c>
      <c r="N13" s="58">
        <v>4918</v>
      </c>
      <c r="O13" s="58">
        <v>139</v>
      </c>
      <c r="P13" s="58">
        <v>5051</v>
      </c>
      <c r="Q13" s="58">
        <v>138</v>
      </c>
      <c r="R13" s="58">
        <v>5092</v>
      </c>
      <c r="S13" s="58">
        <v>138</v>
      </c>
      <c r="T13" s="58">
        <v>5181</v>
      </c>
      <c r="U13" s="58">
        <v>138</v>
      </c>
    </row>
    <row r="14" spans="1:21" ht="27.65" customHeight="1" x14ac:dyDescent="0.35">
      <c r="A14" s="58" t="s">
        <v>156</v>
      </c>
      <c r="B14" s="58">
        <v>8164</v>
      </c>
      <c r="C14" s="58">
        <v>114</v>
      </c>
      <c r="D14" s="58">
        <v>8806</v>
      </c>
      <c r="E14" s="58">
        <v>115</v>
      </c>
      <c r="F14" s="58">
        <v>5311</v>
      </c>
      <c r="G14" s="58">
        <v>118</v>
      </c>
      <c r="H14" s="58">
        <v>7424</v>
      </c>
      <c r="I14" s="58">
        <v>119</v>
      </c>
      <c r="J14" s="58">
        <v>7806</v>
      </c>
      <c r="K14" s="58">
        <v>119</v>
      </c>
      <c r="L14" s="58">
        <v>8093</v>
      </c>
      <c r="M14" s="58">
        <v>119</v>
      </c>
      <c r="N14" s="58">
        <v>8222</v>
      </c>
      <c r="O14" s="58">
        <v>119</v>
      </c>
      <c r="P14" s="58">
        <v>8700</v>
      </c>
      <c r="Q14" s="58">
        <v>119</v>
      </c>
      <c r="R14" s="58">
        <v>8831</v>
      </c>
      <c r="S14" s="58">
        <v>118</v>
      </c>
      <c r="T14" s="58">
        <v>9092</v>
      </c>
      <c r="U14" s="58">
        <v>118</v>
      </c>
    </row>
    <row r="15" spans="1:21" ht="27.65" customHeight="1" x14ac:dyDescent="0.35">
      <c r="A15" s="116" t="s">
        <v>32</v>
      </c>
      <c r="B15" s="58">
        <v>43775</v>
      </c>
      <c r="C15" s="58">
        <v>118</v>
      </c>
      <c r="D15" s="58">
        <v>43128</v>
      </c>
      <c r="E15" s="58">
        <v>118</v>
      </c>
      <c r="F15" s="58">
        <v>83717</v>
      </c>
      <c r="G15" s="58">
        <v>152</v>
      </c>
      <c r="H15" s="58">
        <v>60356</v>
      </c>
      <c r="I15" s="58">
        <v>128</v>
      </c>
      <c r="J15" s="58">
        <v>56348</v>
      </c>
      <c r="K15" s="58">
        <v>122</v>
      </c>
      <c r="L15" s="58">
        <v>54055</v>
      </c>
      <c r="M15" s="58">
        <v>118</v>
      </c>
      <c r="N15" s="58">
        <v>52878</v>
      </c>
      <c r="O15" s="58">
        <v>117</v>
      </c>
      <c r="P15" s="58">
        <v>50405</v>
      </c>
      <c r="Q15" s="58">
        <v>114</v>
      </c>
      <c r="R15" s="58">
        <v>49496</v>
      </c>
      <c r="S15" s="58">
        <v>114</v>
      </c>
      <c r="T15" s="58">
        <v>48095</v>
      </c>
      <c r="U15" s="58">
        <v>114</v>
      </c>
    </row>
    <row r="16" spans="1:21" s="57" customFormat="1" ht="27.65" customHeight="1" thickBot="1" x14ac:dyDescent="0.4">
      <c r="A16" s="113" t="s">
        <v>54</v>
      </c>
      <c r="B16" s="113">
        <v>329525</v>
      </c>
      <c r="C16" s="113">
        <v>242</v>
      </c>
      <c r="D16" s="113">
        <v>333017</v>
      </c>
      <c r="E16" s="113">
        <v>242</v>
      </c>
      <c r="F16" s="113">
        <v>358974</v>
      </c>
      <c r="G16" s="113">
        <v>236</v>
      </c>
      <c r="H16" s="113">
        <v>366005</v>
      </c>
      <c r="I16" s="113">
        <v>241</v>
      </c>
      <c r="J16" s="113">
        <v>365844</v>
      </c>
      <c r="K16" s="113">
        <v>241</v>
      </c>
      <c r="L16" s="113">
        <v>366351</v>
      </c>
      <c r="M16" s="113">
        <v>241</v>
      </c>
      <c r="N16" s="113">
        <v>365905</v>
      </c>
      <c r="O16" s="113">
        <v>242</v>
      </c>
      <c r="P16" s="113">
        <v>368312</v>
      </c>
      <c r="Q16" s="113">
        <v>242</v>
      </c>
      <c r="R16" s="113">
        <v>368264</v>
      </c>
      <c r="S16" s="113">
        <v>243</v>
      </c>
      <c r="T16" s="113">
        <v>370111</v>
      </c>
      <c r="U16" s="113">
        <v>243</v>
      </c>
    </row>
    <row r="17" spans="1:3" ht="21.75" customHeight="1" thickTop="1" x14ac:dyDescent="0.35">
      <c r="A17" s="2"/>
      <c r="B17" s="2"/>
      <c r="C17" s="2"/>
    </row>
    <row r="18" spans="1:3" ht="21.75" customHeight="1" x14ac:dyDescent="0.35">
      <c r="A18" s="72" t="str">
        <f>+INDICE!B10</f>
        <v xml:space="preserve"> Lettura dati 23 novembre 2023</v>
      </c>
      <c r="B18" s="2"/>
      <c r="C18" s="2"/>
    </row>
    <row r="19" spans="1:3" ht="13.5" x14ac:dyDescent="0.35">
      <c r="A19" s="2"/>
      <c r="B19" s="2"/>
      <c r="C19" s="2"/>
    </row>
    <row r="20" spans="1:3" ht="13.5" x14ac:dyDescent="0.35">
      <c r="A20" s="2"/>
      <c r="B20" s="2"/>
      <c r="C20" s="2"/>
    </row>
    <row r="21" spans="1:3" ht="13.5" x14ac:dyDescent="0.35">
      <c r="A21" s="2"/>
      <c r="B21" s="2"/>
      <c r="C21" s="2"/>
    </row>
    <row r="22" spans="1:3" ht="13.5" x14ac:dyDescent="0.35">
      <c r="A22" s="2"/>
      <c r="B22" s="2"/>
      <c r="C22" s="2"/>
    </row>
    <row r="23" spans="1:3" ht="13.5" x14ac:dyDescent="0.35">
      <c r="A23" s="2"/>
      <c r="B23" s="2"/>
      <c r="C23" s="2"/>
    </row>
    <row r="24" spans="1:3" ht="13.5" x14ac:dyDescent="0.35">
      <c r="A24" s="2"/>
      <c r="B24" s="2"/>
      <c r="C24" s="2"/>
    </row>
    <row r="25" spans="1:3" ht="13.5" x14ac:dyDescent="0.35">
      <c r="A25" s="2"/>
      <c r="B25" s="2"/>
      <c r="C25" s="2"/>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A3:A4"/>
    <mergeCell ref="B3:C3"/>
    <mergeCell ref="D3:E3"/>
    <mergeCell ref="L3:M3"/>
    <mergeCell ref="J3:K3"/>
    <mergeCell ref="H3:I3"/>
    <mergeCell ref="F3:G3"/>
    <mergeCell ref="T3:U3"/>
    <mergeCell ref="B2:U2"/>
    <mergeCell ref="R3:S3"/>
    <mergeCell ref="P3:Q3"/>
    <mergeCell ref="N3:O3"/>
  </mergeCells>
  <pageMargins left="0.31496062992125984" right="0.31496062992125984" top="0.94488188976377963" bottom="0.74803149606299213" header="0.31496062992125984" footer="0.31496062992125984"/>
  <pageSetup paperSize="9" scale="38" orientation="landscape"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pageSetUpPr fitToPage="1"/>
  </sheetPr>
  <dimension ref="A1:V69"/>
  <sheetViews>
    <sheetView showGridLines="0" view="pageBreakPreview" zoomScale="54" zoomScaleNormal="65" zoomScaleSheetLayoutView="54" workbookViewId="0">
      <selection activeCell="C25" sqref="C25:J27"/>
    </sheetView>
  </sheetViews>
  <sheetFormatPr defaultColWidth="9.453125" defaultRowHeight="13.5" x14ac:dyDescent="0.25"/>
  <cols>
    <col min="1" max="1" width="29.7265625" style="73" customWidth="1"/>
    <col min="2" max="2" width="16.54296875" style="73" bestFit="1" customWidth="1"/>
    <col min="3" max="3" width="12.81640625" style="73" customWidth="1"/>
    <col min="4" max="4" width="15.453125" style="73" customWidth="1"/>
    <col min="5" max="5" width="13.453125" style="73" customWidth="1"/>
    <col min="6" max="6" width="16.26953125" style="73" customWidth="1"/>
    <col min="7" max="7" width="11.453125" style="73" customWidth="1"/>
    <col min="8" max="8" width="16.54296875" style="73" bestFit="1" customWidth="1"/>
    <col min="9" max="9" width="12.81640625" style="73" customWidth="1"/>
    <col min="10" max="10" width="13.54296875" style="73" customWidth="1"/>
    <col min="11" max="11" width="29" style="73" customWidth="1"/>
    <col min="12" max="12" width="16.54296875" style="73" bestFit="1" customWidth="1"/>
    <col min="13" max="13" width="11.7265625" style="73" customWidth="1"/>
    <col min="14" max="14" width="16.1796875" style="73" customWidth="1"/>
    <col min="15" max="15" width="12.26953125" style="73" customWidth="1"/>
    <col min="16" max="16" width="14.81640625" style="73" customWidth="1"/>
    <col min="17" max="17" width="17.453125" style="73" customWidth="1"/>
    <col min="18" max="18" width="15.453125" style="73" bestFit="1" customWidth="1"/>
    <col min="19" max="19" width="12.453125" style="73" customWidth="1"/>
    <col min="20" max="20" width="9.453125" style="73"/>
    <col min="21" max="21" width="16.1796875" style="73" customWidth="1"/>
    <col min="22" max="16384" width="9.453125" style="73"/>
  </cols>
  <sheetData>
    <row r="1" spans="1:19" ht="44.5" customHeight="1" thickBot="1" x14ac:dyDescent="0.3">
      <c r="A1" s="135" t="s">
        <v>140</v>
      </c>
      <c r="B1" s="34"/>
      <c r="C1" s="34"/>
      <c r="D1" s="34"/>
      <c r="E1" s="34"/>
      <c r="F1" s="34"/>
      <c r="G1" s="34"/>
      <c r="H1" s="34"/>
      <c r="I1" s="34"/>
      <c r="J1" s="91"/>
      <c r="K1" s="34"/>
      <c r="L1" s="117"/>
      <c r="M1" s="117"/>
      <c r="N1" s="117"/>
      <c r="O1" s="117"/>
      <c r="P1" s="117"/>
      <c r="Q1" s="117"/>
      <c r="R1" s="117"/>
      <c r="S1" s="34"/>
    </row>
    <row r="2" spans="1:19" s="57" customFormat="1" ht="24" customHeight="1" thickTop="1" x14ac:dyDescent="0.35">
      <c r="A2" s="120"/>
      <c r="B2" s="408" t="s">
        <v>51</v>
      </c>
      <c r="C2" s="409"/>
      <c r="D2" s="408" t="s">
        <v>52</v>
      </c>
      <c r="E2" s="409"/>
      <c r="F2" s="408" t="s">
        <v>64</v>
      </c>
      <c r="G2" s="409"/>
      <c r="H2" s="408" t="s">
        <v>33</v>
      </c>
      <c r="I2" s="408"/>
      <c r="J2" s="133"/>
      <c r="K2" s="120"/>
      <c r="L2" s="408" t="s">
        <v>51</v>
      </c>
      <c r="M2" s="409"/>
      <c r="N2" s="408" t="s">
        <v>52</v>
      </c>
      <c r="O2" s="409"/>
      <c r="P2" s="408" t="s">
        <v>64</v>
      </c>
      <c r="Q2" s="409"/>
      <c r="R2" s="408" t="s">
        <v>33</v>
      </c>
      <c r="S2" s="408"/>
    </row>
    <row r="3" spans="1:19" s="9" customFormat="1" ht="64" customHeight="1" thickBot="1" x14ac:dyDescent="0.35">
      <c r="A3" s="119" t="s">
        <v>49</v>
      </c>
      <c r="B3" s="134" t="s">
        <v>103</v>
      </c>
      <c r="C3" s="29" t="s">
        <v>105</v>
      </c>
      <c r="D3" s="134" t="s">
        <v>103</v>
      </c>
      <c r="E3" s="29" t="s">
        <v>105</v>
      </c>
      <c r="F3" s="134" t="s">
        <v>103</v>
      </c>
      <c r="G3" s="29" t="s">
        <v>105</v>
      </c>
      <c r="H3" s="134" t="s">
        <v>103</v>
      </c>
      <c r="I3" s="28" t="s">
        <v>105</v>
      </c>
      <c r="J3" s="133"/>
      <c r="K3" s="119" t="s">
        <v>49</v>
      </c>
      <c r="L3" s="134" t="s">
        <v>103</v>
      </c>
      <c r="M3" s="29" t="s">
        <v>105</v>
      </c>
      <c r="N3" s="134" t="s">
        <v>103</v>
      </c>
      <c r="O3" s="29" t="s">
        <v>105</v>
      </c>
      <c r="P3" s="134" t="s">
        <v>103</v>
      </c>
      <c r="Q3" s="29" t="s">
        <v>105</v>
      </c>
      <c r="R3" s="134" t="s">
        <v>103</v>
      </c>
      <c r="S3" s="28" t="s">
        <v>105</v>
      </c>
    </row>
    <row r="4" spans="1:19" ht="24" customHeight="1" thickTop="1" x14ac:dyDescent="0.25">
      <c r="A4" s="411" t="s">
        <v>67</v>
      </c>
      <c r="B4" s="411"/>
      <c r="C4" s="411"/>
      <c r="D4" s="411"/>
      <c r="E4" s="411"/>
      <c r="F4" s="411"/>
      <c r="G4" s="411"/>
      <c r="H4" s="411"/>
      <c r="I4" s="411"/>
      <c r="J4" s="88"/>
      <c r="K4" s="412" t="s">
        <v>89</v>
      </c>
      <c r="L4" s="412"/>
      <c r="M4" s="412"/>
      <c r="N4" s="412"/>
      <c r="O4" s="412"/>
      <c r="P4" s="412"/>
      <c r="Q4" s="412"/>
      <c r="R4" s="412"/>
      <c r="S4" s="412"/>
    </row>
    <row r="5" spans="1:19" s="9" customFormat="1" ht="16.5" customHeight="1" x14ac:dyDescent="0.3">
      <c r="A5" s="9" t="s">
        <v>53</v>
      </c>
      <c r="B5" s="58">
        <v>3496239</v>
      </c>
      <c r="C5" s="128">
        <v>202</v>
      </c>
      <c r="D5" s="58">
        <v>370127</v>
      </c>
      <c r="E5" s="128">
        <v>131</v>
      </c>
      <c r="F5" s="58">
        <v>41410</v>
      </c>
      <c r="G5" s="128">
        <v>185</v>
      </c>
      <c r="H5" s="58">
        <v>3907776</v>
      </c>
      <c r="I5" s="58">
        <v>195</v>
      </c>
      <c r="J5" s="58"/>
      <c r="K5" s="9" t="s">
        <v>53</v>
      </c>
      <c r="L5" s="58">
        <v>3568411</v>
      </c>
      <c r="M5" s="128">
        <v>203</v>
      </c>
      <c r="N5" s="58">
        <v>404133</v>
      </c>
      <c r="O5" s="128">
        <v>133</v>
      </c>
      <c r="P5" s="58">
        <v>43562</v>
      </c>
      <c r="Q5" s="128">
        <v>186</v>
      </c>
      <c r="R5" s="58">
        <v>4016106</v>
      </c>
      <c r="S5" s="58">
        <v>196</v>
      </c>
    </row>
    <row r="6" spans="1:19" s="9" customFormat="1" ht="15" x14ac:dyDescent="0.3">
      <c r="A6" s="129" t="s">
        <v>55</v>
      </c>
      <c r="B6" s="115">
        <v>825327</v>
      </c>
      <c r="C6" s="130">
        <v>200</v>
      </c>
      <c r="D6" s="115">
        <v>81039</v>
      </c>
      <c r="E6" s="130">
        <v>134</v>
      </c>
      <c r="F6" s="115">
        <v>11509</v>
      </c>
      <c r="G6" s="130">
        <v>179</v>
      </c>
      <c r="H6" s="115">
        <v>917875</v>
      </c>
      <c r="I6" s="115">
        <v>194</v>
      </c>
      <c r="J6" s="115"/>
      <c r="K6" s="129" t="s">
        <v>55</v>
      </c>
      <c r="L6" s="115">
        <v>873566</v>
      </c>
      <c r="M6" s="130">
        <v>201</v>
      </c>
      <c r="N6" s="115">
        <v>90189</v>
      </c>
      <c r="O6" s="130">
        <v>136</v>
      </c>
      <c r="P6" s="115">
        <v>12143</v>
      </c>
      <c r="Q6" s="130">
        <v>182</v>
      </c>
      <c r="R6" s="115">
        <v>975898</v>
      </c>
      <c r="S6" s="115">
        <v>195</v>
      </c>
    </row>
    <row r="7" spans="1:19" s="9" customFormat="1" ht="15" x14ac:dyDescent="0.3">
      <c r="A7" s="129" t="s">
        <v>41</v>
      </c>
      <c r="B7" s="115">
        <v>1524215</v>
      </c>
      <c r="C7" s="130">
        <v>203</v>
      </c>
      <c r="D7" s="115">
        <v>160761</v>
      </c>
      <c r="E7" s="130">
        <v>138</v>
      </c>
      <c r="F7" s="115">
        <v>17319</v>
      </c>
      <c r="G7" s="130">
        <v>190</v>
      </c>
      <c r="H7" s="115">
        <v>1702295</v>
      </c>
      <c r="I7" s="115">
        <v>197</v>
      </c>
      <c r="J7" s="115"/>
      <c r="K7" s="129" t="s">
        <v>41</v>
      </c>
      <c r="L7" s="115">
        <v>1539976</v>
      </c>
      <c r="M7" s="130">
        <v>204</v>
      </c>
      <c r="N7" s="115">
        <v>174040</v>
      </c>
      <c r="O7" s="130">
        <v>140</v>
      </c>
      <c r="P7" s="115">
        <v>18189</v>
      </c>
      <c r="Q7" s="130">
        <v>191</v>
      </c>
      <c r="R7" s="115">
        <v>1732205</v>
      </c>
      <c r="S7" s="115">
        <v>197</v>
      </c>
    </row>
    <row r="8" spans="1:19" s="9" customFormat="1" ht="15" x14ac:dyDescent="0.3">
      <c r="A8" s="129" t="s">
        <v>42</v>
      </c>
      <c r="B8" s="115">
        <v>1146697</v>
      </c>
      <c r="C8" s="130">
        <v>203</v>
      </c>
      <c r="D8" s="115">
        <v>128327</v>
      </c>
      <c r="E8" s="130">
        <v>120</v>
      </c>
      <c r="F8" s="115">
        <v>12582</v>
      </c>
      <c r="G8" s="130">
        <v>184</v>
      </c>
      <c r="H8" s="115">
        <v>1287606</v>
      </c>
      <c r="I8" s="115">
        <v>194</v>
      </c>
      <c r="J8" s="115"/>
      <c r="K8" s="129" t="s">
        <v>42</v>
      </c>
      <c r="L8" s="115">
        <v>1154869</v>
      </c>
      <c r="M8" s="130">
        <v>203</v>
      </c>
      <c r="N8" s="115">
        <v>139904</v>
      </c>
      <c r="O8" s="130">
        <v>122</v>
      </c>
      <c r="P8" s="115">
        <v>13230</v>
      </c>
      <c r="Q8" s="130">
        <v>184</v>
      </c>
      <c r="R8" s="115">
        <v>1308003</v>
      </c>
      <c r="S8" s="115">
        <v>194</v>
      </c>
    </row>
    <row r="9" spans="1:19" s="9" customFormat="1" ht="15" x14ac:dyDescent="0.3">
      <c r="A9" s="9" t="s">
        <v>43</v>
      </c>
      <c r="B9" s="58">
        <v>855557</v>
      </c>
      <c r="C9" s="128">
        <v>189</v>
      </c>
      <c r="D9" s="58">
        <v>101081</v>
      </c>
      <c r="E9" s="128">
        <v>106</v>
      </c>
      <c r="F9" s="58">
        <v>8974</v>
      </c>
      <c r="G9" s="128">
        <v>175</v>
      </c>
      <c r="H9" s="58">
        <v>965612</v>
      </c>
      <c r="I9" s="58">
        <v>181</v>
      </c>
      <c r="J9" s="58"/>
      <c r="K9" s="9" t="s">
        <v>43</v>
      </c>
      <c r="L9" s="58">
        <v>862158</v>
      </c>
      <c r="M9" s="128">
        <v>190</v>
      </c>
      <c r="N9" s="58">
        <v>110533</v>
      </c>
      <c r="O9" s="128">
        <v>107</v>
      </c>
      <c r="P9" s="58">
        <v>9469</v>
      </c>
      <c r="Q9" s="128">
        <v>175</v>
      </c>
      <c r="R9" s="58">
        <v>982160</v>
      </c>
      <c r="S9" s="58">
        <v>180</v>
      </c>
    </row>
    <row r="10" spans="1:19" s="9" customFormat="1" ht="15" x14ac:dyDescent="0.3">
      <c r="A10" s="9" t="s">
        <v>44</v>
      </c>
      <c r="B10" s="58">
        <v>590933</v>
      </c>
      <c r="C10" s="128">
        <v>161</v>
      </c>
      <c r="D10" s="58">
        <v>76664</v>
      </c>
      <c r="E10" s="128">
        <v>94</v>
      </c>
      <c r="F10" s="58">
        <v>5984</v>
      </c>
      <c r="G10" s="128">
        <v>158</v>
      </c>
      <c r="H10" s="58">
        <v>673581</v>
      </c>
      <c r="I10" s="58">
        <v>153</v>
      </c>
      <c r="J10" s="58"/>
      <c r="K10" s="9" t="s">
        <v>44</v>
      </c>
      <c r="L10" s="58">
        <v>595571</v>
      </c>
      <c r="M10" s="128">
        <v>161</v>
      </c>
      <c r="N10" s="58">
        <v>84000</v>
      </c>
      <c r="O10" s="128">
        <v>95</v>
      </c>
      <c r="P10" s="58">
        <v>6325</v>
      </c>
      <c r="Q10" s="128">
        <v>157</v>
      </c>
      <c r="R10" s="58">
        <v>685896</v>
      </c>
      <c r="S10" s="58">
        <v>153</v>
      </c>
    </row>
    <row r="11" spans="1:19" s="9" customFormat="1" ht="15" x14ac:dyDescent="0.3">
      <c r="A11" s="9" t="s">
        <v>45</v>
      </c>
      <c r="B11" s="58">
        <v>383747</v>
      </c>
      <c r="C11" s="128">
        <v>130</v>
      </c>
      <c r="D11" s="58">
        <v>54565</v>
      </c>
      <c r="E11" s="128">
        <v>58</v>
      </c>
      <c r="F11" s="58">
        <v>4099</v>
      </c>
      <c r="G11" s="128">
        <v>113</v>
      </c>
      <c r="H11" s="58">
        <v>442411</v>
      </c>
      <c r="I11" s="58">
        <v>121</v>
      </c>
      <c r="J11" s="58"/>
      <c r="K11" s="9" t="s">
        <v>45</v>
      </c>
      <c r="L11" s="58">
        <v>386188</v>
      </c>
      <c r="M11" s="128">
        <v>130</v>
      </c>
      <c r="N11" s="58">
        <v>59964</v>
      </c>
      <c r="O11" s="128">
        <v>58</v>
      </c>
      <c r="P11" s="58">
        <v>4302</v>
      </c>
      <c r="Q11" s="128">
        <v>113</v>
      </c>
      <c r="R11" s="58">
        <v>450454</v>
      </c>
      <c r="S11" s="58">
        <v>120</v>
      </c>
    </row>
    <row r="12" spans="1:19" s="9" customFormat="1" ht="15" x14ac:dyDescent="0.3">
      <c r="A12" s="9" t="s">
        <v>46</v>
      </c>
      <c r="B12" s="58">
        <v>239089</v>
      </c>
      <c r="C12" s="128">
        <v>100</v>
      </c>
      <c r="D12" s="58">
        <v>35857</v>
      </c>
      <c r="E12" s="128">
        <v>46</v>
      </c>
      <c r="F12" s="58">
        <v>2592</v>
      </c>
      <c r="G12" s="128">
        <v>88</v>
      </c>
      <c r="H12" s="58">
        <v>277538</v>
      </c>
      <c r="I12" s="58">
        <v>92</v>
      </c>
      <c r="J12" s="58"/>
      <c r="K12" s="9" t="s">
        <v>46</v>
      </c>
      <c r="L12" s="58">
        <v>244418</v>
      </c>
      <c r="M12" s="128">
        <v>99</v>
      </c>
      <c r="N12" s="58">
        <v>41351</v>
      </c>
      <c r="O12" s="128">
        <v>46</v>
      </c>
      <c r="P12" s="58">
        <v>2696</v>
      </c>
      <c r="Q12" s="128">
        <v>88</v>
      </c>
      <c r="R12" s="58">
        <v>288465</v>
      </c>
      <c r="S12" s="58">
        <v>92</v>
      </c>
    </row>
    <row r="13" spans="1:19" s="9" customFormat="1" ht="14.5" customHeight="1" x14ac:dyDescent="0.3">
      <c r="A13" s="9" t="s">
        <v>47</v>
      </c>
      <c r="B13" s="58">
        <v>147165</v>
      </c>
      <c r="C13" s="128">
        <v>69</v>
      </c>
      <c r="D13" s="58">
        <v>24634</v>
      </c>
      <c r="E13" s="128">
        <v>34</v>
      </c>
      <c r="F13" s="58">
        <v>1805</v>
      </c>
      <c r="G13" s="128">
        <v>63</v>
      </c>
      <c r="H13" s="58">
        <v>173604</v>
      </c>
      <c r="I13" s="58">
        <v>64</v>
      </c>
      <c r="J13" s="58"/>
      <c r="K13" s="9" t="s">
        <v>47</v>
      </c>
      <c r="L13" s="58">
        <v>151224</v>
      </c>
      <c r="M13" s="128">
        <v>69</v>
      </c>
      <c r="N13" s="58">
        <v>28455</v>
      </c>
      <c r="O13" s="128">
        <v>34</v>
      </c>
      <c r="P13" s="58">
        <v>1907</v>
      </c>
      <c r="Q13" s="128">
        <v>63</v>
      </c>
      <c r="R13" s="58">
        <v>181586</v>
      </c>
      <c r="S13" s="58">
        <v>64</v>
      </c>
    </row>
    <row r="14" spans="1:19" s="9" customFormat="1" ht="15" x14ac:dyDescent="0.3">
      <c r="A14" s="9" t="s">
        <v>48</v>
      </c>
      <c r="B14" s="58">
        <v>221551</v>
      </c>
      <c r="C14" s="128">
        <v>53</v>
      </c>
      <c r="D14" s="58">
        <v>48069</v>
      </c>
      <c r="E14" s="128">
        <v>27</v>
      </c>
      <c r="F14" s="58">
        <v>3599</v>
      </c>
      <c r="G14" s="128">
        <v>50</v>
      </c>
      <c r="H14" s="58">
        <v>273219</v>
      </c>
      <c r="I14" s="58">
        <v>49</v>
      </c>
      <c r="J14" s="58"/>
      <c r="K14" s="9" t="s">
        <v>48</v>
      </c>
      <c r="L14" s="58">
        <v>244070</v>
      </c>
      <c r="M14" s="128">
        <v>53</v>
      </c>
      <c r="N14" s="58">
        <v>60137</v>
      </c>
      <c r="O14" s="128">
        <v>27</v>
      </c>
      <c r="P14" s="58">
        <v>3851</v>
      </c>
      <c r="Q14" s="128">
        <v>50</v>
      </c>
      <c r="R14" s="58">
        <v>308058</v>
      </c>
      <c r="S14" s="58">
        <v>48</v>
      </c>
    </row>
    <row r="15" spans="1:19" s="9" customFormat="1" ht="15" x14ac:dyDescent="0.3">
      <c r="A15" s="9" t="s">
        <v>32</v>
      </c>
      <c r="B15" s="58">
        <v>1465977</v>
      </c>
      <c r="C15" s="128">
        <v>54</v>
      </c>
      <c r="D15" s="58">
        <v>235188</v>
      </c>
      <c r="E15" s="128">
        <v>27</v>
      </c>
      <c r="F15" s="58">
        <v>15903</v>
      </c>
      <c r="G15" s="128">
        <v>43</v>
      </c>
      <c r="H15" s="58">
        <v>1717068</v>
      </c>
      <c r="I15" s="58">
        <v>50</v>
      </c>
      <c r="J15" s="58"/>
      <c r="K15" s="9" t="s">
        <v>32</v>
      </c>
      <c r="L15" s="58">
        <v>1391466</v>
      </c>
      <c r="M15" s="128">
        <v>53</v>
      </c>
      <c r="N15" s="58">
        <v>225167</v>
      </c>
      <c r="O15" s="128">
        <v>27</v>
      </c>
      <c r="P15" s="58">
        <v>15722</v>
      </c>
      <c r="Q15" s="128">
        <v>43</v>
      </c>
      <c r="R15" s="58">
        <v>1632355</v>
      </c>
      <c r="S15" s="58">
        <v>49</v>
      </c>
    </row>
    <row r="16" spans="1:19" s="9" customFormat="1" ht="15" x14ac:dyDescent="0.3">
      <c r="A16" s="131" t="s">
        <v>78</v>
      </c>
      <c r="B16" s="131">
        <v>7400258</v>
      </c>
      <c r="C16" s="132">
        <v>154</v>
      </c>
      <c r="D16" s="131">
        <v>946185</v>
      </c>
      <c r="E16" s="132">
        <v>84</v>
      </c>
      <c r="F16" s="131">
        <v>84366</v>
      </c>
      <c r="G16" s="132">
        <v>141</v>
      </c>
      <c r="H16" s="131">
        <v>8430809</v>
      </c>
      <c r="I16" s="131">
        <v>146</v>
      </c>
      <c r="J16" s="79"/>
      <c r="K16" s="131" t="s">
        <v>78</v>
      </c>
      <c r="L16" s="131">
        <v>7443506</v>
      </c>
      <c r="M16" s="132">
        <v>155</v>
      </c>
      <c r="N16" s="131">
        <v>1013740</v>
      </c>
      <c r="O16" s="132">
        <v>86</v>
      </c>
      <c r="P16" s="131">
        <v>87834</v>
      </c>
      <c r="Q16" s="132">
        <v>142</v>
      </c>
      <c r="R16" s="131">
        <v>8545080</v>
      </c>
      <c r="S16" s="131">
        <v>147</v>
      </c>
    </row>
    <row r="17" spans="1:22" ht="27" customHeight="1" x14ac:dyDescent="0.25">
      <c r="A17" s="411" t="s">
        <v>68</v>
      </c>
      <c r="B17" s="411"/>
      <c r="C17" s="411"/>
      <c r="D17" s="411"/>
      <c r="E17" s="411"/>
      <c r="F17" s="411"/>
      <c r="G17" s="411"/>
      <c r="H17" s="411"/>
      <c r="I17" s="411"/>
      <c r="J17" s="88"/>
      <c r="K17" s="410" t="s">
        <v>117</v>
      </c>
      <c r="L17" s="410"/>
      <c r="M17" s="410"/>
      <c r="N17" s="410"/>
      <c r="O17" s="410"/>
      <c r="P17" s="410"/>
      <c r="Q17" s="410"/>
      <c r="R17" s="410"/>
      <c r="S17" s="410"/>
    </row>
    <row r="18" spans="1:22" ht="15" x14ac:dyDescent="0.3">
      <c r="A18" s="9" t="s">
        <v>53</v>
      </c>
      <c r="B18" s="58">
        <v>3495059</v>
      </c>
      <c r="C18" s="128">
        <v>202</v>
      </c>
      <c r="D18" s="58">
        <v>376239</v>
      </c>
      <c r="E18" s="128">
        <v>132</v>
      </c>
      <c r="F18" s="58">
        <v>41392</v>
      </c>
      <c r="G18" s="128">
        <v>186</v>
      </c>
      <c r="H18" s="58">
        <v>3912690</v>
      </c>
      <c r="I18" s="58">
        <v>195</v>
      </c>
      <c r="J18" s="2"/>
      <c r="K18" s="9" t="s">
        <v>53</v>
      </c>
      <c r="L18" s="58">
        <v>3582418</v>
      </c>
      <c r="M18" s="128">
        <v>203</v>
      </c>
      <c r="N18" s="58">
        <v>412693</v>
      </c>
      <c r="O18" s="128">
        <v>133</v>
      </c>
      <c r="P18" s="58">
        <v>44167</v>
      </c>
      <c r="Q18" s="128">
        <v>186</v>
      </c>
      <c r="R18" s="58">
        <v>4039278</v>
      </c>
      <c r="S18" s="58">
        <v>196</v>
      </c>
    </row>
    <row r="19" spans="1:22" ht="15" x14ac:dyDescent="0.3">
      <c r="A19" s="129" t="s">
        <v>55</v>
      </c>
      <c r="B19" s="115">
        <v>825705</v>
      </c>
      <c r="C19" s="130">
        <v>200</v>
      </c>
      <c r="D19" s="115">
        <v>81886</v>
      </c>
      <c r="E19" s="130">
        <v>135</v>
      </c>
      <c r="F19" s="115">
        <v>11418</v>
      </c>
      <c r="G19" s="130">
        <v>180</v>
      </c>
      <c r="H19" s="115">
        <v>919009</v>
      </c>
      <c r="I19" s="115">
        <v>193</v>
      </c>
      <c r="J19" s="31"/>
      <c r="K19" s="129" t="s">
        <v>55</v>
      </c>
      <c r="L19" s="115">
        <v>876651</v>
      </c>
      <c r="M19" s="130">
        <v>201</v>
      </c>
      <c r="N19" s="115">
        <v>91202</v>
      </c>
      <c r="O19" s="130">
        <v>136</v>
      </c>
      <c r="P19" s="115">
        <v>12180</v>
      </c>
      <c r="Q19" s="130">
        <v>181</v>
      </c>
      <c r="R19" s="115">
        <v>980033</v>
      </c>
      <c r="S19" s="115">
        <v>194</v>
      </c>
    </row>
    <row r="20" spans="1:22" ht="15" x14ac:dyDescent="0.3">
      <c r="A20" s="129" t="s">
        <v>41</v>
      </c>
      <c r="B20" s="115">
        <v>1522840</v>
      </c>
      <c r="C20" s="130">
        <v>203</v>
      </c>
      <c r="D20" s="115">
        <v>163429</v>
      </c>
      <c r="E20" s="130">
        <v>139</v>
      </c>
      <c r="F20" s="115">
        <v>17344</v>
      </c>
      <c r="G20" s="130">
        <v>190</v>
      </c>
      <c r="H20" s="115">
        <v>1703613</v>
      </c>
      <c r="I20" s="115">
        <v>197</v>
      </c>
      <c r="J20" s="31"/>
      <c r="K20" s="129" t="s">
        <v>41</v>
      </c>
      <c r="L20" s="115">
        <v>1546330</v>
      </c>
      <c r="M20" s="130">
        <v>204</v>
      </c>
      <c r="N20" s="115">
        <v>177907</v>
      </c>
      <c r="O20" s="130">
        <v>141</v>
      </c>
      <c r="P20" s="115">
        <v>18515</v>
      </c>
      <c r="Q20" s="130">
        <v>191</v>
      </c>
      <c r="R20" s="115">
        <v>1742752</v>
      </c>
      <c r="S20" s="115">
        <v>197</v>
      </c>
    </row>
    <row r="21" spans="1:22" ht="15" x14ac:dyDescent="0.3">
      <c r="A21" s="129" t="s">
        <v>42</v>
      </c>
      <c r="B21" s="115">
        <v>1146514</v>
      </c>
      <c r="C21" s="130">
        <v>203</v>
      </c>
      <c r="D21" s="115">
        <v>130924</v>
      </c>
      <c r="E21" s="130">
        <v>121</v>
      </c>
      <c r="F21" s="115">
        <v>12630</v>
      </c>
      <c r="G21" s="130">
        <v>184</v>
      </c>
      <c r="H21" s="115">
        <v>1290068</v>
      </c>
      <c r="I21" s="115">
        <v>194</v>
      </c>
      <c r="J21" s="31"/>
      <c r="K21" s="129" t="s">
        <v>42</v>
      </c>
      <c r="L21" s="115">
        <v>1159437</v>
      </c>
      <c r="M21" s="130">
        <v>203</v>
      </c>
      <c r="N21" s="115">
        <v>143584</v>
      </c>
      <c r="O21" s="130">
        <v>122</v>
      </c>
      <c r="P21" s="115">
        <v>13472</v>
      </c>
      <c r="Q21" s="130">
        <v>184</v>
      </c>
      <c r="R21" s="115">
        <v>1316493</v>
      </c>
      <c r="S21" s="115">
        <v>194</v>
      </c>
      <c r="U21" s="74"/>
      <c r="V21" s="74"/>
    </row>
    <row r="22" spans="1:22" ht="15" x14ac:dyDescent="0.3">
      <c r="A22" s="9" t="s">
        <v>43</v>
      </c>
      <c r="B22" s="58">
        <v>855319</v>
      </c>
      <c r="C22" s="128">
        <v>189</v>
      </c>
      <c r="D22" s="58">
        <v>103231</v>
      </c>
      <c r="E22" s="128">
        <v>106</v>
      </c>
      <c r="F22" s="58">
        <v>9007</v>
      </c>
      <c r="G22" s="128">
        <v>175</v>
      </c>
      <c r="H22" s="58">
        <v>967557</v>
      </c>
      <c r="I22" s="58">
        <v>180</v>
      </c>
      <c r="J22" s="71"/>
      <c r="K22" s="9" t="s">
        <v>43</v>
      </c>
      <c r="L22" s="58">
        <v>866331</v>
      </c>
      <c r="M22" s="128">
        <v>190</v>
      </c>
      <c r="N22" s="58">
        <v>113682</v>
      </c>
      <c r="O22" s="128">
        <v>107</v>
      </c>
      <c r="P22" s="58">
        <v>9634</v>
      </c>
      <c r="Q22" s="128">
        <v>175</v>
      </c>
      <c r="R22" s="58">
        <v>989647</v>
      </c>
      <c r="S22" s="58">
        <v>180</v>
      </c>
      <c r="U22" s="74"/>
      <c r="V22" s="74"/>
    </row>
    <row r="23" spans="1:22" ht="15" x14ac:dyDescent="0.3">
      <c r="A23" s="9" t="s">
        <v>44</v>
      </c>
      <c r="B23" s="58">
        <v>590302</v>
      </c>
      <c r="C23" s="128">
        <v>161</v>
      </c>
      <c r="D23" s="58">
        <v>78369</v>
      </c>
      <c r="E23" s="128">
        <v>95</v>
      </c>
      <c r="F23" s="58">
        <v>6042</v>
      </c>
      <c r="G23" s="128">
        <v>158</v>
      </c>
      <c r="H23" s="58">
        <v>674713</v>
      </c>
      <c r="I23" s="58">
        <v>153</v>
      </c>
      <c r="J23" s="71"/>
      <c r="K23" s="9" t="s">
        <v>44</v>
      </c>
      <c r="L23" s="58">
        <v>599194</v>
      </c>
      <c r="M23" s="128">
        <v>161</v>
      </c>
      <c r="N23" s="58">
        <v>86783</v>
      </c>
      <c r="O23" s="128">
        <v>95</v>
      </c>
      <c r="P23" s="58">
        <v>6441</v>
      </c>
      <c r="Q23" s="128">
        <v>157</v>
      </c>
      <c r="R23" s="58">
        <v>692418</v>
      </c>
      <c r="S23" s="58">
        <v>153</v>
      </c>
      <c r="U23" s="74"/>
      <c r="V23" s="74"/>
    </row>
    <row r="24" spans="1:22" ht="15" x14ac:dyDescent="0.3">
      <c r="A24" s="9" t="s">
        <v>45</v>
      </c>
      <c r="B24" s="58">
        <v>383164</v>
      </c>
      <c r="C24" s="128">
        <v>130</v>
      </c>
      <c r="D24" s="58">
        <v>55603</v>
      </c>
      <c r="E24" s="128">
        <v>58</v>
      </c>
      <c r="F24" s="58">
        <v>4113</v>
      </c>
      <c r="G24" s="128">
        <v>113</v>
      </c>
      <c r="H24" s="58">
        <v>442880</v>
      </c>
      <c r="I24" s="58">
        <v>120</v>
      </c>
      <c r="J24" s="71"/>
      <c r="K24" s="9" t="s">
        <v>45</v>
      </c>
      <c r="L24" s="58">
        <v>388868</v>
      </c>
      <c r="M24" s="128">
        <v>130</v>
      </c>
      <c r="N24" s="58">
        <v>62231</v>
      </c>
      <c r="O24" s="128">
        <v>58</v>
      </c>
      <c r="P24" s="58">
        <v>4406</v>
      </c>
      <c r="Q24" s="128">
        <v>113</v>
      </c>
      <c r="R24" s="58">
        <v>455505</v>
      </c>
      <c r="S24" s="58">
        <v>120</v>
      </c>
      <c r="U24" s="74"/>
      <c r="V24" s="74"/>
    </row>
    <row r="25" spans="1:22" ht="14.5" customHeight="1" x14ac:dyDescent="0.3">
      <c r="A25" s="9" t="s">
        <v>46</v>
      </c>
      <c r="B25" s="58">
        <v>238186</v>
      </c>
      <c r="C25" s="128">
        <v>100</v>
      </c>
      <c r="D25" s="58">
        <v>36226</v>
      </c>
      <c r="E25" s="128">
        <v>46</v>
      </c>
      <c r="F25" s="58">
        <v>2604</v>
      </c>
      <c r="G25" s="128">
        <v>88</v>
      </c>
      <c r="H25" s="58">
        <v>277016</v>
      </c>
      <c r="I25" s="58">
        <v>92</v>
      </c>
      <c r="J25" s="71"/>
      <c r="K25" s="9" t="s">
        <v>46</v>
      </c>
      <c r="L25" s="58">
        <v>245992</v>
      </c>
      <c r="M25" s="128">
        <v>99</v>
      </c>
      <c r="N25" s="58">
        <v>42391</v>
      </c>
      <c r="O25" s="128">
        <v>46</v>
      </c>
      <c r="P25" s="58">
        <v>2729</v>
      </c>
      <c r="Q25" s="128">
        <v>88</v>
      </c>
      <c r="R25" s="58">
        <v>291112</v>
      </c>
      <c r="S25" s="58">
        <v>91</v>
      </c>
      <c r="U25" s="74"/>
      <c r="V25" s="74"/>
    </row>
    <row r="26" spans="1:22" ht="15" x14ac:dyDescent="0.3">
      <c r="A26" s="9" t="s">
        <v>47</v>
      </c>
      <c r="B26" s="58">
        <v>146261</v>
      </c>
      <c r="C26" s="128">
        <v>69</v>
      </c>
      <c r="D26" s="58">
        <v>24895</v>
      </c>
      <c r="E26" s="128">
        <v>34</v>
      </c>
      <c r="F26" s="58">
        <v>1812</v>
      </c>
      <c r="G26" s="128">
        <v>63</v>
      </c>
      <c r="H26" s="58">
        <v>172968</v>
      </c>
      <c r="I26" s="58">
        <v>64</v>
      </c>
      <c r="J26" s="71"/>
      <c r="K26" s="9" t="s">
        <v>47</v>
      </c>
      <c r="L26" s="58">
        <v>152567</v>
      </c>
      <c r="M26" s="128">
        <v>69</v>
      </c>
      <c r="N26" s="58">
        <v>29404</v>
      </c>
      <c r="O26" s="128">
        <v>34</v>
      </c>
      <c r="P26" s="58">
        <v>1930</v>
      </c>
      <c r="Q26" s="128">
        <v>63</v>
      </c>
      <c r="R26" s="58">
        <v>183901</v>
      </c>
      <c r="S26" s="58">
        <v>63</v>
      </c>
      <c r="U26" s="74"/>
      <c r="V26" s="74"/>
    </row>
    <row r="27" spans="1:22" ht="15" x14ac:dyDescent="0.3">
      <c r="A27" s="9" t="s">
        <v>48</v>
      </c>
      <c r="B27" s="58">
        <v>219720</v>
      </c>
      <c r="C27" s="128">
        <v>53</v>
      </c>
      <c r="D27" s="58">
        <v>49944</v>
      </c>
      <c r="E27" s="128">
        <v>27</v>
      </c>
      <c r="F27" s="58">
        <v>3617</v>
      </c>
      <c r="G27" s="128">
        <v>50</v>
      </c>
      <c r="H27" s="58">
        <v>273281</v>
      </c>
      <c r="I27" s="58">
        <v>49</v>
      </c>
      <c r="J27" s="71"/>
      <c r="K27" s="9" t="s">
        <v>48</v>
      </c>
      <c r="L27" s="58">
        <v>246698</v>
      </c>
      <c r="M27" s="128">
        <v>53</v>
      </c>
      <c r="N27" s="58">
        <v>63506</v>
      </c>
      <c r="O27" s="128">
        <v>27</v>
      </c>
      <c r="P27" s="58">
        <v>3900</v>
      </c>
      <c r="Q27" s="128">
        <v>50</v>
      </c>
      <c r="R27" s="58">
        <v>314104</v>
      </c>
      <c r="S27" s="58">
        <v>48</v>
      </c>
      <c r="U27" s="58"/>
      <c r="V27" s="74"/>
    </row>
    <row r="28" spans="1:22" ht="15" x14ac:dyDescent="0.3">
      <c r="A28" s="9" t="s">
        <v>32</v>
      </c>
      <c r="B28" s="58">
        <v>1456967</v>
      </c>
      <c r="C28" s="128">
        <v>54</v>
      </c>
      <c r="D28" s="58">
        <v>237116</v>
      </c>
      <c r="E28" s="128">
        <v>27</v>
      </c>
      <c r="F28" s="58">
        <v>15837</v>
      </c>
      <c r="G28" s="128">
        <v>43</v>
      </c>
      <c r="H28" s="58">
        <v>1709920</v>
      </c>
      <c r="I28" s="58">
        <v>50</v>
      </c>
      <c r="J28" s="71"/>
      <c r="K28" s="9" t="s">
        <v>32</v>
      </c>
      <c r="L28" s="58">
        <v>1377257</v>
      </c>
      <c r="M28" s="128">
        <v>53</v>
      </c>
      <c r="N28" s="58">
        <v>218188</v>
      </c>
      <c r="O28" s="128">
        <v>27</v>
      </c>
      <c r="P28" s="58">
        <v>15753</v>
      </c>
      <c r="Q28" s="128">
        <v>50</v>
      </c>
      <c r="R28" s="58">
        <v>1611198</v>
      </c>
      <c r="S28" s="58">
        <v>50</v>
      </c>
      <c r="U28" s="58"/>
      <c r="V28" s="74"/>
    </row>
    <row r="29" spans="1:22" ht="15" x14ac:dyDescent="0.25">
      <c r="A29" s="131" t="s">
        <v>78</v>
      </c>
      <c r="B29" s="131">
        <v>7384978</v>
      </c>
      <c r="C29" s="132">
        <v>154</v>
      </c>
      <c r="D29" s="131">
        <v>961623</v>
      </c>
      <c r="E29" s="132">
        <v>85</v>
      </c>
      <c r="F29" s="131">
        <v>84424</v>
      </c>
      <c r="G29" s="132">
        <v>141</v>
      </c>
      <c r="H29" s="131">
        <v>8431025</v>
      </c>
      <c r="I29" s="131">
        <v>146</v>
      </c>
      <c r="J29" s="92"/>
      <c r="K29" s="131" t="s">
        <v>78</v>
      </c>
      <c r="L29" s="131">
        <v>7459325</v>
      </c>
      <c r="M29" s="132">
        <v>155</v>
      </c>
      <c r="N29" s="131">
        <v>1028878</v>
      </c>
      <c r="O29" s="132">
        <v>87</v>
      </c>
      <c r="P29" s="131">
        <v>88960</v>
      </c>
      <c r="Q29" s="132">
        <v>144</v>
      </c>
      <c r="R29" s="131">
        <v>8577163</v>
      </c>
      <c r="S29" s="131">
        <v>147</v>
      </c>
      <c r="U29" s="58"/>
      <c r="V29" s="74"/>
    </row>
    <row r="30" spans="1:22" ht="20.5" customHeight="1" x14ac:dyDescent="0.25">
      <c r="A30" s="411" t="s">
        <v>69</v>
      </c>
      <c r="B30" s="411"/>
      <c r="C30" s="411"/>
      <c r="D30" s="411"/>
      <c r="E30" s="411"/>
      <c r="F30" s="411"/>
      <c r="G30" s="411"/>
      <c r="H30" s="411"/>
      <c r="I30" s="411"/>
      <c r="J30" s="88"/>
      <c r="K30" s="410" t="s">
        <v>121</v>
      </c>
      <c r="L30" s="410"/>
      <c r="M30" s="410"/>
      <c r="N30" s="410"/>
      <c r="O30" s="410"/>
      <c r="P30" s="410"/>
      <c r="Q30" s="410"/>
      <c r="R30" s="410"/>
      <c r="S30" s="410"/>
      <c r="U30" s="58"/>
      <c r="V30" s="74"/>
    </row>
    <row r="31" spans="1:22" ht="15" x14ac:dyDescent="0.3">
      <c r="A31" s="9" t="s">
        <v>53</v>
      </c>
      <c r="B31" s="58">
        <v>3569745</v>
      </c>
      <c r="C31" s="128">
        <v>202</v>
      </c>
      <c r="D31" s="58">
        <v>390966</v>
      </c>
      <c r="E31" s="128">
        <v>132</v>
      </c>
      <c r="F31" s="58">
        <v>42585</v>
      </c>
      <c r="G31" s="128">
        <v>186</v>
      </c>
      <c r="H31" s="58">
        <v>4003296</v>
      </c>
      <c r="I31" s="58">
        <v>195</v>
      </c>
      <c r="J31" s="2"/>
      <c r="K31" s="9" t="s">
        <v>53</v>
      </c>
      <c r="L31" s="58">
        <v>3598634</v>
      </c>
      <c r="M31" s="128">
        <v>203</v>
      </c>
      <c r="N31" s="58">
        <v>422878</v>
      </c>
      <c r="O31" s="128">
        <v>134</v>
      </c>
      <c r="P31" s="58">
        <v>45302</v>
      </c>
      <c r="Q31" s="128">
        <v>188</v>
      </c>
      <c r="R31" s="58">
        <v>4066814</v>
      </c>
      <c r="S31" s="58">
        <v>195</v>
      </c>
      <c r="U31" s="58"/>
      <c r="V31" s="74"/>
    </row>
    <row r="32" spans="1:22" ht="15" x14ac:dyDescent="0.3">
      <c r="A32" s="129" t="s">
        <v>55</v>
      </c>
      <c r="B32" s="115">
        <v>890703</v>
      </c>
      <c r="C32" s="130">
        <v>200</v>
      </c>
      <c r="D32" s="115">
        <v>91647</v>
      </c>
      <c r="E32" s="130">
        <v>134</v>
      </c>
      <c r="F32" s="115">
        <v>12404</v>
      </c>
      <c r="G32" s="130">
        <v>180</v>
      </c>
      <c r="H32" s="115">
        <v>994754</v>
      </c>
      <c r="I32" s="115">
        <v>194</v>
      </c>
      <c r="J32" s="31"/>
      <c r="K32" s="129" t="s">
        <v>55</v>
      </c>
      <c r="L32" s="115">
        <v>882143</v>
      </c>
      <c r="M32" s="130">
        <v>201</v>
      </c>
      <c r="N32" s="115">
        <v>93142</v>
      </c>
      <c r="O32" s="130">
        <v>137</v>
      </c>
      <c r="P32" s="115">
        <v>12465</v>
      </c>
      <c r="Q32" s="130">
        <v>186</v>
      </c>
      <c r="R32" s="115">
        <v>987750</v>
      </c>
      <c r="S32" s="115">
        <v>194</v>
      </c>
      <c r="U32" s="58"/>
      <c r="V32" s="74"/>
    </row>
    <row r="33" spans="1:22" ht="15" x14ac:dyDescent="0.3">
      <c r="A33" s="129" t="s">
        <v>41</v>
      </c>
      <c r="B33" s="115">
        <v>1531848</v>
      </c>
      <c r="C33" s="130">
        <v>204</v>
      </c>
      <c r="D33" s="115">
        <v>166719</v>
      </c>
      <c r="E33" s="130">
        <v>139</v>
      </c>
      <c r="F33" s="115">
        <v>17498</v>
      </c>
      <c r="G33" s="130">
        <v>190</v>
      </c>
      <c r="H33" s="115">
        <v>1716065</v>
      </c>
      <c r="I33" s="115">
        <v>197</v>
      </c>
      <c r="J33" s="31"/>
      <c r="K33" s="129" t="s">
        <v>41</v>
      </c>
      <c r="L33" s="115">
        <v>1552737</v>
      </c>
      <c r="M33" s="130">
        <v>204</v>
      </c>
      <c r="N33" s="115">
        <v>182374</v>
      </c>
      <c r="O33" s="130">
        <v>141</v>
      </c>
      <c r="P33" s="115">
        <v>19011</v>
      </c>
      <c r="Q33" s="130">
        <v>191</v>
      </c>
      <c r="R33" s="115">
        <v>1754122</v>
      </c>
      <c r="S33" s="115">
        <v>197</v>
      </c>
      <c r="U33" s="58"/>
      <c r="V33" s="74"/>
    </row>
    <row r="34" spans="1:22" ht="15" x14ac:dyDescent="0.3">
      <c r="A34" s="129" t="s">
        <v>42</v>
      </c>
      <c r="B34" s="115">
        <v>1147194</v>
      </c>
      <c r="C34" s="130">
        <v>203</v>
      </c>
      <c r="D34" s="115">
        <v>132600</v>
      </c>
      <c r="E34" s="130">
        <v>121</v>
      </c>
      <c r="F34" s="115">
        <v>12683</v>
      </c>
      <c r="G34" s="130">
        <v>184</v>
      </c>
      <c r="H34" s="115">
        <v>1292477</v>
      </c>
      <c r="I34" s="115">
        <v>194</v>
      </c>
      <c r="J34" s="31"/>
      <c r="K34" s="129" t="s">
        <v>42</v>
      </c>
      <c r="L34" s="115">
        <v>1163754</v>
      </c>
      <c r="M34" s="130">
        <v>203</v>
      </c>
      <c r="N34" s="115">
        <v>147362</v>
      </c>
      <c r="O34" s="130">
        <v>122</v>
      </c>
      <c r="P34" s="115">
        <v>13826</v>
      </c>
      <c r="Q34" s="130">
        <v>185</v>
      </c>
      <c r="R34" s="115">
        <v>1324942</v>
      </c>
      <c r="S34" s="115">
        <v>194</v>
      </c>
      <c r="U34" s="58"/>
      <c r="V34" s="74"/>
    </row>
    <row r="35" spans="1:22" ht="15" x14ac:dyDescent="0.3">
      <c r="A35" s="9" t="s">
        <v>43</v>
      </c>
      <c r="B35" s="58">
        <v>855814</v>
      </c>
      <c r="C35" s="128">
        <v>190</v>
      </c>
      <c r="D35" s="58">
        <v>104556</v>
      </c>
      <c r="E35" s="128">
        <v>107</v>
      </c>
      <c r="F35" s="58">
        <v>9069</v>
      </c>
      <c r="G35" s="128">
        <v>175</v>
      </c>
      <c r="H35" s="58">
        <v>969439</v>
      </c>
      <c r="I35" s="58">
        <v>181</v>
      </c>
      <c r="J35" s="71"/>
      <c r="K35" s="9" t="s">
        <v>43</v>
      </c>
      <c r="L35" s="58">
        <v>869700</v>
      </c>
      <c r="M35" s="128">
        <v>190</v>
      </c>
      <c r="N35" s="58">
        <v>116926</v>
      </c>
      <c r="O35" s="128">
        <v>107</v>
      </c>
      <c r="P35" s="58">
        <v>9825</v>
      </c>
      <c r="Q35" s="128">
        <v>175</v>
      </c>
      <c r="R35" s="58">
        <v>996451</v>
      </c>
      <c r="S35" s="58">
        <v>180</v>
      </c>
      <c r="U35" s="58"/>
      <c r="V35" s="74"/>
    </row>
    <row r="36" spans="1:22" ht="15" x14ac:dyDescent="0.3">
      <c r="A36" s="9" t="s">
        <v>44</v>
      </c>
      <c r="B36" s="58">
        <v>590701</v>
      </c>
      <c r="C36" s="128">
        <v>161</v>
      </c>
      <c r="D36" s="58">
        <v>79294</v>
      </c>
      <c r="E36" s="128">
        <v>95</v>
      </c>
      <c r="F36" s="58">
        <v>6060</v>
      </c>
      <c r="G36" s="128">
        <v>158</v>
      </c>
      <c r="H36" s="58">
        <v>676055</v>
      </c>
      <c r="I36" s="58">
        <v>153</v>
      </c>
      <c r="J36" s="71"/>
      <c r="K36" s="9" t="s">
        <v>44</v>
      </c>
      <c r="L36" s="58">
        <v>601912</v>
      </c>
      <c r="M36" s="128">
        <v>161</v>
      </c>
      <c r="N36" s="58">
        <v>89404</v>
      </c>
      <c r="O36" s="128">
        <v>95</v>
      </c>
      <c r="P36" s="58">
        <v>6569</v>
      </c>
      <c r="Q36" s="128">
        <v>157</v>
      </c>
      <c r="R36" s="58">
        <v>697885</v>
      </c>
      <c r="S36" s="58">
        <v>153</v>
      </c>
      <c r="U36" s="58"/>
      <c r="V36" s="74"/>
    </row>
    <row r="37" spans="1:22" ht="15" x14ac:dyDescent="0.3">
      <c r="A37" s="9" t="s">
        <v>45</v>
      </c>
      <c r="B37" s="58">
        <v>383458</v>
      </c>
      <c r="C37" s="128">
        <v>130</v>
      </c>
      <c r="D37" s="58">
        <v>56443</v>
      </c>
      <c r="E37" s="128">
        <v>58</v>
      </c>
      <c r="F37" s="58">
        <v>4129</v>
      </c>
      <c r="G37" s="128">
        <v>113</v>
      </c>
      <c r="H37" s="58">
        <v>444030</v>
      </c>
      <c r="I37" s="58">
        <v>120</v>
      </c>
      <c r="J37" s="71"/>
      <c r="K37" s="9" t="s">
        <v>45</v>
      </c>
      <c r="L37" s="58">
        <v>390921</v>
      </c>
      <c r="M37" s="128">
        <v>130</v>
      </c>
      <c r="N37" s="58">
        <v>64437</v>
      </c>
      <c r="O37" s="128">
        <v>58</v>
      </c>
      <c r="P37" s="58">
        <v>4517</v>
      </c>
      <c r="Q37" s="128">
        <v>113</v>
      </c>
      <c r="R37" s="58">
        <v>459875</v>
      </c>
      <c r="S37" s="58">
        <v>120</v>
      </c>
      <c r="U37" s="74"/>
      <c r="V37" s="74"/>
    </row>
    <row r="38" spans="1:22" ht="14.5" customHeight="1" x14ac:dyDescent="0.3">
      <c r="A38" s="9" t="s">
        <v>46</v>
      </c>
      <c r="B38" s="58">
        <v>240945</v>
      </c>
      <c r="C38" s="128">
        <v>99</v>
      </c>
      <c r="D38" s="58">
        <v>38466</v>
      </c>
      <c r="E38" s="128">
        <v>46</v>
      </c>
      <c r="F38" s="58">
        <v>2613</v>
      </c>
      <c r="G38" s="128">
        <v>88</v>
      </c>
      <c r="H38" s="58">
        <v>282024</v>
      </c>
      <c r="I38" s="58">
        <v>92</v>
      </c>
      <c r="J38" s="71"/>
      <c r="K38" s="9" t="s">
        <v>46</v>
      </c>
      <c r="L38" s="58">
        <v>247640</v>
      </c>
      <c r="M38" s="128">
        <v>99</v>
      </c>
      <c r="N38" s="58">
        <v>44536</v>
      </c>
      <c r="O38" s="128">
        <v>46</v>
      </c>
      <c r="P38" s="58">
        <v>2805</v>
      </c>
      <c r="Q38" s="128">
        <v>88</v>
      </c>
      <c r="R38" s="58">
        <v>294981</v>
      </c>
      <c r="S38" s="58">
        <v>91</v>
      </c>
      <c r="U38" s="74"/>
      <c r="V38" s="74"/>
    </row>
    <row r="39" spans="1:22" ht="15" x14ac:dyDescent="0.3">
      <c r="A39" s="9" t="s">
        <v>47</v>
      </c>
      <c r="B39" s="58">
        <v>148503</v>
      </c>
      <c r="C39" s="128">
        <v>69</v>
      </c>
      <c r="D39" s="58">
        <v>26451</v>
      </c>
      <c r="E39" s="128">
        <v>34</v>
      </c>
      <c r="F39" s="58">
        <v>1818</v>
      </c>
      <c r="G39" s="128">
        <v>63</v>
      </c>
      <c r="H39" s="58">
        <v>176772</v>
      </c>
      <c r="I39" s="58">
        <v>64</v>
      </c>
      <c r="J39" s="71"/>
      <c r="K39" s="9" t="s">
        <v>47</v>
      </c>
      <c r="L39" s="58">
        <v>154182</v>
      </c>
      <c r="M39" s="128">
        <v>69</v>
      </c>
      <c r="N39" s="58">
        <v>31288</v>
      </c>
      <c r="O39" s="128">
        <v>34</v>
      </c>
      <c r="P39" s="58">
        <v>1989</v>
      </c>
      <c r="Q39" s="128">
        <v>63</v>
      </c>
      <c r="R39" s="58">
        <v>187459</v>
      </c>
      <c r="S39" s="58">
        <v>63</v>
      </c>
      <c r="U39" s="74"/>
      <c r="V39" s="74"/>
    </row>
    <row r="40" spans="1:22" ht="15" x14ac:dyDescent="0.3">
      <c r="A40" s="9" t="s">
        <v>48</v>
      </c>
      <c r="B40" s="58">
        <v>232780</v>
      </c>
      <c r="C40" s="128">
        <v>53</v>
      </c>
      <c r="D40" s="58">
        <v>53395</v>
      </c>
      <c r="E40" s="128">
        <v>27</v>
      </c>
      <c r="F40" s="58">
        <v>3620</v>
      </c>
      <c r="G40" s="128">
        <v>50</v>
      </c>
      <c r="H40" s="58">
        <v>289795</v>
      </c>
      <c r="I40" s="58">
        <v>48</v>
      </c>
      <c r="J40" s="71"/>
      <c r="K40" s="9" t="s">
        <v>48</v>
      </c>
      <c r="L40" s="58">
        <v>253557</v>
      </c>
      <c r="M40" s="128">
        <v>53</v>
      </c>
      <c r="N40" s="58">
        <v>71847</v>
      </c>
      <c r="O40" s="128">
        <v>27</v>
      </c>
      <c r="P40" s="58">
        <v>4049</v>
      </c>
      <c r="Q40" s="128">
        <v>50</v>
      </c>
      <c r="R40" s="58">
        <v>329453</v>
      </c>
      <c r="S40" s="58">
        <v>48</v>
      </c>
      <c r="U40" s="74"/>
      <c r="V40" s="74"/>
    </row>
    <row r="41" spans="1:22" s="74" customFormat="1" ht="15" x14ac:dyDescent="0.3">
      <c r="A41" s="9" t="s">
        <v>32</v>
      </c>
      <c r="B41" s="58">
        <v>1429272</v>
      </c>
      <c r="C41" s="128">
        <v>53</v>
      </c>
      <c r="D41" s="58">
        <v>233011</v>
      </c>
      <c r="E41" s="128">
        <v>27</v>
      </c>
      <c r="F41" s="58">
        <v>15836</v>
      </c>
      <c r="G41" s="128">
        <v>43</v>
      </c>
      <c r="H41" s="58">
        <v>1678119</v>
      </c>
      <c r="I41" s="58">
        <v>50</v>
      </c>
      <c r="J41" s="71"/>
      <c r="K41" s="9" t="s">
        <v>32</v>
      </c>
      <c r="L41" s="58">
        <v>1369223</v>
      </c>
      <c r="M41" s="128">
        <v>53</v>
      </c>
      <c r="N41" s="58">
        <v>207849</v>
      </c>
      <c r="O41" s="128">
        <v>27</v>
      </c>
      <c r="P41" s="58">
        <v>15984</v>
      </c>
      <c r="Q41" s="128">
        <v>50</v>
      </c>
      <c r="R41" s="58">
        <v>1593056</v>
      </c>
      <c r="S41" s="58">
        <v>50</v>
      </c>
    </row>
    <row r="42" spans="1:22" ht="15" x14ac:dyDescent="0.25">
      <c r="A42" s="131" t="s">
        <v>78</v>
      </c>
      <c r="B42" s="131">
        <v>7451218</v>
      </c>
      <c r="C42" s="132">
        <v>155</v>
      </c>
      <c r="D42" s="131">
        <v>982582</v>
      </c>
      <c r="E42" s="132">
        <v>85</v>
      </c>
      <c r="F42" s="131">
        <v>85730</v>
      </c>
      <c r="G42" s="132">
        <v>141</v>
      </c>
      <c r="H42" s="131">
        <v>8519530</v>
      </c>
      <c r="I42" s="131">
        <v>147</v>
      </c>
      <c r="J42" s="92"/>
      <c r="K42" s="131" t="s">
        <v>78</v>
      </c>
      <c r="L42" s="131">
        <v>7485769</v>
      </c>
      <c r="M42" s="132">
        <v>156</v>
      </c>
      <c r="N42" s="131">
        <v>1049165</v>
      </c>
      <c r="O42" s="132">
        <v>88</v>
      </c>
      <c r="P42" s="131">
        <v>91040</v>
      </c>
      <c r="Q42" s="132">
        <v>144</v>
      </c>
      <c r="R42" s="131">
        <v>8625974</v>
      </c>
      <c r="S42" s="131">
        <v>147</v>
      </c>
    </row>
    <row r="43" spans="1:22" ht="19.5" customHeight="1" x14ac:dyDescent="0.25">
      <c r="A43" s="411" t="s">
        <v>73</v>
      </c>
      <c r="B43" s="411"/>
      <c r="C43" s="411"/>
      <c r="D43" s="411"/>
      <c r="E43" s="411"/>
      <c r="F43" s="411"/>
      <c r="G43" s="411"/>
      <c r="H43" s="411"/>
      <c r="I43" s="411"/>
      <c r="J43" s="88"/>
      <c r="K43" s="410" t="s">
        <v>122</v>
      </c>
      <c r="L43" s="410"/>
      <c r="M43" s="410"/>
      <c r="N43" s="410"/>
      <c r="O43" s="410"/>
      <c r="P43" s="410"/>
      <c r="Q43" s="410"/>
      <c r="R43" s="410"/>
      <c r="S43" s="410"/>
    </row>
    <row r="44" spans="1:22" ht="15" x14ac:dyDescent="0.3">
      <c r="A44" s="9" t="s">
        <v>53</v>
      </c>
      <c r="B44" s="58">
        <v>3568500</v>
      </c>
      <c r="C44" s="128">
        <v>203</v>
      </c>
      <c r="D44" s="58">
        <v>393575</v>
      </c>
      <c r="E44" s="128">
        <v>132</v>
      </c>
      <c r="F44" s="58">
        <v>42604</v>
      </c>
      <c r="G44" s="128">
        <v>186</v>
      </c>
      <c r="H44" s="58">
        <v>4004679</v>
      </c>
      <c r="I44" s="58">
        <v>195</v>
      </c>
      <c r="J44" s="2"/>
      <c r="K44" s="9" t="s">
        <v>53</v>
      </c>
      <c r="L44" s="58">
        <v>3622288</v>
      </c>
      <c r="M44" s="128">
        <v>203</v>
      </c>
      <c r="N44" s="58">
        <v>432087</v>
      </c>
      <c r="O44" s="128">
        <v>134</v>
      </c>
      <c r="P44" s="58">
        <v>46196</v>
      </c>
      <c r="Q44" s="128">
        <v>188</v>
      </c>
      <c r="R44" s="58">
        <v>4100571</v>
      </c>
      <c r="S44" s="58">
        <v>195</v>
      </c>
    </row>
    <row r="45" spans="1:22" ht="15" x14ac:dyDescent="0.3">
      <c r="A45" s="129" t="s">
        <v>55</v>
      </c>
      <c r="B45" s="115">
        <v>890859</v>
      </c>
      <c r="C45" s="130">
        <v>200</v>
      </c>
      <c r="D45" s="115">
        <v>91475</v>
      </c>
      <c r="E45" s="130">
        <v>134</v>
      </c>
      <c r="F45" s="115">
        <v>12269</v>
      </c>
      <c r="G45" s="130">
        <v>180</v>
      </c>
      <c r="H45" s="115">
        <v>994603</v>
      </c>
      <c r="I45" s="115">
        <v>194</v>
      </c>
      <c r="J45" s="31"/>
      <c r="K45" s="129" t="s">
        <v>55</v>
      </c>
      <c r="L45" s="115">
        <v>897244</v>
      </c>
      <c r="M45" s="130">
        <v>201</v>
      </c>
      <c r="N45" s="115">
        <v>95731</v>
      </c>
      <c r="O45" s="130">
        <v>137</v>
      </c>
      <c r="P45" s="115">
        <v>12797</v>
      </c>
      <c r="Q45" s="130">
        <v>186</v>
      </c>
      <c r="R45" s="115">
        <v>1005772</v>
      </c>
      <c r="S45" s="115">
        <v>194</v>
      </c>
    </row>
    <row r="46" spans="1:22" ht="15" x14ac:dyDescent="0.3">
      <c r="A46" s="129" t="s">
        <v>41</v>
      </c>
      <c r="B46" s="115">
        <v>1531252</v>
      </c>
      <c r="C46" s="130">
        <v>204</v>
      </c>
      <c r="D46" s="115">
        <v>168205</v>
      </c>
      <c r="E46" s="130">
        <v>140</v>
      </c>
      <c r="F46" s="115">
        <v>17590</v>
      </c>
      <c r="G46" s="130">
        <v>190</v>
      </c>
      <c r="H46" s="115">
        <v>1717047</v>
      </c>
      <c r="I46" s="115">
        <v>197</v>
      </c>
      <c r="J46" s="31"/>
      <c r="K46" s="129" t="s">
        <v>41</v>
      </c>
      <c r="L46" s="115">
        <v>1557971</v>
      </c>
      <c r="M46" s="130">
        <v>204</v>
      </c>
      <c r="N46" s="115">
        <v>186165</v>
      </c>
      <c r="O46" s="130">
        <v>141</v>
      </c>
      <c r="P46" s="115">
        <v>19341</v>
      </c>
      <c r="Q46" s="130">
        <v>191</v>
      </c>
      <c r="R46" s="115">
        <v>1763477</v>
      </c>
      <c r="S46" s="115">
        <v>197</v>
      </c>
    </row>
    <row r="47" spans="1:22" ht="15" x14ac:dyDescent="0.3">
      <c r="A47" s="129" t="s">
        <v>42</v>
      </c>
      <c r="B47" s="115">
        <v>1146389</v>
      </c>
      <c r="C47" s="130">
        <v>203</v>
      </c>
      <c r="D47" s="115">
        <v>133895</v>
      </c>
      <c r="E47" s="130">
        <v>122</v>
      </c>
      <c r="F47" s="115">
        <v>12745</v>
      </c>
      <c r="G47" s="130">
        <v>184</v>
      </c>
      <c r="H47" s="115">
        <v>1293029</v>
      </c>
      <c r="I47" s="115">
        <v>194</v>
      </c>
      <c r="J47" s="31"/>
      <c r="K47" s="129" t="s">
        <v>42</v>
      </c>
      <c r="L47" s="115">
        <v>1167073</v>
      </c>
      <c r="M47" s="130">
        <v>203</v>
      </c>
      <c r="N47" s="115">
        <v>150191</v>
      </c>
      <c r="O47" s="130">
        <v>123</v>
      </c>
      <c r="P47" s="115">
        <v>14058</v>
      </c>
      <c r="Q47" s="130">
        <v>185</v>
      </c>
      <c r="R47" s="115">
        <v>1331322</v>
      </c>
      <c r="S47" s="115">
        <v>194</v>
      </c>
    </row>
    <row r="48" spans="1:22" ht="15" x14ac:dyDescent="0.3">
      <c r="A48" s="9" t="s">
        <v>43</v>
      </c>
      <c r="B48" s="58">
        <v>855134</v>
      </c>
      <c r="C48" s="128">
        <v>190</v>
      </c>
      <c r="D48" s="58">
        <v>105738</v>
      </c>
      <c r="E48" s="128">
        <v>107</v>
      </c>
      <c r="F48" s="58">
        <v>9089</v>
      </c>
      <c r="G48" s="128">
        <v>175</v>
      </c>
      <c r="H48" s="58">
        <v>969961</v>
      </c>
      <c r="I48" s="58">
        <v>181</v>
      </c>
      <c r="J48" s="71"/>
      <c r="K48" s="9" t="s">
        <v>43</v>
      </c>
      <c r="L48" s="58">
        <v>871984</v>
      </c>
      <c r="M48" s="128">
        <v>190</v>
      </c>
      <c r="N48" s="58">
        <v>119053</v>
      </c>
      <c r="O48" s="128">
        <v>108</v>
      </c>
      <c r="P48" s="58">
        <v>9974</v>
      </c>
      <c r="Q48" s="128">
        <v>176</v>
      </c>
      <c r="R48" s="58">
        <v>1001011</v>
      </c>
      <c r="S48" s="58">
        <v>180</v>
      </c>
    </row>
    <row r="49" spans="1:19" ht="15" x14ac:dyDescent="0.3">
      <c r="A49" s="9" t="s">
        <v>44</v>
      </c>
      <c r="B49" s="58">
        <v>589912</v>
      </c>
      <c r="C49" s="128">
        <v>161</v>
      </c>
      <c r="D49" s="58">
        <v>79987</v>
      </c>
      <c r="E49" s="128">
        <v>95</v>
      </c>
      <c r="F49" s="58">
        <v>6098</v>
      </c>
      <c r="G49" s="128">
        <v>158</v>
      </c>
      <c r="H49" s="58">
        <v>675997</v>
      </c>
      <c r="I49" s="58">
        <v>153</v>
      </c>
      <c r="J49" s="71"/>
      <c r="K49" s="9" t="s">
        <v>44</v>
      </c>
      <c r="L49" s="58">
        <v>603601</v>
      </c>
      <c r="M49" s="128">
        <v>161</v>
      </c>
      <c r="N49" s="58">
        <v>90952</v>
      </c>
      <c r="O49" s="128">
        <v>96</v>
      </c>
      <c r="P49" s="58">
        <v>6683</v>
      </c>
      <c r="Q49" s="128">
        <v>158</v>
      </c>
      <c r="R49" s="58">
        <v>701236</v>
      </c>
      <c r="S49" s="58">
        <v>153</v>
      </c>
    </row>
    <row r="50" spans="1:19" ht="15" x14ac:dyDescent="0.3">
      <c r="A50" s="9" t="s">
        <v>45</v>
      </c>
      <c r="B50" s="58">
        <v>382770</v>
      </c>
      <c r="C50" s="128">
        <v>130</v>
      </c>
      <c r="D50" s="58">
        <v>57015</v>
      </c>
      <c r="E50" s="128">
        <v>58</v>
      </c>
      <c r="F50" s="58">
        <v>4141</v>
      </c>
      <c r="G50" s="128">
        <v>113</v>
      </c>
      <c r="H50" s="58">
        <v>443926</v>
      </c>
      <c r="I50" s="58">
        <v>120</v>
      </c>
      <c r="J50" s="71"/>
      <c r="K50" s="9" t="s">
        <v>45</v>
      </c>
      <c r="L50" s="58">
        <v>392106</v>
      </c>
      <c r="M50" s="128">
        <v>130</v>
      </c>
      <c r="N50" s="58">
        <v>65723</v>
      </c>
      <c r="O50" s="128">
        <v>58</v>
      </c>
      <c r="P50" s="58">
        <v>4592</v>
      </c>
      <c r="Q50" s="128">
        <v>113</v>
      </c>
      <c r="R50" s="58">
        <v>462421</v>
      </c>
      <c r="S50" s="58">
        <v>119</v>
      </c>
    </row>
    <row r="51" spans="1:19" ht="15" x14ac:dyDescent="0.3">
      <c r="A51" s="9" t="s">
        <v>46</v>
      </c>
      <c r="B51" s="58">
        <v>241194</v>
      </c>
      <c r="C51" s="128">
        <v>99</v>
      </c>
      <c r="D51" s="58">
        <v>39217</v>
      </c>
      <c r="E51" s="128">
        <v>46</v>
      </c>
      <c r="F51" s="58">
        <v>2618</v>
      </c>
      <c r="G51" s="128">
        <v>88</v>
      </c>
      <c r="H51" s="58">
        <v>283029</v>
      </c>
      <c r="I51" s="58">
        <v>92</v>
      </c>
      <c r="J51" s="71"/>
      <c r="K51" s="9" t="s">
        <v>46</v>
      </c>
      <c r="L51" s="58">
        <v>248831</v>
      </c>
      <c r="M51" s="128">
        <v>99</v>
      </c>
      <c r="N51" s="58">
        <v>46268</v>
      </c>
      <c r="O51" s="128">
        <v>46</v>
      </c>
      <c r="P51" s="58">
        <v>2868</v>
      </c>
      <c r="Q51" s="128">
        <v>88</v>
      </c>
      <c r="R51" s="58">
        <v>297967</v>
      </c>
      <c r="S51" s="58">
        <v>91</v>
      </c>
    </row>
    <row r="52" spans="1:19" ht="15" x14ac:dyDescent="0.3">
      <c r="A52" s="9" t="s">
        <v>47</v>
      </c>
      <c r="B52" s="58">
        <v>148851</v>
      </c>
      <c r="C52" s="128">
        <v>69</v>
      </c>
      <c r="D52" s="58">
        <v>27034</v>
      </c>
      <c r="E52" s="128">
        <v>34</v>
      </c>
      <c r="F52" s="58">
        <v>1825</v>
      </c>
      <c r="G52" s="128">
        <v>63</v>
      </c>
      <c r="H52" s="58">
        <v>177710</v>
      </c>
      <c r="I52" s="58">
        <v>64</v>
      </c>
      <c r="J52" s="71"/>
      <c r="K52" s="9" t="s">
        <v>47</v>
      </c>
      <c r="L52" s="58">
        <v>155358</v>
      </c>
      <c r="M52" s="128">
        <v>69</v>
      </c>
      <c r="N52" s="58">
        <v>32694</v>
      </c>
      <c r="O52" s="128">
        <v>34</v>
      </c>
      <c r="P52" s="58">
        <v>2042</v>
      </c>
      <c r="Q52" s="128">
        <v>63</v>
      </c>
      <c r="R52" s="58">
        <v>190094</v>
      </c>
      <c r="S52" s="58">
        <v>63</v>
      </c>
    </row>
    <row r="53" spans="1:19" ht="15" x14ac:dyDescent="0.3">
      <c r="A53" s="9" t="s">
        <v>48</v>
      </c>
      <c r="B53" s="58">
        <v>236251</v>
      </c>
      <c r="C53" s="128">
        <v>53</v>
      </c>
      <c r="D53" s="58">
        <v>55050</v>
      </c>
      <c r="E53" s="128">
        <v>27</v>
      </c>
      <c r="F53" s="58">
        <v>3646</v>
      </c>
      <c r="G53" s="128">
        <v>50</v>
      </c>
      <c r="H53" s="58">
        <v>294947</v>
      </c>
      <c r="I53" s="58">
        <v>48</v>
      </c>
      <c r="J53" s="71"/>
      <c r="K53" s="9" t="s">
        <v>48</v>
      </c>
      <c r="L53" s="58">
        <v>259738</v>
      </c>
      <c r="M53" s="128">
        <v>53</v>
      </c>
      <c r="N53" s="58">
        <v>79054</v>
      </c>
      <c r="O53" s="128">
        <v>27</v>
      </c>
      <c r="P53" s="58">
        <v>4184</v>
      </c>
      <c r="Q53" s="128">
        <v>50</v>
      </c>
      <c r="R53" s="58">
        <v>342976</v>
      </c>
      <c r="S53" s="58">
        <v>47</v>
      </c>
    </row>
    <row r="54" spans="1:19" ht="15" x14ac:dyDescent="0.3">
      <c r="A54" s="9" t="s">
        <v>32</v>
      </c>
      <c r="B54" s="58">
        <v>1416838</v>
      </c>
      <c r="C54" s="128">
        <v>53</v>
      </c>
      <c r="D54" s="58">
        <v>232760</v>
      </c>
      <c r="E54" s="128">
        <v>27</v>
      </c>
      <c r="F54" s="58">
        <v>15854</v>
      </c>
      <c r="G54" s="128">
        <v>44</v>
      </c>
      <c r="H54" s="58">
        <v>1665452</v>
      </c>
      <c r="I54" s="58">
        <v>49</v>
      </c>
      <c r="J54" s="71"/>
      <c r="K54" s="9" t="s">
        <v>32</v>
      </c>
      <c r="L54" s="58">
        <v>1362483</v>
      </c>
      <c r="M54" s="128">
        <v>53</v>
      </c>
      <c r="N54" s="58">
        <v>200206</v>
      </c>
      <c r="O54" s="128">
        <v>27</v>
      </c>
      <c r="P54" s="58">
        <v>16270</v>
      </c>
      <c r="Q54" s="128">
        <v>50</v>
      </c>
      <c r="R54" s="58">
        <v>1578959</v>
      </c>
      <c r="S54" s="58">
        <v>50</v>
      </c>
    </row>
    <row r="55" spans="1:19" ht="15" x14ac:dyDescent="0.25">
      <c r="A55" s="131" t="s">
        <v>78</v>
      </c>
      <c r="B55" s="131">
        <v>7439450</v>
      </c>
      <c r="C55" s="132">
        <v>155</v>
      </c>
      <c r="D55" s="131">
        <v>990376</v>
      </c>
      <c r="E55" s="132">
        <v>86</v>
      </c>
      <c r="F55" s="131">
        <v>85875</v>
      </c>
      <c r="G55" s="132">
        <v>141</v>
      </c>
      <c r="H55" s="131">
        <v>8515701</v>
      </c>
      <c r="I55" s="131">
        <v>147</v>
      </c>
      <c r="J55" s="92"/>
      <c r="K55" s="131" t="s">
        <v>78</v>
      </c>
      <c r="L55" s="131">
        <v>7516389</v>
      </c>
      <c r="M55" s="132">
        <v>156</v>
      </c>
      <c r="N55" s="131">
        <v>1066037</v>
      </c>
      <c r="O55" s="132">
        <v>88</v>
      </c>
      <c r="P55" s="131">
        <v>92809</v>
      </c>
      <c r="Q55" s="132">
        <v>145</v>
      </c>
      <c r="R55" s="131">
        <v>8675235</v>
      </c>
      <c r="S55" s="131">
        <v>147</v>
      </c>
    </row>
    <row r="56" spans="1:19" ht="23.5" customHeight="1" x14ac:dyDescent="0.25">
      <c r="A56" s="411" t="s">
        <v>87</v>
      </c>
      <c r="B56" s="411"/>
      <c r="C56" s="411"/>
      <c r="D56" s="411"/>
      <c r="E56" s="411"/>
      <c r="F56" s="411"/>
      <c r="G56" s="411"/>
      <c r="H56" s="411"/>
      <c r="I56" s="411"/>
      <c r="J56" s="92"/>
      <c r="K56" s="410" t="s">
        <v>124</v>
      </c>
      <c r="L56" s="410"/>
      <c r="M56" s="410"/>
      <c r="N56" s="410"/>
      <c r="O56" s="410"/>
      <c r="P56" s="410"/>
      <c r="Q56" s="410"/>
      <c r="R56" s="410"/>
      <c r="S56" s="410"/>
    </row>
    <row r="57" spans="1:19" ht="15" x14ac:dyDescent="0.3">
      <c r="A57" s="9" t="s">
        <v>53</v>
      </c>
      <c r="B57" s="58">
        <v>3532110</v>
      </c>
      <c r="C57" s="128">
        <v>203</v>
      </c>
      <c r="D57" s="58">
        <v>393658</v>
      </c>
      <c r="E57" s="128">
        <v>133</v>
      </c>
      <c r="F57" s="58">
        <v>42283</v>
      </c>
      <c r="G57" s="128">
        <v>186</v>
      </c>
      <c r="H57" s="58">
        <v>3968051</v>
      </c>
      <c r="I57" s="58">
        <v>196</v>
      </c>
      <c r="J57" s="92"/>
      <c r="K57" s="9" t="s">
        <v>53</v>
      </c>
      <c r="L57" s="58">
        <v>3644594</v>
      </c>
      <c r="M57" s="128">
        <v>203</v>
      </c>
      <c r="N57" s="58">
        <v>439924</v>
      </c>
      <c r="O57" s="128">
        <v>134</v>
      </c>
      <c r="P57" s="58">
        <v>47035</v>
      </c>
      <c r="Q57" s="128">
        <v>188</v>
      </c>
      <c r="R57" s="58">
        <v>4131553</v>
      </c>
      <c r="S57" s="58">
        <v>195</v>
      </c>
    </row>
    <row r="58" spans="1:19" ht="15" x14ac:dyDescent="0.3">
      <c r="A58" s="129" t="s">
        <v>55</v>
      </c>
      <c r="B58" s="115">
        <v>852698</v>
      </c>
      <c r="C58" s="130">
        <v>201</v>
      </c>
      <c r="D58" s="115">
        <v>87147</v>
      </c>
      <c r="E58" s="130">
        <v>136</v>
      </c>
      <c r="F58" s="115">
        <v>11777</v>
      </c>
      <c r="G58" s="130">
        <v>181</v>
      </c>
      <c r="H58" s="115">
        <v>951622</v>
      </c>
      <c r="I58" s="115">
        <v>194</v>
      </c>
      <c r="J58" s="92"/>
      <c r="K58" s="129" t="s">
        <v>55</v>
      </c>
      <c r="L58" s="115">
        <v>911835</v>
      </c>
      <c r="M58" s="130">
        <v>200</v>
      </c>
      <c r="N58" s="115">
        <v>98082</v>
      </c>
      <c r="O58" s="130">
        <v>137</v>
      </c>
      <c r="P58" s="115">
        <v>13122</v>
      </c>
      <c r="Q58" s="130">
        <v>186</v>
      </c>
      <c r="R58" s="115">
        <v>1023039</v>
      </c>
      <c r="S58" s="115">
        <v>194</v>
      </c>
    </row>
    <row r="59" spans="1:19" ht="15" x14ac:dyDescent="0.3">
      <c r="A59" s="129" t="s">
        <v>41</v>
      </c>
      <c r="B59" s="115">
        <v>1530101</v>
      </c>
      <c r="C59" s="130">
        <v>204</v>
      </c>
      <c r="D59" s="115">
        <v>170112</v>
      </c>
      <c r="E59" s="130">
        <v>140</v>
      </c>
      <c r="F59" s="115">
        <v>17678</v>
      </c>
      <c r="G59" s="130">
        <v>191</v>
      </c>
      <c r="H59" s="115">
        <v>1717891</v>
      </c>
      <c r="I59" s="115">
        <v>197</v>
      </c>
      <c r="J59" s="92"/>
      <c r="K59" s="129" t="s">
        <v>41</v>
      </c>
      <c r="L59" s="115">
        <v>1563309</v>
      </c>
      <c r="M59" s="130">
        <v>204</v>
      </c>
      <c r="N59" s="115">
        <v>189351</v>
      </c>
      <c r="O59" s="130">
        <v>142</v>
      </c>
      <c r="P59" s="115">
        <v>19620</v>
      </c>
      <c r="Q59" s="130">
        <v>191</v>
      </c>
      <c r="R59" s="115">
        <v>1772280</v>
      </c>
      <c r="S59" s="115">
        <v>197</v>
      </c>
    </row>
    <row r="60" spans="1:19" ht="15" x14ac:dyDescent="0.3">
      <c r="A60" s="129" t="s">
        <v>42</v>
      </c>
      <c r="B60" s="115">
        <v>1149311</v>
      </c>
      <c r="C60" s="130">
        <v>203</v>
      </c>
      <c r="D60" s="115">
        <v>136399</v>
      </c>
      <c r="E60" s="130">
        <v>122</v>
      </c>
      <c r="F60" s="115">
        <v>12828</v>
      </c>
      <c r="G60" s="130">
        <v>184</v>
      </c>
      <c r="H60" s="115">
        <v>1298538</v>
      </c>
      <c r="I60" s="115">
        <v>194</v>
      </c>
      <c r="J60" s="92"/>
      <c r="K60" s="129" t="s">
        <v>42</v>
      </c>
      <c r="L60" s="115">
        <v>1169450</v>
      </c>
      <c r="M60" s="130">
        <v>203</v>
      </c>
      <c r="N60" s="115">
        <v>152491</v>
      </c>
      <c r="O60" s="130">
        <v>123</v>
      </c>
      <c r="P60" s="115">
        <v>14293</v>
      </c>
      <c r="Q60" s="130">
        <v>185</v>
      </c>
      <c r="R60" s="115">
        <v>1336234</v>
      </c>
      <c r="S60" s="115">
        <v>194</v>
      </c>
    </row>
    <row r="61" spans="1:19" ht="15" x14ac:dyDescent="0.3">
      <c r="A61" s="9" t="s">
        <v>43</v>
      </c>
      <c r="B61" s="58">
        <v>857935</v>
      </c>
      <c r="C61" s="128">
        <v>190</v>
      </c>
      <c r="D61" s="58">
        <v>107789</v>
      </c>
      <c r="E61" s="128">
        <v>107</v>
      </c>
      <c r="F61" s="58">
        <v>9197</v>
      </c>
      <c r="G61" s="128">
        <v>175</v>
      </c>
      <c r="H61" s="58">
        <v>974921</v>
      </c>
      <c r="I61" s="58">
        <v>181</v>
      </c>
      <c r="J61" s="92"/>
      <c r="K61" s="9" t="s">
        <v>43</v>
      </c>
      <c r="L61" s="58">
        <v>873674</v>
      </c>
      <c r="M61" s="128">
        <v>190</v>
      </c>
      <c r="N61" s="58">
        <v>120775</v>
      </c>
      <c r="O61" s="128">
        <v>108</v>
      </c>
      <c r="P61" s="58">
        <v>10124</v>
      </c>
      <c r="Q61" s="128">
        <v>176</v>
      </c>
      <c r="R61" s="58">
        <v>1004573</v>
      </c>
      <c r="S61" s="58">
        <v>180</v>
      </c>
    </row>
    <row r="62" spans="1:19" ht="15" x14ac:dyDescent="0.3">
      <c r="A62" s="9" t="s">
        <v>44</v>
      </c>
      <c r="B62" s="58">
        <v>592350</v>
      </c>
      <c r="C62" s="128">
        <v>161</v>
      </c>
      <c r="D62" s="58">
        <v>81643</v>
      </c>
      <c r="E62" s="128">
        <v>95</v>
      </c>
      <c r="F62" s="58">
        <v>6158</v>
      </c>
      <c r="G62" s="128">
        <v>158</v>
      </c>
      <c r="H62" s="58">
        <v>680151</v>
      </c>
      <c r="I62" s="58">
        <v>153</v>
      </c>
      <c r="J62" s="92"/>
      <c r="K62" s="9" t="s">
        <v>44</v>
      </c>
      <c r="L62" s="58">
        <v>604643</v>
      </c>
      <c r="M62" s="128">
        <v>161</v>
      </c>
      <c r="N62" s="58">
        <v>92028</v>
      </c>
      <c r="O62" s="128">
        <v>96</v>
      </c>
      <c r="P62" s="58">
        <v>6792</v>
      </c>
      <c r="Q62" s="128">
        <v>158</v>
      </c>
      <c r="R62" s="58">
        <v>703463</v>
      </c>
      <c r="S62" s="58">
        <v>153</v>
      </c>
    </row>
    <row r="63" spans="1:19" ht="15" x14ac:dyDescent="0.3">
      <c r="A63" s="9" t="s">
        <v>45</v>
      </c>
      <c r="B63" s="58">
        <v>384117</v>
      </c>
      <c r="C63" s="128">
        <v>130</v>
      </c>
      <c r="D63" s="58">
        <v>58451</v>
      </c>
      <c r="E63" s="128">
        <v>58</v>
      </c>
      <c r="F63" s="58">
        <v>4196</v>
      </c>
      <c r="G63" s="128">
        <v>113</v>
      </c>
      <c r="H63" s="58">
        <v>446764</v>
      </c>
      <c r="I63" s="58">
        <v>120</v>
      </c>
      <c r="J63" s="92"/>
      <c r="K63" s="9" t="s">
        <v>45</v>
      </c>
      <c r="L63" s="58">
        <v>392764</v>
      </c>
      <c r="M63" s="128">
        <v>130</v>
      </c>
      <c r="N63" s="58">
        <v>66567</v>
      </c>
      <c r="O63" s="128">
        <v>58</v>
      </c>
      <c r="P63" s="58">
        <v>4652</v>
      </c>
      <c r="Q63" s="128">
        <v>113</v>
      </c>
      <c r="R63" s="58">
        <v>463983</v>
      </c>
      <c r="S63" s="58">
        <v>119</v>
      </c>
    </row>
    <row r="64" spans="1:19" ht="15" x14ac:dyDescent="0.3">
      <c r="A64" s="9" t="s">
        <v>46</v>
      </c>
      <c r="B64" s="58">
        <v>242918</v>
      </c>
      <c r="C64" s="128">
        <v>99</v>
      </c>
      <c r="D64" s="58">
        <v>40183</v>
      </c>
      <c r="E64" s="128">
        <v>46</v>
      </c>
      <c r="F64" s="58">
        <v>2645</v>
      </c>
      <c r="G64" s="128">
        <v>88</v>
      </c>
      <c r="H64" s="58">
        <v>285746</v>
      </c>
      <c r="I64" s="58">
        <v>92</v>
      </c>
      <c r="J64" s="92"/>
      <c r="K64" s="9" t="s">
        <v>46</v>
      </c>
      <c r="L64" s="58">
        <v>249432</v>
      </c>
      <c r="M64" s="128">
        <v>99</v>
      </c>
      <c r="N64" s="58">
        <v>47104</v>
      </c>
      <c r="O64" s="128">
        <v>46</v>
      </c>
      <c r="P64" s="58">
        <v>2908</v>
      </c>
      <c r="Q64" s="128">
        <v>88</v>
      </c>
      <c r="R64" s="58">
        <v>299444</v>
      </c>
      <c r="S64" s="58">
        <v>91</v>
      </c>
    </row>
    <row r="65" spans="1:19" ht="15" x14ac:dyDescent="0.3">
      <c r="A65" s="9" t="s">
        <v>47</v>
      </c>
      <c r="B65" s="58">
        <v>150139</v>
      </c>
      <c r="C65" s="128">
        <v>69</v>
      </c>
      <c r="D65" s="58">
        <v>27688</v>
      </c>
      <c r="E65" s="128">
        <v>34</v>
      </c>
      <c r="F65" s="58">
        <v>1852</v>
      </c>
      <c r="G65" s="128">
        <v>63</v>
      </c>
      <c r="H65" s="58">
        <v>179679</v>
      </c>
      <c r="I65" s="58">
        <v>64</v>
      </c>
      <c r="J65" s="92"/>
      <c r="K65" s="9" t="s">
        <v>47</v>
      </c>
      <c r="L65" s="58">
        <v>155853</v>
      </c>
      <c r="M65" s="128">
        <v>69</v>
      </c>
      <c r="N65" s="58">
        <v>33335</v>
      </c>
      <c r="O65" s="128">
        <v>34</v>
      </c>
      <c r="P65" s="58">
        <v>2076</v>
      </c>
      <c r="Q65" s="128">
        <v>63</v>
      </c>
      <c r="R65" s="58">
        <v>191264</v>
      </c>
      <c r="S65" s="58">
        <v>63</v>
      </c>
    </row>
    <row r="66" spans="1:19" ht="15" x14ac:dyDescent="0.3">
      <c r="A66" s="9" t="s">
        <v>48</v>
      </c>
      <c r="B66" s="58">
        <v>240670</v>
      </c>
      <c r="C66" s="128">
        <v>53</v>
      </c>
      <c r="D66" s="58">
        <v>57167</v>
      </c>
      <c r="E66" s="128">
        <v>27</v>
      </c>
      <c r="F66" s="58">
        <v>3746</v>
      </c>
      <c r="G66" s="128">
        <v>50</v>
      </c>
      <c r="H66" s="58">
        <v>301583</v>
      </c>
      <c r="I66" s="58">
        <v>48</v>
      </c>
      <c r="J66" s="92"/>
      <c r="K66" s="9" t="s">
        <v>48</v>
      </c>
      <c r="L66" s="58">
        <v>262540</v>
      </c>
      <c r="M66" s="128">
        <v>53</v>
      </c>
      <c r="N66" s="58">
        <v>81379</v>
      </c>
      <c r="O66" s="128">
        <v>27</v>
      </c>
      <c r="P66" s="58">
        <v>4270</v>
      </c>
      <c r="Q66" s="128">
        <v>50</v>
      </c>
      <c r="R66" s="58">
        <v>348189</v>
      </c>
      <c r="S66" s="58">
        <v>47</v>
      </c>
    </row>
    <row r="67" spans="1:19" ht="15" x14ac:dyDescent="0.3">
      <c r="A67" s="9" t="s">
        <v>32</v>
      </c>
      <c r="B67" s="58">
        <v>1384812</v>
      </c>
      <c r="C67" s="128">
        <v>53</v>
      </c>
      <c r="D67" s="58">
        <v>226338</v>
      </c>
      <c r="E67" s="128">
        <v>27</v>
      </c>
      <c r="F67" s="58">
        <v>15229</v>
      </c>
      <c r="G67" s="128">
        <v>43</v>
      </c>
      <c r="H67" s="58">
        <v>1626379</v>
      </c>
      <c r="I67" s="58">
        <v>49</v>
      </c>
      <c r="J67" s="92"/>
      <c r="K67" s="9" t="s">
        <v>32</v>
      </c>
      <c r="L67" s="58">
        <v>1363317</v>
      </c>
      <c r="M67" s="128">
        <v>53</v>
      </c>
      <c r="N67" s="58">
        <v>199867</v>
      </c>
      <c r="O67" s="128">
        <v>27</v>
      </c>
      <c r="P67" s="58">
        <v>16538</v>
      </c>
      <c r="Q67" s="128">
        <v>50</v>
      </c>
      <c r="R67" s="58">
        <v>1579722</v>
      </c>
      <c r="S67" s="58">
        <v>50</v>
      </c>
    </row>
    <row r="68" spans="1:19" ht="15" x14ac:dyDescent="0.25">
      <c r="A68" s="131" t="s">
        <v>78</v>
      </c>
      <c r="B68" s="131">
        <v>7385051</v>
      </c>
      <c r="C68" s="132">
        <v>155</v>
      </c>
      <c r="D68" s="131">
        <v>992917</v>
      </c>
      <c r="E68" s="132">
        <v>86</v>
      </c>
      <c r="F68" s="131">
        <v>85306</v>
      </c>
      <c r="G68" s="132">
        <v>142</v>
      </c>
      <c r="H68" s="131">
        <v>8463274</v>
      </c>
      <c r="I68" s="131">
        <v>147</v>
      </c>
      <c r="J68" s="92"/>
      <c r="K68" s="131" t="s">
        <v>78</v>
      </c>
      <c r="L68" s="131">
        <v>7546817</v>
      </c>
      <c r="M68" s="132">
        <v>156</v>
      </c>
      <c r="N68" s="131">
        <v>1080979</v>
      </c>
      <c r="O68" s="132">
        <v>88</v>
      </c>
      <c r="P68" s="131">
        <v>94395</v>
      </c>
      <c r="Q68" s="132">
        <v>145</v>
      </c>
      <c r="R68" s="131">
        <v>8722191</v>
      </c>
      <c r="S68" s="131">
        <v>147</v>
      </c>
    </row>
    <row r="69" spans="1:19" ht="25.5" customHeight="1" x14ac:dyDescent="0.3">
      <c r="A69" s="136" t="str">
        <f>+INDICE!B10</f>
        <v xml:space="preserve"> Lettura dati 23 novembre 2023</v>
      </c>
    </row>
  </sheetData>
  <mergeCells count="18">
    <mergeCell ref="K56:S56"/>
    <mergeCell ref="K4:S4"/>
    <mergeCell ref="A56:I56"/>
    <mergeCell ref="A43:I43"/>
    <mergeCell ref="A30:I30"/>
    <mergeCell ref="A17:I17"/>
    <mergeCell ref="K43:S43"/>
    <mergeCell ref="K30:S30"/>
    <mergeCell ref="B2:C2"/>
    <mergeCell ref="D2:E2"/>
    <mergeCell ref="F2:G2"/>
    <mergeCell ref="H2:I2"/>
    <mergeCell ref="A4:I4"/>
    <mergeCell ref="L2:M2"/>
    <mergeCell ref="N2:O2"/>
    <mergeCell ref="P2:Q2"/>
    <mergeCell ref="R2:S2"/>
    <mergeCell ref="K17:S17"/>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9E77-12FF-4954-ABDE-22C668BAA800}">
  <sheetPr>
    <pageSetUpPr fitToPage="1"/>
  </sheetPr>
  <dimension ref="A1:U83"/>
  <sheetViews>
    <sheetView showGridLines="0" view="pageBreakPreview" topLeftCell="A41" zoomScale="62" zoomScaleNormal="65" zoomScaleSheetLayoutView="62" workbookViewId="0">
      <selection activeCell="C25" sqref="C25:J27"/>
    </sheetView>
  </sheetViews>
  <sheetFormatPr defaultColWidth="9.453125" defaultRowHeight="13.5" x14ac:dyDescent="0.25"/>
  <cols>
    <col min="1" max="1" width="29.7265625" style="73" customWidth="1"/>
    <col min="2" max="2" width="16.7265625" style="73" bestFit="1" customWidth="1"/>
    <col min="3" max="3" width="12.81640625" style="73" customWidth="1"/>
    <col min="4" max="4" width="17.1796875" style="73" customWidth="1"/>
    <col min="5" max="5" width="13.453125" style="73" customWidth="1"/>
    <col min="6" max="6" width="16.26953125" style="73" customWidth="1"/>
    <col min="7" max="7" width="11.453125" style="73" customWidth="1"/>
    <col min="8" max="8" width="16.7265625" style="73" bestFit="1" customWidth="1"/>
    <col min="9" max="9" width="12.81640625" style="73" customWidth="1"/>
    <col min="10" max="10" width="7.81640625" style="73" customWidth="1"/>
    <col min="11" max="11" width="32.7265625" style="73" customWidth="1"/>
    <col min="12" max="12" width="19" style="73" customWidth="1"/>
    <col min="13" max="13" width="16.81640625" style="73" customWidth="1"/>
    <col min="14" max="14" width="17.7265625" style="73" customWidth="1"/>
    <col min="15" max="15" width="13.1796875" style="73" customWidth="1"/>
    <col min="16" max="16" width="15.1796875" style="73" customWidth="1"/>
    <col min="17" max="17" width="12.26953125" style="73" customWidth="1"/>
    <col min="18" max="18" width="16.453125" style="73" customWidth="1"/>
    <col min="19" max="19" width="12.81640625" style="73" customWidth="1"/>
    <col min="20" max="16384" width="9.453125" style="73"/>
  </cols>
  <sheetData>
    <row r="1" spans="1:19" ht="56.5" customHeight="1" thickBot="1" x14ac:dyDescent="0.3">
      <c r="A1" s="333" t="s">
        <v>141</v>
      </c>
      <c r="B1" s="333"/>
      <c r="C1" s="333"/>
      <c r="D1" s="333"/>
      <c r="E1" s="333"/>
      <c r="F1" s="333"/>
      <c r="G1" s="333"/>
      <c r="H1" s="333"/>
      <c r="I1" s="333"/>
      <c r="J1" s="332"/>
      <c r="K1" s="333"/>
      <c r="L1" s="333"/>
      <c r="M1" s="333"/>
      <c r="N1" s="333"/>
      <c r="O1" s="333"/>
      <c r="P1" s="333"/>
      <c r="Q1" s="333"/>
      <c r="R1" s="333"/>
      <c r="S1" s="333"/>
    </row>
    <row r="2" spans="1:19" s="57" customFormat="1" ht="24" customHeight="1" thickTop="1" x14ac:dyDescent="0.35">
      <c r="A2" s="158"/>
      <c r="B2" s="408" t="s">
        <v>51</v>
      </c>
      <c r="C2" s="409"/>
      <c r="D2" s="408" t="s">
        <v>52</v>
      </c>
      <c r="E2" s="409"/>
      <c r="F2" s="408" t="s">
        <v>64</v>
      </c>
      <c r="G2" s="409"/>
      <c r="H2" s="408" t="s">
        <v>33</v>
      </c>
      <c r="I2" s="408"/>
      <c r="J2" s="133"/>
      <c r="K2" s="325"/>
      <c r="L2" s="408" t="s">
        <v>51</v>
      </c>
      <c r="M2" s="409"/>
      <c r="N2" s="408" t="s">
        <v>52</v>
      </c>
      <c r="O2" s="409"/>
      <c r="P2" s="408" t="s">
        <v>64</v>
      </c>
      <c r="Q2" s="409"/>
      <c r="R2" s="408" t="s">
        <v>33</v>
      </c>
      <c r="S2" s="408"/>
    </row>
    <row r="3" spans="1:19" s="9" customFormat="1" ht="64" customHeight="1" thickBot="1" x14ac:dyDescent="0.35">
      <c r="A3" s="157" t="s">
        <v>49</v>
      </c>
      <c r="B3" s="134" t="s">
        <v>103</v>
      </c>
      <c r="C3" s="29" t="s">
        <v>105</v>
      </c>
      <c r="D3" s="134" t="s">
        <v>103</v>
      </c>
      <c r="E3" s="29" t="s">
        <v>105</v>
      </c>
      <c r="F3" s="134" t="s">
        <v>103</v>
      </c>
      <c r="G3" s="29" t="s">
        <v>105</v>
      </c>
      <c r="H3" s="134" t="s">
        <v>103</v>
      </c>
      <c r="I3" s="28" t="s">
        <v>105</v>
      </c>
      <c r="J3" s="133"/>
      <c r="K3" s="324" t="s">
        <v>49</v>
      </c>
      <c r="L3" s="134" t="s">
        <v>103</v>
      </c>
      <c r="M3" s="29" t="s">
        <v>105</v>
      </c>
      <c r="N3" s="134" t="s">
        <v>103</v>
      </c>
      <c r="O3" s="29" t="s">
        <v>105</v>
      </c>
      <c r="P3" s="134" t="s">
        <v>103</v>
      </c>
      <c r="Q3" s="29" t="s">
        <v>105</v>
      </c>
      <c r="R3" s="134" t="s">
        <v>103</v>
      </c>
      <c r="S3" s="28" t="s">
        <v>105</v>
      </c>
    </row>
    <row r="4" spans="1:19" ht="24" customHeight="1" thickTop="1" x14ac:dyDescent="0.25">
      <c r="A4" s="411" t="s">
        <v>132</v>
      </c>
      <c r="B4" s="411"/>
      <c r="C4" s="411"/>
      <c r="D4" s="411"/>
      <c r="E4" s="411"/>
      <c r="F4" s="411"/>
      <c r="G4" s="411"/>
      <c r="H4" s="411"/>
      <c r="I4" s="411"/>
      <c r="J4" s="133"/>
      <c r="K4" s="411" t="s">
        <v>222</v>
      </c>
      <c r="L4" s="411"/>
      <c r="M4" s="411"/>
      <c r="N4" s="411"/>
      <c r="O4" s="411"/>
      <c r="P4" s="411"/>
      <c r="Q4" s="411"/>
      <c r="R4" s="411"/>
      <c r="S4" s="411"/>
    </row>
    <row r="5" spans="1:19" s="9" customFormat="1" ht="16.5" customHeight="1" x14ac:dyDescent="0.3">
      <c r="A5" s="58" t="s">
        <v>147</v>
      </c>
      <c r="B5" s="58">
        <v>3898815</v>
      </c>
      <c r="C5" s="128">
        <v>226</v>
      </c>
      <c r="D5" s="58">
        <v>478350</v>
      </c>
      <c r="E5" s="128">
        <v>136</v>
      </c>
      <c r="F5" s="58">
        <v>50643</v>
      </c>
      <c r="G5" s="128">
        <v>194</v>
      </c>
      <c r="H5" s="58">
        <v>4427808</v>
      </c>
      <c r="I5" s="58">
        <v>216</v>
      </c>
      <c r="J5" s="133"/>
      <c r="K5" s="58" t="s">
        <v>147</v>
      </c>
      <c r="L5" s="58">
        <v>3679514</v>
      </c>
      <c r="M5" s="128">
        <v>226</v>
      </c>
      <c r="N5" s="58">
        <v>445552</v>
      </c>
      <c r="O5" s="128">
        <v>123</v>
      </c>
      <c r="P5" s="58">
        <v>52676</v>
      </c>
      <c r="Q5" s="128">
        <v>192</v>
      </c>
      <c r="R5" s="58">
        <v>4177742</v>
      </c>
      <c r="S5" s="58">
        <v>215</v>
      </c>
    </row>
    <row r="6" spans="1:19" s="9" customFormat="1" ht="20.25" customHeight="1" x14ac:dyDescent="0.3">
      <c r="A6" s="114" t="s">
        <v>148</v>
      </c>
      <c r="B6" s="115">
        <v>1043417</v>
      </c>
      <c r="C6" s="130">
        <v>226</v>
      </c>
      <c r="D6" s="115">
        <v>113435</v>
      </c>
      <c r="E6" s="130">
        <v>142</v>
      </c>
      <c r="F6" s="115">
        <v>15068</v>
      </c>
      <c r="G6" s="130">
        <v>194</v>
      </c>
      <c r="H6" s="115">
        <v>1171920</v>
      </c>
      <c r="I6" s="115">
        <v>217</v>
      </c>
      <c r="J6" s="133"/>
      <c r="K6" s="114" t="s">
        <v>148</v>
      </c>
      <c r="L6" s="115">
        <v>824958</v>
      </c>
      <c r="M6" s="130">
        <v>226</v>
      </c>
      <c r="N6" s="115">
        <v>91029</v>
      </c>
      <c r="O6" s="130">
        <v>128</v>
      </c>
      <c r="P6" s="115">
        <v>15057</v>
      </c>
      <c r="Q6" s="130">
        <v>192</v>
      </c>
      <c r="R6" s="115">
        <v>931044</v>
      </c>
      <c r="S6" s="115">
        <v>216</v>
      </c>
    </row>
    <row r="7" spans="1:19" s="9" customFormat="1" ht="15" x14ac:dyDescent="0.3">
      <c r="A7" s="114" t="s">
        <v>149</v>
      </c>
      <c r="B7" s="115">
        <v>1657871</v>
      </c>
      <c r="C7" s="130">
        <v>226</v>
      </c>
      <c r="D7" s="115">
        <v>205079</v>
      </c>
      <c r="E7" s="130">
        <v>142</v>
      </c>
      <c r="F7" s="115">
        <v>20888</v>
      </c>
      <c r="G7" s="130">
        <v>196</v>
      </c>
      <c r="H7" s="115">
        <v>1883838</v>
      </c>
      <c r="I7" s="115">
        <v>217</v>
      </c>
      <c r="J7" s="133"/>
      <c r="K7" s="114" t="s">
        <v>149</v>
      </c>
      <c r="L7" s="115">
        <v>1625226</v>
      </c>
      <c r="M7" s="130">
        <v>228</v>
      </c>
      <c r="N7" s="115">
        <v>195451</v>
      </c>
      <c r="O7" s="130">
        <v>128</v>
      </c>
      <c r="P7" s="115">
        <v>21969</v>
      </c>
      <c r="Q7" s="130">
        <v>194</v>
      </c>
      <c r="R7" s="115">
        <v>1842646</v>
      </c>
      <c r="S7" s="115">
        <v>217</v>
      </c>
    </row>
    <row r="8" spans="1:19" s="9" customFormat="1" ht="15" x14ac:dyDescent="0.3">
      <c r="A8" s="114" t="s">
        <v>150</v>
      </c>
      <c r="B8" s="115">
        <v>1197527</v>
      </c>
      <c r="C8" s="130">
        <v>225</v>
      </c>
      <c r="D8" s="115">
        <v>159836</v>
      </c>
      <c r="E8" s="130">
        <v>123</v>
      </c>
      <c r="F8" s="115">
        <v>14687</v>
      </c>
      <c r="G8" s="130">
        <v>193</v>
      </c>
      <c r="H8" s="115">
        <v>1372050</v>
      </c>
      <c r="I8" s="115">
        <v>213</v>
      </c>
      <c r="J8" s="133"/>
      <c r="K8" s="114" t="s">
        <v>150</v>
      </c>
      <c r="L8" s="115">
        <v>1229330</v>
      </c>
      <c r="M8" s="130">
        <v>225</v>
      </c>
      <c r="N8" s="115">
        <v>159072</v>
      </c>
      <c r="O8" s="130">
        <v>114</v>
      </c>
      <c r="P8" s="115">
        <v>15650</v>
      </c>
      <c r="Q8" s="130">
        <v>191</v>
      </c>
      <c r="R8" s="115">
        <v>1404052</v>
      </c>
      <c r="S8" s="115">
        <v>212</v>
      </c>
    </row>
    <row r="9" spans="1:19" s="9" customFormat="1" ht="15" x14ac:dyDescent="0.3">
      <c r="A9" s="58" t="s">
        <v>151</v>
      </c>
      <c r="B9" s="58">
        <v>860427</v>
      </c>
      <c r="C9" s="128">
        <v>210</v>
      </c>
      <c r="D9" s="58">
        <v>122801</v>
      </c>
      <c r="E9" s="128">
        <v>109</v>
      </c>
      <c r="F9" s="58">
        <v>9920</v>
      </c>
      <c r="G9" s="128">
        <v>182</v>
      </c>
      <c r="H9" s="58">
        <v>993148</v>
      </c>
      <c r="I9" s="58">
        <v>197</v>
      </c>
      <c r="J9" s="133"/>
      <c r="K9" s="58" t="s">
        <v>151</v>
      </c>
      <c r="L9" s="58">
        <v>887512</v>
      </c>
      <c r="M9" s="128">
        <v>210</v>
      </c>
      <c r="N9" s="58">
        <v>118627</v>
      </c>
      <c r="O9" s="128">
        <v>103</v>
      </c>
      <c r="P9" s="58">
        <v>10315</v>
      </c>
      <c r="Q9" s="128">
        <v>180</v>
      </c>
      <c r="R9" s="58">
        <v>1016454</v>
      </c>
      <c r="S9" s="58">
        <v>198</v>
      </c>
    </row>
    <row r="10" spans="1:19" s="9" customFormat="1" ht="15" x14ac:dyDescent="0.3">
      <c r="A10" s="58" t="s">
        <v>152</v>
      </c>
      <c r="B10" s="58">
        <v>564137</v>
      </c>
      <c r="C10" s="128">
        <v>177</v>
      </c>
      <c r="D10" s="58">
        <v>89303</v>
      </c>
      <c r="E10" s="128">
        <v>89</v>
      </c>
      <c r="F10" s="58">
        <v>6624</v>
      </c>
      <c r="G10" s="128">
        <v>157</v>
      </c>
      <c r="H10" s="58">
        <v>660064</v>
      </c>
      <c r="I10" s="58">
        <v>165</v>
      </c>
      <c r="J10" s="133"/>
      <c r="K10" s="58" t="s">
        <v>152</v>
      </c>
      <c r="L10" s="58">
        <v>593155</v>
      </c>
      <c r="M10" s="128">
        <v>178</v>
      </c>
      <c r="N10" s="58">
        <v>85280</v>
      </c>
      <c r="O10" s="128">
        <v>86</v>
      </c>
      <c r="P10" s="58">
        <v>6860</v>
      </c>
      <c r="Q10" s="128">
        <v>154</v>
      </c>
      <c r="R10" s="58">
        <v>685295</v>
      </c>
      <c r="S10" s="58">
        <v>166</v>
      </c>
    </row>
    <row r="11" spans="1:19" s="9" customFormat="1" ht="15" x14ac:dyDescent="0.3">
      <c r="A11" s="167" t="s">
        <v>153</v>
      </c>
      <c r="B11" s="58">
        <v>350515</v>
      </c>
      <c r="C11" s="128">
        <v>143</v>
      </c>
      <c r="D11" s="58">
        <v>62697</v>
      </c>
      <c r="E11" s="128">
        <v>63</v>
      </c>
      <c r="F11" s="58">
        <v>4088</v>
      </c>
      <c r="G11" s="128">
        <v>122</v>
      </c>
      <c r="H11" s="58">
        <v>417300</v>
      </c>
      <c r="I11" s="58">
        <v>131</v>
      </c>
      <c r="J11" s="133"/>
      <c r="K11" s="167" t="s">
        <v>153</v>
      </c>
      <c r="L11" s="58">
        <v>371634</v>
      </c>
      <c r="M11" s="128">
        <v>144</v>
      </c>
      <c r="N11" s="58">
        <v>58132</v>
      </c>
      <c r="O11" s="128">
        <v>64</v>
      </c>
      <c r="P11" s="58">
        <v>4413</v>
      </c>
      <c r="Q11" s="128">
        <v>123</v>
      </c>
      <c r="R11" s="58">
        <v>434179</v>
      </c>
      <c r="S11" s="58">
        <v>133</v>
      </c>
    </row>
    <row r="12" spans="1:19" s="9" customFormat="1" ht="15" x14ac:dyDescent="0.3">
      <c r="A12" s="58" t="s">
        <v>154</v>
      </c>
      <c r="B12" s="58">
        <v>211968</v>
      </c>
      <c r="C12" s="128">
        <v>109</v>
      </c>
      <c r="D12" s="58">
        <v>42811</v>
      </c>
      <c r="E12" s="128">
        <v>50</v>
      </c>
      <c r="F12" s="58">
        <v>2633</v>
      </c>
      <c r="G12" s="128">
        <v>95</v>
      </c>
      <c r="H12" s="58">
        <v>257412</v>
      </c>
      <c r="I12" s="58">
        <v>99</v>
      </c>
      <c r="J12" s="133"/>
      <c r="K12" s="58" t="s">
        <v>154</v>
      </c>
      <c r="L12" s="58">
        <v>224619</v>
      </c>
      <c r="M12" s="128">
        <v>110</v>
      </c>
      <c r="N12" s="58">
        <v>37773</v>
      </c>
      <c r="O12" s="128">
        <v>51</v>
      </c>
      <c r="P12" s="58">
        <v>2697</v>
      </c>
      <c r="Q12" s="128">
        <v>95</v>
      </c>
      <c r="R12" s="58">
        <v>265089</v>
      </c>
      <c r="S12" s="58">
        <v>102</v>
      </c>
    </row>
    <row r="13" spans="1:19" s="9" customFormat="1" ht="14.5" customHeight="1" x14ac:dyDescent="0.3">
      <c r="A13" s="58" t="s">
        <v>155</v>
      </c>
      <c r="B13" s="58">
        <v>125172</v>
      </c>
      <c r="C13" s="128">
        <v>76</v>
      </c>
      <c r="D13" s="58">
        <v>28719</v>
      </c>
      <c r="E13" s="128">
        <v>37</v>
      </c>
      <c r="F13" s="58">
        <v>1718</v>
      </c>
      <c r="G13" s="128">
        <v>69</v>
      </c>
      <c r="H13" s="58">
        <v>155609</v>
      </c>
      <c r="I13" s="58">
        <v>69</v>
      </c>
      <c r="J13" s="133"/>
      <c r="K13" s="58" t="s">
        <v>155</v>
      </c>
      <c r="L13" s="58">
        <v>122828</v>
      </c>
      <c r="M13" s="128">
        <v>78</v>
      </c>
      <c r="N13" s="58">
        <v>23365</v>
      </c>
      <c r="O13" s="128">
        <v>38</v>
      </c>
      <c r="P13" s="58">
        <v>1660</v>
      </c>
      <c r="Q13" s="128">
        <v>69</v>
      </c>
      <c r="R13" s="58">
        <v>147853</v>
      </c>
      <c r="S13" s="58">
        <v>71</v>
      </c>
    </row>
    <row r="14" spans="1:19" s="9" customFormat="1" ht="15" x14ac:dyDescent="0.3">
      <c r="A14" s="58" t="s">
        <v>156</v>
      </c>
      <c r="B14" s="58">
        <v>198228</v>
      </c>
      <c r="C14" s="128">
        <v>59</v>
      </c>
      <c r="D14" s="58">
        <v>66629</v>
      </c>
      <c r="E14" s="128">
        <v>29</v>
      </c>
      <c r="F14" s="58">
        <v>3439</v>
      </c>
      <c r="G14" s="128">
        <v>54</v>
      </c>
      <c r="H14" s="58">
        <v>268296</v>
      </c>
      <c r="I14" s="58">
        <v>51</v>
      </c>
      <c r="J14" s="133"/>
      <c r="K14" s="58" t="s">
        <v>156</v>
      </c>
      <c r="L14" s="58">
        <v>150862</v>
      </c>
      <c r="M14" s="128">
        <v>61</v>
      </c>
      <c r="N14" s="58">
        <v>44320</v>
      </c>
      <c r="O14" s="128">
        <v>30</v>
      </c>
      <c r="P14" s="58">
        <v>3115</v>
      </c>
      <c r="Q14" s="128">
        <v>54</v>
      </c>
      <c r="R14" s="58">
        <v>198297</v>
      </c>
      <c r="S14" s="58">
        <v>54</v>
      </c>
    </row>
    <row r="15" spans="1:19" s="9" customFormat="1" ht="15" x14ac:dyDescent="0.3">
      <c r="A15" s="58" t="s">
        <v>32</v>
      </c>
      <c r="B15" s="58">
        <v>1352718</v>
      </c>
      <c r="C15" s="128">
        <v>59</v>
      </c>
      <c r="D15" s="58">
        <v>199829</v>
      </c>
      <c r="E15" s="128">
        <v>30</v>
      </c>
      <c r="F15" s="58">
        <v>16458</v>
      </c>
      <c r="G15" s="128">
        <v>54</v>
      </c>
      <c r="H15" s="58">
        <v>1569005</v>
      </c>
      <c r="I15" s="58">
        <v>55</v>
      </c>
      <c r="J15" s="133"/>
      <c r="K15" s="58" t="s">
        <v>32</v>
      </c>
      <c r="L15" s="58">
        <v>1673797</v>
      </c>
      <c r="M15" s="128">
        <v>58</v>
      </c>
      <c r="N15" s="58">
        <v>304146</v>
      </c>
      <c r="O15" s="128">
        <v>29</v>
      </c>
      <c r="P15" s="58">
        <v>20689</v>
      </c>
      <c r="Q15" s="128">
        <v>54</v>
      </c>
      <c r="R15" s="58">
        <v>1998632</v>
      </c>
      <c r="S15" s="58">
        <v>54</v>
      </c>
    </row>
    <row r="16" spans="1:19" s="9" customFormat="1" ht="26.5" customHeight="1" x14ac:dyDescent="0.3">
      <c r="A16" s="131" t="s">
        <v>78</v>
      </c>
      <c r="B16" s="131">
        <v>7561980</v>
      </c>
      <c r="C16" s="132">
        <v>176</v>
      </c>
      <c r="D16" s="131">
        <v>1091139</v>
      </c>
      <c r="E16" s="132">
        <v>93</v>
      </c>
      <c r="F16" s="131">
        <v>95523</v>
      </c>
      <c r="G16" s="132">
        <v>153</v>
      </c>
      <c r="H16" s="131">
        <v>8748642</v>
      </c>
      <c r="I16" s="131">
        <v>166</v>
      </c>
      <c r="J16" s="133"/>
      <c r="K16" s="131" t="s">
        <v>78</v>
      </c>
      <c r="L16" s="131">
        <v>7703921</v>
      </c>
      <c r="M16" s="132">
        <v>171</v>
      </c>
      <c r="N16" s="131">
        <v>1117195</v>
      </c>
      <c r="O16" s="132">
        <v>82</v>
      </c>
      <c r="P16" s="131">
        <v>102425</v>
      </c>
      <c r="Q16" s="132">
        <v>149</v>
      </c>
      <c r="R16" s="131">
        <v>8923541</v>
      </c>
      <c r="S16" s="131">
        <v>160</v>
      </c>
    </row>
    <row r="17" spans="1:21" ht="25.5" customHeight="1" x14ac:dyDescent="0.25">
      <c r="A17" s="411" t="s">
        <v>197</v>
      </c>
      <c r="B17" s="411"/>
      <c r="C17" s="411"/>
      <c r="D17" s="411"/>
      <c r="E17" s="411"/>
      <c r="F17" s="411"/>
      <c r="G17" s="411"/>
      <c r="H17" s="411"/>
      <c r="I17" s="411"/>
      <c r="J17" s="133"/>
      <c r="K17" s="411" t="s">
        <v>225</v>
      </c>
      <c r="L17" s="411"/>
      <c r="M17" s="411"/>
      <c r="N17" s="411"/>
      <c r="O17" s="411"/>
      <c r="P17" s="411"/>
      <c r="Q17" s="411"/>
      <c r="R17" s="411"/>
      <c r="S17" s="411"/>
    </row>
    <row r="18" spans="1:21" s="9" customFormat="1" ht="16.5" customHeight="1" x14ac:dyDescent="0.3">
      <c r="A18" s="58" t="s">
        <v>147</v>
      </c>
      <c r="B18" s="58">
        <v>3822848</v>
      </c>
      <c r="C18" s="128">
        <v>226</v>
      </c>
      <c r="D18" s="58">
        <v>470230</v>
      </c>
      <c r="E18" s="128">
        <v>135</v>
      </c>
      <c r="F18" s="58">
        <v>50514</v>
      </c>
      <c r="G18" s="128">
        <v>194</v>
      </c>
      <c r="H18" s="58">
        <v>4343592</v>
      </c>
      <c r="I18" s="58">
        <v>215</v>
      </c>
      <c r="J18" s="133"/>
      <c r="K18" s="58" t="s">
        <v>147</v>
      </c>
      <c r="L18" s="58">
        <v>3687747</v>
      </c>
      <c r="M18" s="128">
        <v>226</v>
      </c>
      <c r="N18" s="58">
        <v>452829</v>
      </c>
      <c r="O18" s="128">
        <v>123</v>
      </c>
      <c r="P18" s="58">
        <v>53643</v>
      </c>
      <c r="Q18" s="128">
        <v>192</v>
      </c>
      <c r="R18" s="58">
        <v>4194219</v>
      </c>
      <c r="S18" s="58">
        <v>215</v>
      </c>
    </row>
    <row r="19" spans="1:21" s="9" customFormat="1" ht="20.25" customHeight="1" x14ac:dyDescent="0.3">
      <c r="A19" s="114" t="s">
        <v>148</v>
      </c>
      <c r="B19" s="115">
        <v>893680</v>
      </c>
      <c r="C19" s="130">
        <v>225</v>
      </c>
      <c r="D19" s="115">
        <v>100698</v>
      </c>
      <c r="E19" s="130">
        <v>141</v>
      </c>
      <c r="F19" s="115">
        <v>14328</v>
      </c>
      <c r="G19" s="130">
        <v>193</v>
      </c>
      <c r="H19" s="115">
        <v>1008706</v>
      </c>
      <c r="I19" s="115">
        <v>216</v>
      </c>
      <c r="J19" s="133"/>
      <c r="K19" s="114" t="s">
        <v>148</v>
      </c>
      <c r="L19" s="115">
        <v>829511</v>
      </c>
      <c r="M19" s="130">
        <v>226</v>
      </c>
      <c r="N19" s="115">
        <v>93823</v>
      </c>
      <c r="O19" s="130">
        <v>128</v>
      </c>
      <c r="P19" s="115">
        <v>15405</v>
      </c>
      <c r="Q19" s="130">
        <v>192</v>
      </c>
      <c r="R19" s="115">
        <v>938739</v>
      </c>
      <c r="S19" s="115">
        <v>215</v>
      </c>
    </row>
    <row r="20" spans="1:21" s="9" customFormat="1" ht="15" x14ac:dyDescent="0.3">
      <c r="A20" s="114" t="s">
        <v>149</v>
      </c>
      <c r="B20" s="115">
        <v>1686354</v>
      </c>
      <c r="C20" s="130">
        <v>227</v>
      </c>
      <c r="D20" s="115">
        <v>204646</v>
      </c>
      <c r="E20" s="130">
        <v>141</v>
      </c>
      <c r="F20" s="115">
        <v>21111</v>
      </c>
      <c r="G20" s="130">
        <v>196</v>
      </c>
      <c r="H20" s="115">
        <v>1912111</v>
      </c>
      <c r="I20" s="115">
        <v>217</v>
      </c>
      <c r="J20" s="133"/>
      <c r="K20" s="114" t="s">
        <v>149</v>
      </c>
      <c r="L20" s="115">
        <v>1625736</v>
      </c>
      <c r="M20" s="130">
        <v>227</v>
      </c>
      <c r="N20" s="115">
        <v>197518</v>
      </c>
      <c r="O20" s="130">
        <v>129</v>
      </c>
      <c r="P20" s="115">
        <v>22332</v>
      </c>
      <c r="Q20" s="130">
        <v>194</v>
      </c>
      <c r="R20" s="115">
        <v>1845586</v>
      </c>
      <c r="S20" s="115">
        <v>216</v>
      </c>
    </row>
    <row r="21" spans="1:21" s="9" customFormat="1" ht="15" x14ac:dyDescent="0.3">
      <c r="A21" s="114" t="s">
        <v>150</v>
      </c>
      <c r="B21" s="115">
        <v>1242814</v>
      </c>
      <c r="C21" s="130">
        <v>225</v>
      </c>
      <c r="D21" s="115">
        <v>164886</v>
      </c>
      <c r="E21" s="130">
        <v>122</v>
      </c>
      <c r="F21" s="115">
        <v>15075</v>
      </c>
      <c r="G21" s="130">
        <v>193</v>
      </c>
      <c r="H21" s="115">
        <v>1422775</v>
      </c>
      <c r="I21" s="115">
        <v>213</v>
      </c>
      <c r="J21" s="133"/>
      <c r="K21" s="114" t="s">
        <v>150</v>
      </c>
      <c r="L21" s="115">
        <v>1232500</v>
      </c>
      <c r="M21" s="130">
        <v>225</v>
      </c>
      <c r="N21" s="115">
        <v>161488</v>
      </c>
      <c r="O21" s="130">
        <v>115</v>
      </c>
      <c r="P21" s="115">
        <v>15906</v>
      </c>
      <c r="Q21" s="130">
        <v>191</v>
      </c>
      <c r="R21" s="115">
        <v>1409894</v>
      </c>
      <c r="S21" s="115">
        <v>212</v>
      </c>
    </row>
    <row r="22" spans="1:21" s="9" customFormat="1" ht="15" x14ac:dyDescent="0.3">
      <c r="A22" s="58" t="s">
        <v>151</v>
      </c>
      <c r="B22" s="58">
        <v>889772</v>
      </c>
      <c r="C22" s="128">
        <v>210</v>
      </c>
      <c r="D22" s="58">
        <v>125686</v>
      </c>
      <c r="E22" s="128">
        <v>108</v>
      </c>
      <c r="F22" s="58">
        <v>10259</v>
      </c>
      <c r="G22" s="128">
        <v>182</v>
      </c>
      <c r="H22" s="58">
        <v>1025717</v>
      </c>
      <c r="I22" s="58">
        <v>197</v>
      </c>
      <c r="J22" s="133"/>
      <c r="K22" s="58" t="s">
        <v>151</v>
      </c>
      <c r="L22" s="58">
        <v>890844</v>
      </c>
      <c r="M22" s="128">
        <v>210</v>
      </c>
      <c r="N22" s="58">
        <v>120712</v>
      </c>
      <c r="O22" s="128">
        <v>103</v>
      </c>
      <c r="P22" s="58">
        <v>10486</v>
      </c>
      <c r="Q22" s="128">
        <v>180</v>
      </c>
      <c r="R22" s="58">
        <v>1022042</v>
      </c>
      <c r="S22" s="58">
        <v>197</v>
      </c>
    </row>
    <row r="23" spans="1:21" s="9" customFormat="1" ht="15" x14ac:dyDescent="0.3">
      <c r="A23" s="58" t="s">
        <v>152</v>
      </c>
      <c r="B23" s="58">
        <v>588494</v>
      </c>
      <c r="C23" s="128">
        <v>177</v>
      </c>
      <c r="D23" s="58">
        <v>91866</v>
      </c>
      <c r="E23" s="128">
        <v>89</v>
      </c>
      <c r="F23" s="58">
        <v>6826</v>
      </c>
      <c r="G23" s="128">
        <v>156</v>
      </c>
      <c r="H23" s="58">
        <v>687186</v>
      </c>
      <c r="I23" s="58">
        <v>165</v>
      </c>
      <c r="J23" s="133"/>
      <c r="K23" s="58" t="s">
        <v>152</v>
      </c>
      <c r="L23" s="58">
        <v>596295</v>
      </c>
      <c r="M23" s="128">
        <v>177</v>
      </c>
      <c r="N23" s="58">
        <v>87165</v>
      </c>
      <c r="O23" s="128">
        <v>86</v>
      </c>
      <c r="P23" s="58">
        <v>6935</v>
      </c>
      <c r="Q23" s="128">
        <v>154</v>
      </c>
      <c r="R23" s="58">
        <v>690395</v>
      </c>
      <c r="S23" s="58">
        <v>166</v>
      </c>
    </row>
    <row r="24" spans="1:21" s="9" customFormat="1" ht="15" x14ac:dyDescent="0.3">
      <c r="A24" s="167" t="s">
        <v>153</v>
      </c>
      <c r="B24" s="58">
        <v>368747</v>
      </c>
      <c r="C24" s="128">
        <v>143</v>
      </c>
      <c r="D24" s="58">
        <v>64730</v>
      </c>
      <c r="E24" s="128">
        <v>63</v>
      </c>
      <c r="F24" s="58">
        <v>4320</v>
      </c>
      <c r="G24" s="128">
        <v>123</v>
      </c>
      <c r="H24" s="58">
        <v>437797</v>
      </c>
      <c r="I24" s="58">
        <v>131</v>
      </c>
      <c r="J24" s="133"/>
      <c r="K24" s="167" t="s">
        <v>153</v>
      </c>
      <c r="L24" s="58">
        <v>374068</v>
      </c>
      <c r="M24" s="128">
        <v>144</v>
      </c>
      <c r="N24" s="58">
        <v>59828</v>
      </c>
      <c r="O24" s="128">
        <v>64</v>
      </c>
      <c r="P24" s="58">
        <v>4465</v>
      </c>
      <c r="Q24" s="128">
        <v>123</v>
      </c>
      <c r="R24" s="58">
        <v>438361</v>
      </c>
      <c r="S24" s="58">
        <v>133</v>
      </c>
    </row>
    <row r="25" spans="1:21" s="9" customFormat="1" ht="15" x14ac:dyDescent="0.3">
      <c r="A25" s="58" t="s">
        <v>154</v>
      </c>
      <c r="B25" s="58">
        <v>225647</v>
      </c>
      <c r="C25" s="128">
        <v>110</v>
      </c>
      <c r="D25" s="58">
        <v>44296</v>
      </c>
      <c r="E25" s="128">
        <v>50</v>
      </c>
      <c r="F25" s="58">
        <v>2747</v>
      </c>
      <c r="G25" s="128">
        <v>95</v>
      </c>
      <c r="H25" s="58">
        <v>272690</v>
      </c>
      <c r="I25" s="58">
        <v>100</v>
      </c>
      <c r="J25" s="133"/>
      <c r="K25" s="58" t="s">
        <v>154</v>
      </c>
      <c r="L25" s="58">
        <v>228067</v>
      </c>
      <c r="M25" s="128">
        <v>110</v>
      </c>
      <c r="N25" s="58">
        <v>39919</v>
      </c>
      <c r="O25" s="128">
        <v>50</v>
      </c>
      <c r="P25" s="58">
        <v>2784</v>
      </c>
      <c r="Q25" s="128">
        <v>95</v>
      </c>
      <c r="R25" s="58">
        <v>270770</v>
      </c>
      <c r="S25" s="58">
        <v>101</v>
      </c>
    </row>
    <row r="26" spans="1:21" s="9" customFormat="1" ht="14.5" customHeight="1" x14ac:dyDescent="0.3">
      <c r="A26" s="58" t="s">
        <v>155</v>
      </c>
      <c r="B26" s="58">
        <v>138104</v>
      </c>
      <c r="C26" s="128">
        <v>76</v>
      </c>
      <c r="D26" s="58">
        <v>30201</v>
      </c>
      <c r="E26" s="128">
        <v>37</v>
      </c>
      <c r="F26" s="58">
        <v>1821</v>
      </c>
      <c r="G26" s="128">
        <v>69</v>
      </c>
      <c r="H26" s="58">
        <v>170126</v>
      </c>
      <c r="I26" s="58">
        <v>69</v>
      </c>
      <c r="J26" s="133"/>
      <c r="K26" s="58" t="s">
        <v>155</v>
      </c>
      <c r="L26" s="58">
        <v>125842</v>
      </c>
      <c r="M26" s="128">
        <v>78</v>
      </c>
      <c r="N26" s="58">
        <v>25060</v>
      </c>
      <c r="O26" s="128">
        <v>37</v>
      </c>
      <c r="P26" s="58">
        <v>1726</v>
      </c>
      <c r="Q26" s="128">
        <v>69</v>
      </c>
      <c r="R26" s="58">
        <v>152628</v>
      </c>
      <c r="S26" s="58">
        <v>71</v>
      </c>
    </row>
    <row r="27" spans="1:21" s="9" customFormat="1" ht="15" x14ac:dyDescent="0.3">
      <c r="A27" s="58" t="s">
        <v>156</v>
      </c>
      <c r="B27" s="58">
        <v>215917</v>
      </c>
      <c r="C27" s="128">
        <v>59</v>
      </c>
      <c r="D27" s="58">
        <v>69369</v>
      </c>
      <c r="E27" s="128">
        <v>29</v>
      </c>
      <c r="F27" s="58">
        <v>3632</v>
      </c>
      <c r="G27" s="128">
        <v>54</v>
      </c>
      <c r="H27" s="58">
        <v>288918</v>
      </c>
      <c r="I27" s="58">
        <v>52</v>
      </c>
      <c r="J27" s="133"/>
      <c r="K27" s="58" t="s">
        <v>156</v>
      </c>
      <c r="L27" s="58">
        <v>161085</v>
      </c>
      <c r="M27" s="128">
        <v>60</v>
      </c>
      <c r="N27" s="58">
        <v>49698</v>
      </c>
      <c r="O27" s="128">
        <v>30</v>
      </c>
      <c r="P27" s="58">
        <v>3315</v>
      </c>
      <c r="Q27" s="128">
        <v>54</v>
      </c>
      <c r="R27" s="58">
        <v>214098</v>
      </c>
      <c r="S27" s="58">
        <v>53</v>
      </c>
    </row>
    <row r="28" spans="1:21" s="9" customFormat="1" ht="15" x14ac:dyDescent="0.3">
      <c r="A28" s="58" t="s">
        <v>32</v>
      </c>
      <c r="B28" s="58">
        <v>1325120</v>
      </c>
      <c r="C28" s="128">
        <v>59</v>
      </c>
      <c r="D28" s="58">
        <v>197275</v>
      </c>
      <c r="E28" s="128">
        <v>30</v>
      </c>
      <c r="F28" s="58">
        <v>16169</v>
      </c>
      <c r="G28" s="128">
        <v>54</v>
      </c>
      <c r="H28" s="58">
        <v>1538564</v>
      </c>
      <c r="I28" s="58">
        <v>55</v>
      </c>
      <c r="J28" s="133"/>
      <c r="K28" s="58" t="s">
        <v>32</v>
      </c>
      <c r="L28" s="58">
        <v>1624401</v>
      </c>
      <c r="M28" s="128">
        <v>58</v>
      </c>
      <c r="N28" s="58">
        <v>282933</v>
      </c>
      <c r="O28" s="128">
        <v>29</v>
      </c>
      <c r="P28" s="58">
        <v>20176</v>
      </c>
      <c r="Q28" s="128">
        <v>54</v>
      </c>
      <c r="R28" s="58">
        <v>1927510</v>
      </c>
      <c r="S28" s="58">
        <v>54</v>
      </c>
    </row>
    <row r="29" spans="1:21" s="9" customFormat="1" ht="26.5" customHeight="1" x14ac:dyDescent="0.3">
      <c r="A29" s="131" t="s">
        <v>78</v>
      </c>
      <c r="B29" s="131">
        <v>7574649</v>
      </c>
      <c r="C29" s="132">
        <v>176</v>
      </c>
      <c r="D29" s="131">
        <v>1093653</v>
      </c>
      <c r="E29" s="132">
        <v>92</v>
      </c>
      <c r="F29" s="131">
        <v>96288</v>
      </c>
      <c r="G29" s="132">
        <v>153</v>
      </c>
      <c r="H29" s="131">
        <v>8764590</v>
      </c>
      <c r="I29" s="131">
        <v>165</v>
      </c>
      <c r="J29" s="133"/>
      <c r="K29" s="131" t="s">
        <v>78</v>
      </c>
      <c r="L29" s="131">
        <v>7688349</v>
      </c>
      <c r="M29" s="132">
        <v>172</v>
      </c>
      <c r="N29" s="131">
        <v>1118144</v>
      </c>
      <c r="O29" s="132">
        <v>83</v>
      </c>
      <c r="P29" s="131">
        <v>103530</v>
      </c>
      <c r="Q29" s="132">
        <v>149</v>
      </c>
      <c r="R29" s="131">
        <v>8910023</v>
      </c>
      <c r="S29" s="131">
        <v>160</v>
      </c>
    </row>
    <row r="30" spans="1:21" ht="25.5" customHeight="1" x14ac:dyDescent="0.25">
      <c r="A30" s="411" t="s">
        <v>205</v>
      </c>
      <c r="B30" s="411"/>
      <c r="C30" s="411"/>
      <c r="D30" s="411"/>
      <c r="E30" s="411"/>
      <c r="F30" s="411"/>
      <c r="G30" s="411"/>
      <c r="H30" s="411"/>
      <c r="I30" s="411"/>
      <c r="J30" s="133"/>
      <c r="K30" s="411" t="s">
        <v>233</v>
      </c>
      <c r="L30" s="411"/>
      <c r="M30" s="411"/>
      <c r="N30" s="411"/>
      <c r="O30" s="411"/>
      <c r="P30" s="411"/>
      <c r="Q30" s="411"/>
      <c r="R30" s="411"/>
      <c r="S30" s="411"/>
    </row>
    <row r="31" spans="1:21" s="9" customFormat="1" ht="16.5" customHeight="1" x14ac:dyDescent="0.3">
      <c r="A31" s="58" t="s">
        <v>147</v>
      </c>
      <c r="B31" s="58">
        <v>3663775</v>
      </c>
      <c r="C31" s="128">
        <v>226</v>
      </c>
      <c r="D31" s="58">
        <v>434888</v>
      </c>
      <c r="E31" s="128">
        <v>122</v>
      </c>
      <c r="F31" s="58">
        <v>52412</v>
      </c>
      <c r="G31" s="128">
        <v>192</v>
      </c>
      <c r="H31" s="58">
        <v>4151075</v>
      </c>
      <c r="I31" s="58">
        <v>214</v>
      </c>
      <c r="J31" s="133"/>
      <c r="K31" s="58" t="s">
        <v>147</v>
      </c>
      <c r="L31" s="58">
        <v>3671997</v>
      </c>
      <c r="M31" s="128">
        <v>227</v>
      </c>
      <c r="N31" s="58">
        <v>459098</v>
      </c>
      <c r="O31" s="128">
        <v>124</v>
      </c>
      <c r="P31" s="58">
        <v>54113</v>
      </c>
      <c r="Q31" s="128">
        <v>193</v>
      </c>
      <c r="R31" s="58">
        <v>4185208</v>
      </c>
      <c r="S31" s="58">
        <v>215</v>
      </c>
      <c r="T31" s="161"/>
      <c r="U31" s="161"/>
    </row>
    <row r="32" spans="1:21" s="9" customFormat="1" ht="20.25" customHeight="1" x14ac:dyDescent="0.3">
      <c r="A32" s="114" t="s">
        <v>148</v>
      </c>
      <c r="B32" s="115">
        <v>813042</v>
      </c>
      <c r="C32" s="130">
        <v>224</v>
      </c>
      <c r="D32" s="115">
        <v>88881</v>
      </c>
      <c r="E32" s="130">
        <v>126</v>
      </c>
      <c r="F32" s="115">
        <v>14988</v>
      </c>
      <c r="G32" s="130">
        <v>192</v>
      </c>
      <c r="H32" s="115">
        <v>916911</v>
      </c>
      <c r="I32" s="115">
        <v>214</v>
      </c>
      <c r="J32" s="133"/>
      <c r="K32" s="114" t="s">
        <v>148</v>
      </c>
      <c r="L32" s="115">
        <v>814079</v>
      </c>
      <c r="M32" s="130">
        <v>228</v>
      </c>
      <c r="N32" s="115">
        <v>96432</v>
      </c>
      <c r="O32" s="130">
        <v>128</v>
      </c>
      <c r="P32" s="115">
        <v>15541</v>
      </c>
      <c r="Q32" s="130">
        <v>193</v>
      </c>
      <c r="R32" s="115">
        <v>926052</v>
      </c>
      <c r="S32" s="115">
        <v>217</v>
      </c>
      <c r="T32" s="161"/>
      <c r="U32" s="161"/>
    </row>
    <row r="33" spans="1:21" s="9" customFormat="1" ht="15" x14ac:dyDescent="0.3">
      <c r="A33" s="114" t="s">
        <v>149</v>
      </c>
      <c r="B33" s="115">
        <v>1620339</v>
      </c>
      <c r="C33" s="130">
        <v>227</v>
      </c>
      <c r="D33" s="115">
        <v>191257</v>
      </c>
      <c r="E33" s="130">
        <v>127</v>
      </c>
      <c r="F33" s="115">
        <v>21918</v>
      </c>
      <c r="G33" s="130">
        <v>194</v>
      </c>
      <c r="H33" s="115">
        <v>1833514</v>
      </c>
      <c r="I33" s="115">
        <v>216</v>
      </c>
      <c r="J33" s="133"/>
      <c r="K33" s="114" t="s">
        <v>149</v>
      </c>
      <c r="L33" s="115">
        <v>1625034</v>
      </c>
      <c r="M33" s="130">
        <v>227</v>
      </c>
      <c r="N33" s="115">
        <v>199578</v>
      </c>
      <c r="O33" s="130">
        <v>129</v>
      </c>
      <c r="P33" s="115">
        <v>22526</v>
      </c>
      <c r="Q33" s="130">
        <v>194</v>
      </c>
      <c r="R33" s="115">
        <v>1847138</v>
      </c>
      <c r="S33" s="115">
        <v>216</v>
      </c>
      <c r="T33" s="161"/>
      <c r="U33" s="161"/>
    </row>
    <row r="34" spans="1:21" s="9" customFormat="1" ht="15" x14ac:dyDescent="0.3">
      <c r="A34" s="114" t="s">
        <v>150</v>
      </c>
      <c r="B34" s="115">
        <v>1230394</v>
      </c>
      <c r="C34" s="130">
        <v>225</v>
      </c>
      <c r="D34" s="115">
        <v>154750</v>
      </c>
      <c r="E34" s="130">
        <v>113</v>
      </c>
      <c r="F34" s="115">
        <v>15506</v>
      </c>
      <c r="G34" s="130">
        <v>191</v>
      </c>
      <c r="H34" s="115">
        <v>1400650</v>
      </c>
      <c r="I34" s="115">
        <v>212</v>
      </c>
      <c r="J34" s="133"/>
      <c r="K34" s="114" t="s">
        <v>150</v>
      </c>
      <c r="L34" s="115">
        <v>1232884</v>
      </c>
      <c r="M34" s="130">
        <v>225</v>
      </c>
      <c r="N34" s="115">
        <v>163088</v>
      </c>
      <c r="O34" s="130">
        <v>115</v>
      </c>
      <c r="P34" s="115">
        <v>16046</v>
      </c>
      <c r="Q34" s="130">
        <v>191</v>
      </c>
      <c r="R34" s="115">
        <v>1412018</v>
      </c>
      <c r="S34" s="115">
        <v>212</v>
      </c>
      <c r="T34" s="161"/>
      <c r="U34" s="161"/>
    </row>
    <row r="35" spans="1:21" s="9" customFormat="1" ht="15" x14ac:dyDescent="0.3">
      <c r="A35" s="58" t="s">
        <v>151</v>
      </c>
      <c r="B35" s="58">
        <v>889794</v>
      </c>
      <c r="C35" s="128">
        <v>210</v>
      </c>
      <c r="D35" s="58">
        <v>115477</v>
      </c>
      <c r="E35" s="128">
        <v>101</v>
      </c>
      <c r="F35" s="58">
        <v>10159</v>
      </c>
      <c r="G35" s="128">
        <v>179</v>
      </c>
      <c r="H35" s="58">
        <v>1015430</v>
      </c>
      <c r="I35" s="58">
        <v>198</v>
      </c>
      <c r="J35" s="133"/>
      <c r="K35" s="58" t="s">
        <v>151</v>
      </c>
      <c r="L35" s="58">
        <v>891570</v>
      </c>
      <c r="M35" s="128">
        <v>210</v>
      </c>
      <c r="N35" s="58">
        <v>122472</v>
      </c>
      <c r="O35" s="128">
        <v>103</v>
      </c>
      <c r="P35" s="58">
        <v>10605</v>
      </c>
      <c r="Q35" s="128">
        <v>180</v>
      </c>
      <c r="R35" s="58">
        <v>1024647</v>
      </c>
      <c r="S35" s="58">
        <v>197</v>
      </c>
      <c r="T35" s="161"/>
      <c r="U35" s="161"/>
    </row>
    <row r="36" spans="1:21" s="9" customFormat="1" ht="15" x14ac:dyDescent="0.3">
      <c r="A36" s="58" t="s">
        <v>152</v>
      </c>
      <c r="B36" s="58">
        <v>595308</v>
      </c>
      <c r="C36" s="128">
        <v>178</v>
      </c>
      <c r="D36" s="58">
        <v>83401</v>
      </c>
      <c r="E36" s="128">
        <v>84</v>
      </c>
      <c r="F36" s="58">
        <v>6784</v>
      </c>
      <c r="G36" s="128">
        <v>154</v>
      </c>
      <c r="H36" s="58">
        <v>685493</v>
      </c>
      <c r="I36" s="58">
        <v>166</v>
      </c>
      <c r="J36" s="133"/>
      <c r="K36" s="58" t="s">
        <v>152</v>
      </c>
      <c r="L36" s="58">
        <v>597308</v>
      </c>
      <c r="M36" s="128">
        <v>177</v>
      </c>
      <c r="N36" s="58">
        <v>88538</v>
      </c>
      <c r="O36" s="128">
        <v>86</v>
      </c>
      <c r="P36" s="58">
        <v>6998</v>
      </c>
      <c r="Q36" s="128">
        <v>154</v>
      </c>
      <c r="R36" s="58">
        <v>692844</v>
      </c>
      <c r="S36" s="58">
        <v>165</v>
      </c>
      <c r="T36" s="161"/>
      <c r="U36" s="161"/>
    </row>
    <row r="37" spans="1:21" s="9" customFormat="1" ht="15" x14ac:dyDescent="0.3">
      <c r="A37" s="167" t="s">
        <v>153</v>
      </c>
      <c r="B37" s="58">
        <v>373304</v>
      </c>
      <c r="C37" s="128">
        <v>144</v>
      </c>
      <c r="D37" s="58">
        <v>55799</v>
      </c>
      <c r="E37" s="128">
        <v>63</v>
      </c>
      <c r="F37" s="58">
        <v>4313</v>
      </c>
      <c r="G37" s="128">
        <v>123</v>
      </c>
      <c r="H37" s="58">
        <v>433416</v>
      </c>
      <c r="I37" s="58">
        <v>133</v>
      </c>
      <c r="J37" s="133"/>
      <c r="K37" s="167" t="s">
        <v>153</v>
      </c>
      <c r="L37" s="58">
        <v>375086</v>
      </c>
      <c r="M37" s="128">
        <v>143</v>
      </c>
      <c r="N37" s="58">
        <v>61032</v>
      </c>
      <c r="O37" s="128">
        <v>64</v>
      </c>
      <c r="P37" s="58">
        <v>4516</v>
      </c>
      <c r="Q37" s="128">
        <v>123</v>
      </c>
      <c r="R37" s="58">
        <v>440634</v>
      </c>
      <c r="S37" s="58">
        <v>132</v>
      </c>
      <c r="T37" s="161"/>
      <c r="U37" s="161"/>
    </row>
    <row r="38" spans="1:21" s="9" customFormat="1" ht="15" x14ac:dyDescent="0.3">
      <c r="A38" s="58" t="s">
        <v>154</v>
      </c>
      <c r="B38" s="58">
        <v>207320</v>
      </c>
      <c r="C38" s="128">
        <v>111</v>
      </c>
      <c r="D38" s="58">
        <v>26254</v>
      </c>
      <c r="E38" s="128">
        <v>51</v>
      </c>
      <c r="F38" s="58">
        <v>1978</v>
      </c>
      <c r="G38" s="128">
        <v>95</v>
      </c>
      <c r="H38" s="58">
        <v>235552</v>
      </c>
      <c r="I38" s="58">
        <v>104</v>
      </c>
      <c r="J38" s="133"/>
      <c r="K38" s="58" t="s">
        <v>154</v>
      </c>
      <c r="L38" s="58">
        <v>228912</v>
      </c>
      <c r="M38" s="128">
        <v>110</v>
      </c>
      <c r="N38" s="58">
        <v>41020</v>
      </c>
      <c r="O38" s="128">
        <v>50</v>
      </c>
      <c r="P38" s="58">
        <v>2820</v>
      </c>
      <c r="Q38" s="128">
        <v>95</v>
      </c>
      <c r="R38" s="58">
        <v>272752</v>
      </c>
      <c r="S38" s="58">
        <v>101</v>
      </c>
      <c r="T38" s="161"/>
      <c r="U38" s="161"/>
    </row>
    <row r="39" spans="1:21" s="9" customFormat="1" ht="14.5" customHeight="1" x14ac:dyDescent="0.3">
      <c r="A39" s="58" t="s">
        <v>155</v>
      </c>
      <c r="B39" s="58">
        <v>110803</v>
      </c>
      <c r="C39" s="128">
        <v>78</v>
      </c>
      <c r="D39" s="58">
        <v>16006</v>
      </c>
      <c r="E39" s="128">
        <v>37</v>
      </c>
      <c r="F39" s="58">
        <v>1197</v>
      </c>
      <c r="G39" s="128">
        <v>69</v>
      </c>
      <c r="H39" s="58">
        <v>128006</v>
      </c>
      <c r="I39" s="58">
        <v>73</v>
      </c>
      <c r="J39" s="133"/>
      <c r="K39" s="58" t="s">
        <v>155</v>
      </c>
      <c r="L39" s="58">
        <v>126744</v>
      </c>
      <c r="M39" s="128">
        <v>77</v>
      </c>
      <c r="N39" s="58">
        <v>25928</v>
      </c>
      <c r="O39" s="128">
        <v>37</v>
      </c>
      <c r="P39" s="58">
        <v>1762</v>
      </c>
      <c r="Q39" s="128">
        <v>69</v>
      </c>
      <c r="R39" s="58">
        <v>154434</v>
      </c>
      <c r="S39" s="58">
        <v>70</v>
      </c>
      <c r="T39" s="161"/>
      <c r="U39" s="161"/>
    </row>
    <row r="40" spans="1:21" s="9" customFormat="1" ht="15" x14ac:dyDescent="0.3">
      <c r="A40" s="58" t="s">
        <v>156</v>
      </c>
      <c r="B40" s="58">
        <v>98442</v>
      </c>
      <c r="C40" s="128">
        <v>61</v>
      </c>
      <c r="D40" s="58">
        <v>28180</v>
      </c>
      <c r="E40" s="128">
        <v>30</v>
      </c>
      <c r="F40" s="58">
        <v>2064</v>
      </c>
      <c r="G40" s="128">
        <v>54</v>
      </c>
      <c r="H40" s="58">
        <v>128686</v>
      </c>
      <c r="I40" s="58">
        <v>54</v>
      </c>
      <c r="J40" s="133"/>
      <c r="K40" s="58" t="s">
        <v>156</v>
      </c>
      <c r="L40" s="58">
        <v>164580</v>
      </c>
      <c r="M40" s="128">
        <v>60</v>
      </c>
      <c r="N40" s="58">
        <v>53031</v>
      </c>
      <c r="O40" s="128">
        <v>30</v>
      </c>
      <c r="P40" s="58">
        <v>3379</v>
      </c>
      <c r="Q40" s="128">
        <v>54</v>
      </c>
      <c r="R40" s="58">
        <v>220990</v>
      </c>
      <c r="S40" s="58">
        <v>53</v>
      </c>
      <c r="T40" s="161"/>
      <c r="U40" s="161"/>
    </row>
    <row r="41" spans="1:21" s="9" customFormat="1" ht="15" x14ac:dyDescent="0.3">
      <c r="A41" s="58" t="s">
        <v>32</v>
      </c>
      <c r="B41" s="58">
        <v>1838262</v>
      </c>
      <c r="C41" s="128">
        <v>64</v>
      </c>
      <c r="D41" s="58">
        <v>363467</v>
      </c>
      <c r="E41" s="128">
        <v>33</v>
      </c>
      <c r="F41" s="58">
        <v>26358</v>
      </c>
      <c r="G41" s="128">
        <v>55</v>
      </c>
      <c r="H41" s="58">
        <v>2228087</v>
      </c>
      <c r="I41" s="58">
        <v>59</v>
      </c>
      <c r="J41" s="133"/>
      <c r="K41" s="58" t="s">
        <v>32</v>
      </c>
      <c r="L41" s="58">
        <v>1598158</v>
      </c>
      <c r="M41" s="128">
        <v>58</v>
      </c>
      <c r="N41" s="58">
        <v>269092</v>
      </c>
      <c r="O41" s="128">
        <v>29</v>
      </c>
      <c r="P41" s="58">
        <v>19883</v>
      </c>
      <c r="Q41" s="128">
        <v>54</v>
      </c>
      <c r="R41" s="58">
        <v>1887133</v>
      </c>
      <c r="S41" s="58">
        <v>54</v>
      </c>
      <c r="T41" s="161"/>
      <c r="U41" s="161"/>
    </row>
    <row r="42" spans="1:21" s="9" customFormat="1" ht="26.5" customHeight="1" x14ac:dyDescent="0.3">
      <c r="A42" s="131" t="s">
        <v>78</v>
      </c>
      <c r="B42" s="131">
        <v>7777008</v>
      </c>
      <c r="C42" s="132">
        <v>171</v>
      </c>
      <c r="D42" s="131">
        <v>1123472</v>
      </c>
      <c r="E42" s="132">
        <v>80</v>
      </c>
      <c r="F42" s="131">
        <v>105265</v>
      </c>
      <c r="G42" s="132">
        <v>146</v>
      </c>
      <c r="H42" s="131">
        <v>9005745</v>
      </c>
      <c r="I42" s="131">
        <v>159</v>
      </c>
      <c r="J42" s="133"/>
      <c r="K42" s="131" t="s">
        <v>78</v>
      </c>
      <c r="L42" s="131">
        <v>7654355</v>
      </c>
      <c r="M42" s="132">
        <v>172</v>
      </c>
      <c r="N42" s="131">
        <v>1120211</v>
      </c>
      <c r="O42" s="132">
        <v>83</v>
      </c>
      <c r="P42" s="131">
        <v>104076</v>
      </c>
      <c r="Q42" s="132">
        <v>150</v>
      </c>
      <c r="R42" s="131">
        <v>8878642</v>
      </c>
      <c r="S42" s="131">
        <v>161</v>
      </c>
      <c r="T42" s="161"/>
      <c r="U42" s="161"/>
    </row>
    <row r="43" spans="1:21" ht="25.5" customHeight="1" x14ac:dyDescent="0.25">
      <c r="A43" s="411" t="s">
        <v>211</v>
      </c>
      <c r="B43" s="411"/>
      <c r="C43" s="411"/>
      <c r="D43" s="411"/>
      <c r="E43" s="411"/>
      <c r="F43" s="411"/>
      <c r="G43" s="411"/>
      <c r="H43" s="411"/>
      <c r="I43" s="411"/>
      <c r="J43" s="133"/>
      <c r="K43" s="411" t="s">
        <v>239</v>
      </c>
      <c r="L43" s="411"/>
      <c r="M43" s="411"/>
      <c r="N43" s="411"/>
      <c r="O43" s="411"/>
      <c r="P43" s="411"/>
      <c r="Q43" s="411"/>
      <c r="R43" s="411"/>
      <c r="S43" s="411"/>
    </row>
    <row r="44" spans="1:21" s="9" customFormat="1" ht="16.5" customHeight="1" x14ac:dyDescent="0.3">
      <c r="A44" s="58" t="s">
        <v>147</v>
      </c>
      <c r="B44" s="58">
        <v>3700390</v>
      </c>
      <c r="C44" s="128">
        <v>226</v>
      </c>
      <c r="D44" s="58">
        <v>441086</v>
      </c>
      <c r="E44" s="128">
        <v>122</v>
      </c>
      <c r="F44" s="58">
        <v>52481</v>
      </c>
      <c r="G44" s="128">
        <v>192</v>
      </c>
      <c r="H44" s="58">
        <v>4193957</v>
      </c>
      <c r="I44" s="58">
        <v>215</v>
      </c>
      <c r="J44" s="133"/>
      <c r="K44" s="58" t="s">
        <v>147</v>
      </c>
      <c r="L44" s="58">
        <v>3677415</v>
      </c>
      <c r="M44" s="128">
        <v>226</v>
      </c>
      <c r="N44" s="58">
        <v>465010</v>
      </c>
      <c r="O44" s="128">
        <v>124</v>
      </c>
      <c r="P44" s="58">
        <v>54887</v>
      </c>
      <c r="Q44" s="128">
        <v>193</v>
      </c>
      <c r="R44" s="58">
        <v>4197312</v>
      </c>
      <c r="S44" s="58">
        <v>214</v>
      </c>
      <c r="T44" s="161"/>
      <c r="U44" s="161"/>
    </row>
    <row r="45" spans="1:21" s="9" customFormat="1" ht="20.25" customHeight="1" x14ac:dyDescent="0.3">
      <c r="A45" s="114" t="s">
        <v>148</v>
      </c>
      <c r="B45" s="115">
        <v>834017</v>
      </c>
      <c r="C45" s="130">
        <v>225</v>
      </c>
      <c r="D45" s="115">
        <v>91029</v>
      </c>
      <c r="E45" s="130">
        <v>127</v>
      </c>
      <c r="F45" s="115">
        <v>15015</v>
      </c>
      <c r="G45" s="130">
        <v>192</v>
      </c>
      <c r="H45" s="115">
        <v>940061</v>
      </c>
      <c r="I45" s="115">
        <v>215</v>
      </c>
      <c r="J45" s="133"/>
      <c r="K45" s="114" t="s">
        <v>148</v>
      </c>
      <c r="L45" s="115">
        <v>820022</v>
      </c>
      <c r="M45" s="130">
        <v>227</v>
      </c>
      <c r="N45" s="115">
        <v>99746</v>
      </c>
      <c r="O45" s="130">
        <v>128</v>
      </c>
      <c r="P45" s="115">
        <v>15827</v>
      </c>
      <c r="Q45" s="130">
        <v>193</v>
      </c>
      <c r="R45" s="115">
        <v>935595</v>
      </c>
      <c r="S45" s="115">
        <v>216</v>
      </c>
      <c r="T45" s="161"/>
      <c r="U45" s="161"/>
    </row>
    <row r="46" spans="1:21" s="9" customFormat="1" ht="15" x14ac:dyDescent="0.3">
      <c r="A46" s="114" t="s">
        <v>149</v>
      </c>
      <c r="B46" s="115">
        <v>1632619</v>
      </c>
      <c r="C46" s="130">
        <v>227</v>
      </c>
      <c r="D46" s="115">
        <v>193403</v>
      </c>
      <c r="E46" s="130">
        <v>127</v>
      </c>
      <c r="F46" s="115">
        <v>21927</v>
      </c>
      <c r="G46" s="130">
        <v>194</v>
      </c>
      <c r="H46" s="115">
        <v>1847949</v>
      </c>
      <c r="I46" s="115">
        <v>216</v>
      </c>
      <c r="J46" s="133"/>
      <c r="K46" s="114" t="s">
        <v>149</v>
      </c>
      <c r="L46" s="115">
        <v>1624637</v>
      </c>
      <c r="M46" s="130">
        <v>227</v>
      </c>
      <c r="N46" s="115">
        <v>200981</v>
      </c>
      <c r="O46" s="130">
        <v>129</v>
      </c>
      <c r="P46" s="115">
        <v>22839</v>
      </c>
      <c r="Q46" s="130">
        <v>194</v>
      </c>
      <c r="R46" s="115">
        <v>1848457</v>
      </c>
      <c r="S46" s="115">
        <v>216</v>
      </c>
      <c r="T46" s="161"/>
      <c r="U46" s="161"/>
    </row>
    <row r="47" spans="1:21" s="9" customFormat="1" ht="15" x14ac:dyDescent="0.3">
      <c r="A47" s="114" t="s">
        <v>150</v>
      </c>
      <c r="B47" s="115">
        <v>1233754</v>
      </c>
      <c r="C47" s="130">
        <v>225</v>
      </c>
      <c r="D47" s="115">
        <v>156654</v>
      </c>
      <c r="E47" s="130">
        <v>114</v>
      </c>
      <c r="F47" s="115">
        <v>15539</v>
      </c>
      <c r="G47" s="130">
        <v>191</v>
      </c>
      <c r="H47" s="115">
        <v>1405947</v>
      </c>
      <c r="I47" s="115">
        <v>212</v>
      </c>
      <c r="J47" s="133"/>
      <c r="K47" s="114" t="s">
        <v>150</v>
      </c>
      <c r="L47" s="115">
        <v>1232756</v>
      </c>
      <c r="M47" s="130">
        <v>224</v>
      </c>
      <c r="N47" s="115">
        <v>164283</v>
      </c>
      <c r="O47" s="130">
        <v>115</v>
      </c>
      <c r="P47" s="115">
        <v>16221</v>
      </c>
      <c r="Q47" s="130">
        <v>191</v>
      </c>
      <c r="R47" s="115">
        <v>1413260</v>
      </c>
      <c r="S47" s="115">
        <v>211</v>
      </c>
      <c r="T47" s="161"/>
      <c r="U47" s="161"/>
    </row>
    <row r="48" spans="1:21" s="9" customFormat="1" ht="15" x14ac:dyDescent="0.3">
      <c r="A48" s="58" t="s">
        <v>151</v>
      </c>
      <c r="B48" s="58">
        <v>891455</v>
      </c>
      <c r="C48" s="128">
        <v>210</v>
      </c>
      <c r="D48" s="58">
        <v>116873</v>
      </c>
      <c r="E48" s="128">
        <v>102</v>
      </c>
      <c r="F48" s="58">
        <v>10217</v>
      </c>
      <c r="G48" s="128">
        <v>180</v>
      </c>
      <c r="H48" s="58">
        <v>1018545</v>
      </c>
      <c r="I48" s="58">
        <v>198</v>
      </c>
      <c r="J48" s="133"/>
      <c r="K48" s="58" t="s">
        <v>151</v>
      </c>
      <c r="L48" s="58">
        <v>892357</v>
      </c>
      <c r="M48" s="128">
        <v>209</v>
      </c>
      <c r="N48" s="58">
        <v>123995</v>
      </c>
      <c r="O48" s="128">
        <v>103</v>
      </c>
      <c r="P48" s="58">
        <v>10759</v>
      </c>
      <c r="Q48" s="128">
        <v>180</v>
      </c>
      <c r="R48" s="58">
        <v>1027111</v>
      </c>
      <c r="S48" s="58">
        <v>196</v>
      </c>
      <c r="T48" s="161"/>
      <c r="U48" s="161"/>
    </row>
    <row r="49" spans="1:21" s="9" customFormat="1" ht="15" x14ac:dyDescent="0.3">
      <c r="A49" s="58" t="s">
        <v>152</v>
      </c>
      <c r="B49" s="58">
        <v>596313</v>
      </c>
      <c r="C49" s="128">
        <v>177</v>
      </c>
      <c r="D49" s="58">
        <v>84209</v>
      </c>
      <c r="E49" s="128">
        <v>85</v>
      </c>
      <c r="F49" s="58">
        <v>6788</v>
      </c>
      <c r="G49" s="128">
        <v>154</v>
      </c>
      <c r="H49" s="58">
        <v>687310</v>
      </c>
      <c r="I49" s="58">
        <v>166</v>
      </c>
      <c r="J49" s="133"/>
      <c r="K49" s="58" t="s">
        <v>152</v>
      </c>
      <c r="L49" s="58">
        <v>598907</v>
      </c>
      <c r="M49" s="128">
        <v>176</v>
      </c>
      <c r="N49" s="58">
        <v>90345</v>
      </c>
      <c r="O49" s="128">
        <v>86</v>
      </c>
      <c r="P49" s="58">
        <v>7138</v>
      </c>
      <c r="Q49" s="128">
        <v>154</v>
      </c>
      <c r="R49" s="58">
        <v>696390</v>
      </c>
      <c r="S49" s="58">
        <v>164</v>
      </c>
      <c r="T49" s="161"/>
      <c r="U49" s="161"/>
    </row>
    <row r="50" spans="1:21" s="9" customFormat="1" ht="15" x14ac:dyDescent="0.3">
      <c r="A50" s="167" t="s">
        <v>153</v>
      </c>
      <c r="B50" s="58">
        <v>373988</v>
      </c>
      <c r="C50" s="128">
        <v>144</v>
      </c>
      <c r="D50" s="58">
        <v>57170</v>
      </c>
      <c r="E50" s="128">
        <v>64</v>
      </c>
      <c r="F50" s="58">
        <v>4356</v>
      </c>
      <c r="G50" s="128">
        <v>123</v>
      </c>
      <c r="H50" s="58">
        <v>435514</v>
      </c>
      <c r="I50" s="58">
        <v>133</v>
      </c>
      <c r="J50" s="133"/>
      <c r="K50" s="167" t="s">
        <v>153</v>
      </c>
      <c r="L50" s="58">
        <v>376936</v>
      </c>
      <c r="M50" s="128">
        <v>143</v>
      </c>
      <c r="N50" s="58">
        <v>63152</v>
      </c>
      <c r="O50" s="128">
        <v>64</v>
      </c>
      <c r="P50" s="58">
        <v>4599</v>
      </c>
      <c r="Q50" s="128">
        <v>123</v>
      </c>
      <c r="R50" s="58">
        <v>444687</v>
      </c>
      <c r="S50" s="58">
        <v>131</v>
      </c>
      <c r="T50" s="161"/>
      <c r="U50" s="161"/>
    </row>
    <row r="51" spans="1:21" s="9" customFormat="1" ht="15" x14ac:dyDescent="0.3">
      <c r="A51" s="58" t="s">
        <v>154</v>
      </c>
      <c r="B51" s="58">
        <v>219906</v>
      </c>
      <c r="C51" s="128">
        <v>111</v>
      </c>
      <c r="D51" s="58">
        <v>33659</v>
      </c>
      <c r="E51" s="128">
        <v>51</v>
      </c>
      <c r="F51" s="58">
        <v>2515</v>
      </c>
      <c r="G51" s="128">
        <v>95</v>
      </c>
      <c r="H51" s="58">
        <v>256080</v>
      </c>
      <c r="I51" s="58">
        <v>103</v>
      </c>
      <c r="J51" s="133"/>
      <c r="K51" s="58" t="s">
        <v>154</v>
      </c>
      <c r="L51" s="58">
        <v>230887</v>
      </c>
      <c r="M51" s="128">
        <v>110</v>
      </c>
      <c r="N51" s="58">
        <v>42955</v>
      </c>
      <c r="O51" s="128">
        <v>50</v>
      </c>
      <c r="P51" s="58">
        <v>2866</v>
      </c>
      <c r="Q51" s="128">
        <v>95</v>
      </c>
      <c r="R51" s="58">
        <v>276708</v>
      </c>
      <c r="S51" s="58">
        <v>100</v>
      </c>
      <c r="T51" s="161"/>
      <c r="U51" s="161"/>
    </row>
    <row r="52" spans="1:21" s="9" customFormat="1" ht="14.5" customHeight="1" x14ac:dyDescent="0.3">
      <c r="A52" s="58" t="s">
        <v>155</v>
      </c>
      <c r="B52" s="58">
        <v>119635</v>
      </c>
      <c r="C52" s="128">
        <v>78</v>
      </c>
      <c r="D52" s="58">
        <v>20927</v>
      </c>
      <c r="E52" s="128">
        <v>38</v>
      </c>
      <c r="F52" s="58">
        <v>1549</v>
      </c>
      <c r="G52" s="128">
        <v>69</v>
      </c>
      <c r="H52" s="58">
        <v>142111</v>
      </c>
      <c r="I52" s="58">
        <v>72</v>
      </c>
      <c r="J52" s="133"/>
      <c r="K52" s="58" t="s">
        <v>155</v>
      </c>
      <c r="L52" s="58">
        <v>128898</v>
      </c>
      <c r="M52" s="128">
        <v>77</v>
      </c>
      <c r="N52" s="58">
        <v>27837</v>
      </c>
      <c r="O52" s="128">
        <v>37</v>
      </c>
      <c r="P52" s="58">
        <v>1800</v>
      </c>
      <c r="Q52" s="128">
        <v>69</v>
      </c>
      <c r="R52" s="58">
        <v>158535</v>
      </c>
      <c r="S52" s="58">
        <v>70</v>
      </c>
      <c r="T52" s="161"/>
      <c r="U52" s="161"/>
    </row>
    <row r="53" spans="1:21" s="9" customFormat="1" ht="15" x14ac:dyDescent="0.3">
      <c r="A53" s="58" t="s">
        <v>156</v>
      </c>
      <c r="B53" s="58">
        <v>133804</v>
      </c>
      <c r="C53" s="128">
        <v>61</v>
      </c>
      <c r="D53" s="58">
        <v>38750</v>
      </c>
      <c r="E53" s="128">
        <v>30</v>
      </c>
      <c r="F53" s="58">
        <v>2828</v>
      </c>
      <c r="G53" s="128">
        <v>54</v>
      </c>
      <c r="H53" s="58">
        <v>175382</v>
      </c>
      <c r="I53" s="58">
        <v>54</v>
      </c>
      <c r="J53" s="133"/>
      <c r="K53" s="58" t="s">
        <v>156</v>
      </c>
      <c r="L53" s="58">
        <v>172978</v>
      </c>
      <c r="M53" s="128">
        <v>60</v>
      </c>
      <c r="N53" s="58">
        <v>61892</v>
      </c>
      <c r="O53" s="128">
        <v>30</v>
      </c>
      <c r="P53" s="58">
        <v>3503</v>
      </c>
      <c r="Q53" s="128">
        <v>54</v>
      </c>
      <c r="R53" s="58">
        <v>238373</v>
      </c>
      <c r="S53" s="58">
        <v>52</v>
      </c>
      <c r="T53" s="161"/>
      <c r="U53" s="161"/>
    </row>
    <row r="54" spans="1:21" s="9" customFormat="1" ht="15" x14ac:dyDescent="0.3">
      <c r="A54" s="58" t="s">
        <v>32</v>
      </c>
      <c r="B54" s="58">
        <v>1734791</v>
      </c>
      <c r="C54" s="128">
        <v>59</v>
      </c>
      <c r="D54" s="58">
        <v>330819</v>
      </c>
      <c r="E54" s="128">
        <v>30</v>
      </c>
      <c r="F54" s="58">
        <v>21732</v>
      </c>
      <c r="G54" s="128">
        <v>54</v>
      </c>
      <c r="H54" s="58">
        <v>2087342</v>
      </c>
      <c r="I54" s="58">
        <v>55</v>
      </c>
      <c r="J54" s="133"/>
      <c r="K54" s="58" t="s">
        <v>32</v>
      </c>
      <c r="L54" s="58">
        <v>1554813</v>
      </c>
      <c r="M54" s="128">
        <v>58</v>
      </c>
      <c r="N54" s="58">
        <v>243231</v>
      </c>
      <c r="O54" s="128">
        <v>29</v>
      </c>
      <c r="P54" s="58">
        <v>19479</v>
      </c>
      <c r="Q54" s="128">
        <v>54</v>
      </c>
      <c r="R54" s="58">
        <v>1817523</v>
      </c>
      <c r="S54" s="58">
        <v>54</v>
      </c>
      <c r="T54" s="161"/>
      <c r="U54" s="161"/>
    </row>
    <row r="55" spans="1:21" s="9" customFormat="1" ht="26.5" customHeight="1" x14ac:dyDescent="0.3">
      <c r="A55" s="131" t="s">
        <v>78</v>
      </c>
      <c r="B55" s="131">
        <v>7770282</v>
      </c>
      <c r="C55" s="132">
        <v>171</v>
      </c>
      <c r="D55" s="131">
        <v>1123493</v>
      </c>
      <c r="E55" s="132">
        <v>80</v>
      </c>
      <c r="F55" s="131">
        <v>102466</v>
      </c>
      <c r="G55" s="132">
        <v>148</v>
      </c>
      <c r="H55" s="131">
        <v>8996241</v>
      </c>
      <c r="I55" s="131">
        <v>159</v>
      </c>
      <c r="J55" s="133"/>
      <c r="K55" s="131" t="s">
        <v>78</v>
      </c>
      <c r="L55" s="131">
        <v>7633191</v>
      </c>
      <c r="M55" s="132">
        <v>172</v>
      </c>
      <c r="N55" s="131">
        <v>1118417</v>
      </c>
      <c r="O55" s="132">
        <v>84</v>
      </c>
      <c r="P55" s="131">
        <v>105031</v>
      </c>
      <c r="Q55" s="132">
        <v>151</v>
      </c>
      <c r="R55" s="131">
        <v>8856639</v>
      </c>
      <c r="S55" s="131">
        <v>161</v>
      </c>
      <c r="T55" s="161"/>
      <c r="U55" s="161"/>
    </row>
    <row r="56" spans="1:21" ht="25.5" customHeight="1" x14ac:dyDescent="0.3">
      <c r="A56" s="411" t="s">
        <v>215</v>
      </c>
      <c r="B56" s="411"/>
      <c r="C56" s="411"/>
      <c r="D56" s="411"/>
      <c r="E56" s="411"/>
      <c r="F56" s="411"/>
      <c r="G56" s="411"/>
      <c r="H56" s="411"/>
      <c r="I56" s="411"/>
      <c r="J56" s="133"/>
      <c r="K56" s="9"/>
    </row>
    <row r="57" spans="1:21" s="9" customFormat="1" ht="16.5" customHeight="1" x14ac:dyDescent="0.3">
      <c r="A57" s="58" t="s">
        <v>147</v>
      </c>
      <c r="B57" s="58">
        <v>3698871</v>
      </c>
      <c r="C57" s="128">
        <v>226</v>
      </c>
      <c r="D57" s="58">
        <v>443303</v>
      </c>
      <c r="E57" s="128">
        <v>123</v>
      </c>
      <c r="F57" s="58">
        <v>52532</v>
      </c>
      <c r="G57" s="128">
        <v>192</v>
      </c>
      <c r="H57" s="58">
        <v>4194706</v>
      </c>
      <c r="I57" s="58">
        <v>215</v>
      </c>
      <c r="J57" s="133"/>
      <c r="K57" s="58"/>
      <c r="L57" s="58"/>
      <c r="M57" s="58"/>
      <c r="N57" s="58"/>
      <c r="O57" s="58"/>
      <c r="P57" s="58"/>
      <c r="Q57" s="58"/>
      <c r="R57" s="58"/>
      <c r="S57" s="58"/>
      <c r="T57" s="161"/>
      <c r="U57" s="161"/>
    </row>
    <row r="58" spans="1:21" s="9" customFormat="1" ht="20.25" customHeight="1" x14ac:dyDescent="0.3">
      <c r="A58" s="114" t="s">
        <v>148</v>
      </c>
      <c r="B58" s="115">
        <v>834750</v>
      </c>
      <c r="C58" s="130">
        <v>225</v>
      </c>
      <c r="D58" s="115">
        <v>91510</v>
      </c>
      <c r="E58" s="130">
        <v>127</v>
      </c>
      <c r="F58" s="115">
        <v>15060</v>
      </c>
      <c r="G58" s="130">
        <v>192</v>
      </c>
      <c r="H58" s="115">
        <v>941320</v>
      </c>
      <c r="I58" s="115">
        <v>215</v>
      </c>
      <c r="J58" s="133"/>
      <c r="K58" s="114"/>
      <c r="L58" s="115"/>
      <c r="M58" s="115"/>
      <c r="N58" s="115"/>
      <c r="O58" s="115"/>
      <c r="P58" s="115"/>
      <c r="Q58" s="115"/>
      <c r="R58" s="115"/>
      <c r="S58" s="115"/>
      <c r="T58" s="161"/>
      <c r="U58" s="161"/>
    </row>
    <row r="59" spans="1:21" s="9" customFormat="1" ht="15" x14ac:dyDescent="0.3">
      <c r="A59" s="114" t="s">
        <v>149</v>
      </c>
      <c r="B59" s="115">
        <v>1631037</v>
      </c>
      <c r="C59" s="130">
        <v>227</v>
      </c>
      <c r="D59" s="115">
        <v>194214</v>
      </c>
      <c r="E59" s="130">
        <v>128</v>
      </c>
      <c r="F59" s="115">
        <v>21910</v>
      </c>
      <c r="G59" s="130">
        <v>194</v>
      </c>
      <c r="H59" s="115">
        <v>1847161</v>
      </c>
      <c r="I59" s="115">
        <v>217</v>
      </c>
      <c r="J59" s="133"/>
      <c r="K59" s="114"/>
      <c r="L59" s="115"/>
      <c r="M59" s="115"/>
      <c r="N59" s="115"/>
      <c r="O59" s="115"/>
      <c r="P59" s="115"/>
      <c r="Q59" s="115"/>
      <c r="R59" s="115"/>
      <c r="S59" s="115"/>
      <c r="T59" s="161"/>
      <c r="U59" s="161"/>
    </row>
    <row r="60" spans="1:21" s="9" customFormat="1" ht="15" x14ac:dyDescent="0.3">
      <c r="A60" s="114" t="s">
        <v>150</v>
      </c>
      <c r="B60" s="115">
        <v>1233084</v>
      </c>
      <c r="C60" s="130">
        <v>225</v>
      </c>
      <c r="D60" s="115">
        <v>157579</v>
      </c>
      <c r="E60" s="130">
        <v>114</v>
      </c>
      <c r="F60" s="115">
        <v>15562</v>
      </c>
      <c r="G60" s="130">
        <v>191</v>
      </c>
      <c r="H60" s="115">
        <v>1406225</v>
      </c>
      <c r="I60" s="115">
        <v>213</v>
      </c>
      <c r="J60" s="133"/>
      <c r="K60" s="114"/>
      <c r="L60" s="115"/>
      <c r="M60" s="115"/>
      <c r="N60" s="115"/>
      <c r="O60" s="115"/>
      <c r="P60" s="115"/>
      <c r="Q60" s="115"/>
      <c r="R60" s="115"/>
      <c r="S60" s="115"/>
      <c r="T60" s="161"/>
      <c r="U60" s="161"/>
    </row>
    <row r="61" spans="1:21" s="9" customFormat="1" ht="15" x14ac:dyDescent="0.3">
      <c r="A61" s="58" t="s">
        <v>151</v>
      </c>
      <c r="B61" s="58">
        <v>890597</v>
      </c>
      <c r="C61" s="128">
        <v>211</v>
      </c>
      <c r="D61" s="58">
        <v>117608</v>
      </c>
      <c r="E61" s="128">
        <v>102</v>
      </c>
      <c r="F61" s="58">
        <v>10239</v>
      </c>
      <c r="G61" s="128">
        <v>180</v>
      </c>
      <c r="H61" s="58">
        <v>1018444</v>
      </c>
      <c r="I61" s="58">
        <v>198</v>
      </c>
      <c r="J61" s="133"/>
      <c r="K61" s="58"/>
      <c r="L61" s="58"/>
      <c r="M61" s="58"/>
      <c r="N61" s="58"/>
      <c r="O61" s="58"/>
      <c r="P61" s="58"/>
      <c r="Q61" s="58"/>
      <c r="R61" s="58"/>
      <c r="S61" s="58"/>
      <c r="T61" s="161"/>
      <c r="U61" s="161"/>
    </row>
    <row r="62" spans="1:21" s="9" customFormat="1" ht="15" x14ac:dyDescent="0.3">
      <c r="A62" s="58" t="s">
        <v>152</v>
      </c>
      <c r="B62" s="58">
        <v>595421</v>
      </c>
      <c r="C62" s="128">
        <v>178</v>
      </c>
      <c r="D62" s="58">
        <v>84682</v>
      </c>
      <c r="E62" s="128">
        <v>85</v>
      </c>
      <c r="F62" s="58">
        <v>6799</v>
      </c>
      <c r="G62" s="128">
        <v>154</v>
      </c>
      <c r="H62" s="58">
        <v>686902</v>
      </c>
      <c r="I62" s="58">
        <v>166</v>
      </c>
      <c r="J62" s="133"/>
      <c r="K62" s="58"/>
      <c r="L62" s="58"/>
      <c r="M62" s="58"/>
      <c r="N62" s="58"/>
      <c r="O62" s="58"/>
      <c r="P62" s="58"/>
      <c r="Q62" s="58"/>
      <c r="R62" s="58"/>
      <c r="S62" s="58"/>
      <c r="T62" s="161"/>
      <c r="U62" s="161"/>
    </row>
    <row r="63" spans="1:21" s="9" customFormat="1" ht="15" x14ac:dyDescent="0.3">
      <c r="A63" s="167" t="s">
        <v>153</v>
      </c>
      <c r="B63" s="58">
        <v>373188</v>
      </c>
      <c r="C63" s="128">
        <v>144</v>
      </c>
      <c r="D63" s="58">
        <v>57571</v>
      </c>
      <c r="E63" s="128">
        <v>64</v>
      </c>
      <c r="F63" s="58">
        <v>4365</v>
      </c>
      <c r="G63" s="128">
        <v>123</v>
      </c>
      <c r="H63" s="58">
        <v>435124</v>
      </c>
      <c r="I63" s="58">
        <v>133</v>
      </c>
      <c r="J63" s="133"/>
      <c r="K63" s="167"/>
      <c r="L63" s="58"/>
      <c r="M63" s="58"/>
      <c r="N63" s="58"/>
      <c r="O63" s="58"/>
      <c r="P63" s="58"/>
      <c r="Q63" s="58"/>
      <c r="R63" s="58"/>
      <c r="S63" s="58"/>
      <c r="T63" s="161"/>
      <c r="U63" s="161"/>
    </row>
    <row r="64" spans="1:21" s="9" customFormat="1" ht="15" x14ac:dyDescent="0.3">
      <c r="A64" s="58" t="s">
        <v>154</v>
      </c>
      <c r="B64" s="58">
        <v>222161</v>
      </c>
      <c r="C64" s="128">
        <v>111</v>
      </c>
      <c r="D64" s="58">
        <v>35494</v>
      </c>
      <c r="E64" s="128">
        <v>51</v>
      </c>
      <c r="F64" s="58">
        <v>2592</v>
      </c>
      <c r="G64" s="128">
        <v>95</v>
      </c>
      <c r="H64" s="58">
        <v>260247</v>
      </c>
      <c r="I64" s="58">
        <v>102</v>
      </c>
      <c r="J64" s="133"/>
      <c r="K64" s="58"/>
      <c r="L64" s="58"/>
      <c r="M64" s="58"/>
      <c r="N64" s="58"/>
      <c r="O64" s="58"/>
      <c r="P64" s="58"/>
      <c r="Q64" s="58"/>
      <c r="R64" s="58"/>
      <c r="S64" s="58"/>
      <c r="T64" s="161"/>
      <c r="U64" s="161"/>
    </row>
    <row r="65" spans="1:21" s="9" customFormat="1" ht="14.5" customHeight="1" x14ac:dyDescent="0.3">
      <c r="A65" s="58" t="s">
        <v>155</v>
      </c>
      <c r="B65" s="58">
        <v>121291</v>
      </c>
      <c r="C65" s="128">
        <v>78</v>
      </c>
      <c r="D65" s="58">
        <v>22043</v>
      </c>
      <c r="E65" s="128">
        <v>38</v>
      </c>
      <c r="F65" s="58">
        <v>1593</v>
      </c>
      <c r="G65" s="128">
        <v>69</v>
      </c>
      <c r="H65" s="58">
        <v>144927</v>
      </c>
      <c r="I65" s="58">
        <v>72</v>
      </c>
      <c r="J65" s="133"/>
      <c r="K65" s="58"/>
      <c r="L65" s="58"/>
      <c r="M65" s="58"/>
      <c r="N65" s="58"/>
      <c r="O65" s="58"/>
      <c r="P65" s="58"/>
      <c r="Q65" s="58"/>
      <c r="R65" s="58"/>
      <c r="S65" s="58"/>
      <c r="T65" s="161"/>
      <c r="U65" s="161"/>
    </row>
    <row r="66" spans="1:21" s="9" customFormat="1" ht="15" x14ac:dyDescent="0.3">
      <c r="A66" s="58" t="s">
        <v>156</v>
      </c>
      <c r="B66" s="58">
        <v>141568</v>
      </c>
      <c r="C66" s="128">
        <v>61</v>
      </c>
      <c r="D66" s="58">
        <v>41054</v>
      </c>
      <c r="E66" s="128">
        <v>30</v>
      </c>
      <c r="F66" s="58">
        <v>2954</v>
      </c>
      <c r="G66" s="128">
        <v>54</v>
      </c>
      <c r="H66" s="58">
        <v>185576</v>
      </c>
      <c r="I66" s="58">
        <v>54</v>
      </c>
      <c r="J66" s="133"/>
      <c r="K66" s="58"/>
      <c r="L66" s="58"/>
      <c r="M66" s="58"/>
      <c r="N66" s="58"/>
      <c r="O66" s="58"/>
      <c r="P66" s="58"/>
      <c r="Q66" s="58"/>
      <c r="R66" s="58"/>
      <c r="S66" s="58"/>
      <c r="T66" s="161"/>
      <c r="U66" s="161"/>
    </row>
    <row r="67" spans="1:21" s="9" customFormat="1" ht="15" x14ac:dyDescent="0.3">
      <c r="A67" s="58" t="s">
        <v>32</v>
      </c>
      <c r="B67" s="58">
        <v>1708676</v>
      </c>
      <c r="C67" s="128">
        <v>59</v>
      </c>
      <c r="D67" s="58">
        <v>321318</v>
      </c>
      <c r="E67" s="128">
        <v>30</v>
      </c>
      <c r="F67" s="58">
        <v>21418</v>
      </c>
      <c r="G67" s="128">
        <v>54</v>
      </c>
      <c r="H67" s="58">
        <v>2051412</v>
      </c>
      <c r="I67" s="58">
        <v>54</v>
      </c>
      <c r="J67" s="133"/>
      <c r="K67" s="58"/>
      <c r="L67" s="58"/>
      <c r="M67" s="58"/>
      <c r="N67" s="58"/>
      <c r="O67" s="58"/>
      <c r="P67" s="58"/>
      <c r="Q67" s="58"/>
      <c r="R67" s="58"/>
      <c r="S67" s="58"/>
      <c r="T67" s="161"/>
      <c r="U67" s="161"/>
    </row>
    <row r="68" spans="1:21" s="9" customFormat="1" ht="26.5" customHeight="1" x14ac:dyDescent="0.3">
      <c r="A68" s="131" t="s">
        <v>78</v>
      </c>
      <c r="B68" s="131">
        <v>7751773</v>
      </c>
      <c r="C68" s="132">
        <v>171</v>
      </c>
      <c r="D68" s="131">
        <v>1123073</v>
      </c>
      <c r="E68" s="132">
        <v>81</v>
      </c>
      <c r="F68" s="131">
        <v>102492</v>
      </c>
      <c r="G68" s="132">
        <v>148</v>
      </c>
      <c r="H68" s="131">
        <v>8977338</v>
      </c>
      <c r="I68" s="131">
        <v>160</v>
      </c>
      <c r="J68" s="133"/>
      <c r="K68" s="79"/>
      <c r="L68" s="79"/>
      <c r="M68" s="79"/>
      <c r="N68" s="79"/>
      <c r="O68" s="79"/>
      <c r="P68" s="79"/>
      <c r="Q68" s="79"/>
      <c r="R68" s="79"/>
      <c r="S68" s="79"/>
      <c r="T68" s="161"/>
      <c r="U68" s="161"/>
    </row>
    <row r="69" spans="1:21" ht="25.5" customHeight="1" x14ac:dyDescent="0.3">
      <c r="A69" s="411" t="s">
        <v>219</v>
      </c>
      <c r="B69" s="411"/>
      <c r="C69" s="411"/>
      <c r="D69" s="411"/>
      <c r="E69" s="411"/>
      <c r="F69" s="411"/>
      <c r="G69" s="411"/>
      <c r="H69" s="411"/>
      <c r="I69" s="411"/>
      <c r="J69" s="133"/>
      <c r="K69" s="9"/>
    </row>
    <row r="70" spans="1:21" s="9" customFormat="1" ht="16.5" customHeight="1" x14ac:dyDescent="0.3">
      <c r="A70" s="58" t="s">
        <v>147</v>
      </c>
      <c r="B70" s="58">
        <v>3692029</v>
      </c>
      <c r="C70" s="128">
        <v>226</v>
      </c>
      <c r="D70" s="58">
        <v>444983</v>
      </c>
      <c r="E70" s="128">
        <v>123</v>
      </c>
      <c r="F70" s="58">
        <v>52563</v>
      </c>
      <c r="G70" s="128">
        <v>192</v>
      </c>
      <c r="H70" s="58">
        <v>4189575</v>
      </c>
      <c r="I70" s="58">
        <v>215</v>
      </c>
      <c r="J70" s="133"/>
      <c r="K70" s="58"/>
      <c r="L70" s="58"/>
      <c r="M70" s="58"/>
      <c r="N70" s="58"/>
      <c r="O70" s="58"/>
      <c r="P70" s="58"/>
      <c r="Q70" s="58"/>
      <c r="R70" s="58"/>
      <c r="S70" s="58"/>
      <c r="T70" s="161"/>
      <c r="U70" s="161"/>
    </row>
    <row r="71" spans="1:21" s="9" customFormat="1" ht="20.25" customHeight="1" x14ac:dyDescent="0.3">
      <c r="A71" s="114" t="s">
        <v>148</v>
      </c>
      <c r="B71" s="115">
        <v>832786</v>
      </c>
      <c r="C71" s="130">
        <v>225</v>
      </c>
      <c r="D71" s="115">
        <v>91606</v>
      </c>
      <c r="E71" s="130">
        <v>128</v>
      </c>
      <c r="F71" s="115">
        <v>15075</v>
      </c>
      <c r="G71" s="130">
        <v>192</v>
      </c>
      <c r="H71" s="115">
        <v>939467</v>
      </c>
      <c r="I71" s="115">
        <v>215</v>
      </c>
      <c r="J71" s="133"/>
      <c r="K71" s="114"/>
      <c r="L71" s="115"/>
      <c r="M71" s="115"/>
      <c r="N71" s="115"/>
      <c r="O71" s="115"/>
      <c r="P71" s="115"/>
      <c r="Q71" s="115"/>
      <c r="R71" s="115"/>
      <c r="S71" s="115"/>
      <c r="T71" s="161"/>
      <c r="U71" s="161"/>
    </row>
    <row r="72" spans="1:21" s="9" customFormat="1" ht="15" x14ac:dyDescent="0.3">
      <c r="A72" s="114" t="s">
        <v>149</v>
      </c>
      <c r="B72" s="115">
        <v>1628081</v>
      </c>
      <c r="C72" s="130">
        <v>227</v>
      </c>
      <c r="D72" s="115">
        <v>194944</v>
      </c>
      <c r="E72" s="130">
        <v>128</v>
      </c>
      <c r="F72" s="115">
        <v>21889</v>
      </c>
      <c r="G72" s="130">
        <v>194</v>
      </c>
      <c r="H72" s="115">
        <v>1844914</v>
      </c>
      <c r="I72" s="115">
        <v>217</v>
      </c>
      <c r="J72" s="133"/>
      <c r="K72" s="114"/>
      <c r="L72" s="115"/>
      <c r="M72" s="115"/>
      <c r="N72" s="115"/>
      <c r="O72" s="115"/>
      <c r="P72" s="115"/>
      <c r="Q72" s="115"/>
      <c r="R72" s="115"/>
      <c r="S72" s="115"/>
      <c r="T72" s="161"/>
      <c r="U72" s="161"/>
    </row>
    <row r="73" spans="1:21" s="9" customFormat="1" ht="15" x14ac:dyDescent="0.3">
      <c r="A73" s="114" t="s">
        <v>150</v>
      </c>
      <c r="B73" s="115">
        <v>1231162</v>
      </c>
      <c r="C73" s="130">
        <v>225</v>
      </c>
      <c r="D73" s="115">
        <v>158433</v>
      </c>
      <c r="E73" s="130">
        <v>114</v>
      </c>
      <c r="F73" s="115">
        <v>15599</v>
      </c>
      <c r="G73" s="130">
        <v>191</v>
      </c>
      <c r="H73" s="115">
        <v>1405194</v>
      </c>
      <c r="I73" s="115">
        <v>212</v>
      </c>
      <c r="J73" s="133"/>
      <c r="K73" s="114"/>
      <c r="L73" s="115"/>
      <c r="M73" s="115"/>
      <c r="N73" s="115"/>
      <c r="O73" s="115"/>
      <c r="P73" s="115"/>
      <c r="Q73" s="115"/>
      <c r="R73" s="115"/>
      <c r="S73" s="115"/>
      <c r="T73" s="161"/>
      <c r="U73" s="161"/>
    </row>
    <row r="74" spans="1:21" s="9" customFormat="1" ht="15" x14ac:dyDescent="0.3">
      <c r="A74" s="58" t="s">
        <v>151</v>
      </c>
      <c r="B74" s="58">
        <v>888770</v>
      </c>
      <c r="C74" s="128">
        <v>211</v>
      </c>
      <c r="D74" s="58">
        <v>118174</v>
      </c>
      <c r="E74" s="128">
        <v>103</v>
      </c>
      <c r="F74" s="58">
        <v>10256</v>
      </c>
      <c r="G74" s="128">
        <v>180</v>
      </c>
      <c r="H74" s="58">
        <v>1017200</v>
      </c>
      <c r="I74" s="58">
        <v>198</v>
      </c>
      <c r="J74" s="133"/>
      <c r="K74" s="58"/>
      <c r="L74" s="58"/>
      <c r="M74" s="58"/>
      <c r="N74" s="58"/>
      <c r="O74" s="58"/>
      <c r="P74" s="58"/>
      <c r="Q74" s="58"/>
      <c r="R74" s="58"/>
      <c r="S74" s="58"/>
      <c r="T74" s="161"/>
      <c r="U74" s="161"/>
    </row>
    <row r="75" spans="1:21" s="9" customFormat="1" ht="15" x14ac:dyDescent="0.3">
      <c r="A75" s="58" t="s">
        <v>152</v>
      </c>
      <c r="B75" s="58">
        <v>594112</v>
      </c>
      <c r="C75" s="128">
        <v>178</v>
      </c>
      <c r="D75" s="58">
        <v>85036</v>
      </c>
      <c r="E75" s="128">
        <v>85</v>
      </c>
      <c r="F75" s="58">
        <v>6814</v>
      </c>
      <c r="G75" s="128">
        <v>154</v>
      </c>
      <c r="H75" s="58">
        <v>685962</v>
      </c>
      <c r="I75" s="58">
        <v>166</v>
      </c>
      <c r="J75" s="133"/>
      <c r="K75" s="58"/>
      <c r="L75" s="58"/>
      <c r="M75" s="58"/>
      <c r="N75" s="58"/>
      <c r="O75" s="58"/>
      <c r="P75" s="58"/>
      <c r="Q75" s="58"/>
      <c r="R75" s="58"/>
      <c r="S75" s="58"/>
      <c r="T75" s="161"/>
      <c r="U75" s="161"/>
    </row>
    <row r="76" spans="1:21" s="9" customFormat="1" ht="15" x14ac:dyDescent="0.3">
      <c r="A76" s="167" t="s">
        <v>153</v>
      </c>
      <c r="B76" s="58">
        <v>372202</v>
      </c>
      <c r="C76" s="128">
        <v>144</v>
      </c>
      <c r="D76" s="58">
        <v>57870</v>
      </c>
      <c r="E76" s="128">
        <v>64</v>
      </c>
      <c r="F76" s="58">
        <v>4378</v>
      </c>
      <c r="G76" s="128">
        <v>123</v>
      </c>
      <c r="H76" s="58">
        <v>434450</v>
      </c>
      <c r="I76" s="58">
        <v>133</v>
      </c>
      <c r="J76" s="133"/>
      <c r="K76" s="167"/>
      <c r="L76" s="58"/>
      <c r="M76" s="58"/>
      <c r="N76" s="58"/>
      <c r="O76" s="58"/>
      <c r="P76" s="58"/>
      <c r="Q76" s="58"/>
      <c r="R76" s="58"/>
      <c r="S76" s="58"/>
      <c r="T76" s="161"/>
      <c r="U76" s="161"/>
    </row>
    <row r="77" spans="1:21" s="9" customFormat="1" ht="15" x14ac:dyDescent="0.3">
      <c r="A77" s="58" t="s">
        <v>154</v>
      </c>
      <c r="B77" s="58">
        <v>224143</v>
      </c>
      <c r="C77" s="128">
        <v>110</v>
      </c>
      <c r="D77" s="58">
        <v>37175</v>
      </c>
      <c r="E77" s="128">
        <v>51</v>
      </c>
      <c r="F77" s="58">
        <v>2654</v>
      </c>
      <c r="G77" s="128">
        <v>95</v>
      </c>
      <c r="H77" s="58">
        <v>263972</v>
      </c>
      <c r="I77" s="58">
        <v>102</v>
      </c>
      <c r="J77" s="133"/>
      <c r="K77" s="58"/>
      <c r="L77" s="58"/>
      <c r="M77" s="58"/>
      <c r="N77" s="58"/>
      <c r="O77" s="58"/>
      <c r="P77" s="58"/>
      <c r="Q77" s="58"/>
      <c r="R77" s="58"/>
      <c r="S77" s="58"/>
      <c r="T77" s="161"/>
      <c r="U77" s="161"/>
    </row>
    <row r="78" spans="1:21" s="9" customFormat="1" ht="14.5" customHeight="1" x14ac:dyDescent="0.3">
      <c r="A78" s="58" t="s">
        <v>155</v>
      </c>
      <c r="B78" s="58">
        <v>122668</v>
      </c>
      <c r="C78" s="128">
        <v>78</v>
      </c>
      <c r="D78" s="58">
        <v>23088</v>
      </c>
      <c r="E78" s="128">
        <v>38</v>
      </c>
      <c r="F78" s="58">
        <v>1642</v>
      </c>
      <c r="G78" s="128">
        <v>69</v>
      </c>
      <c r="H78" s="58">
        <v>147398</v>
      </c>
      <c r="I78" s="58">
        <v>71</v>
      </c>
      <c r="J78" s="133"/>
      <c r="K78" s="58"/>
      <c r="L78" s="58"/>
      <c r="M78" s="58"/>
      <c r="N78" s="58"/>
      <c r="O78" s="58"/>
      <c r="P78" s="58"/>
      <c r="Q78" s="58"/>
      <c r="R78" s="58"/>
      <c r="S78" s="58"/>
      <c r="T78" s="161"/>
      <c r="U78" s="161"/>
    </row>
    <row r="79" spans="1:21" s="9" customFormat="1" ht="15" x14ac:dyDescent="0.3">
      <c r="A79" s="58" t="s">
        <v>156</v>
      </c>
      <c r="B79" s="58">
        <v>148829</v>
      </c>
      <c r="C79" s="128">
        <v>61</v>
      </c>
      <c r="D79" s="58">
        <v>43523</v>
      </c>
      <c r="E79" s="128">
        <v>30</v>
      </c>
      <c r="F79" s="58">
        <v>3047</v>
      </c>
      <c r="G79" s="128">
        <v>54</v>
      </c>
      <c r="H79" s="58">
        <v>195399</v>
      </c>
      <c r="I79" s="58">
        <v>54</v>
      </c>
      <c r="J79" s="133"/>
      <c r="K79" s="58"/>
      <c r="L79" s="58"/>
      <c r="M79" s="58"/>
      <c r="N79" s="58"/>
      <c r="O79" s="58"/>
      <c r="P79" s="58"/>
      <c r="Q79" s="58"/>
      <c r="R79" s="58"/>
      <c r="S79" s="58"/>
      <c r="T79" s="161"/>
      <c r="U79" s="161"/>
    </row>
    <row r="80" spans="1:21" s="9" customFormat="1" ht="15" x14ac:dyDescent="0.3">
      <c r="A80" s="58" t="s">
        <v>32</v>
      </c>
      <c r="B80" s="58">
        <v>1684802</v>
      </c>
      <c r="C80" s="128">
        <v>58</v>
      </c>
      <c r="D80" s="58">
        <v>310936</v>
      </c>
      <c r="E80" s="128">
        <v>29</v>
      </c>
      <c r="F80" s="58">
        <v>21097</v>
      </c>
      <c r="G80" s="128">
        <v>54</v>
      </c>
      <c r="H80" s="58">
        <v>2016835</v>
      </c>
      <c r="I80" s="58">
        <v>54</v>
      </c>
      <c r="J80" s="133"/>
      <c r="K80" s="58"/>
      <c r="L80" s="58"/>
      <c r="M80" s="58"/>
      <c r="N80" s="58"/>
      <c r="O80" s="58"/>
      <c r="P80" s="58"/>
      <c r="Q80" s="58"/>
      <c r="R80" s="58"/>
      <c r="S80" s="58"/>
      <c r="T80" s="161"/>
      <c r="U80" s="161"/>
    </row>
    <row r="81" spans="1:21" s="9" customFormat="1" ht="26.5" customHeight="1" x14ac:dyDescent="0.3">
      <c r="A81" s="131" t="s">
        <v>78</v>
      </c>
      <c r="B81" s="131">
        <v>7727555</v>
      </c>
      <c r="C81" s="132">
        <v>171</v>
      </c>
      <c r="D81" s="131">
        <v>1120785</v>
      </c>
      <c r="E81" s="132">
        <v>81</v>
      </c>
      <c r="F81" s="131">
        <v>102451</v>
      </c>
      <c r="G81" s="132">
        <v>149</v>
      </c>
      <c r="H81" s="131">
        <v>8950791</v>
      </c>
      <c r="I81" s="131">
        <v>160</v>
      </c>
      <c r="J81" s="133"/>
      <c r="K81" s="79"/>
      <c r="L81" s="79"/>
      <c r="M81" s="79"/>
      <c r="N81" s="79"/>
      <c r="O81" s="79"/>
      <c r="P81" s="79"/>
      <c r="Q81" s="79"/>
      <c r="R81" s="79"/>
      <c r="S81" s="79"/>
      <c r="T81" s="161"/>
      <c r="U81" s="161"/>
    </row>
    <row r="83" spans="1:21" x14ac:dyDescent="0.25">
      <c r="A83" s="319" t="str">
        <f>+INDICE!B10</f>
        <v xml:space="preserve"> Lettura dati 23 novembre 2023</v>
      </c>
    </row>
  </sheetData>
  <mergeCells count="18">
    <mergeCell ref="K43:S43"/>
    <mergeCell ref="A69:I69"/>
    <mergeCell ref="A56:I56"/>
    <mergeCell ref="A43:I43"/>
    <mergeCell ref="A30:I30"/>
    <mergeCell ref="K30:S30"/>
    <mergeCell ref="A17:I17"/>
    <mergeCell ref="A4:I4"/>
    <mergeCell ref="B2:C2"/>
    <mergeCell ref="D2:E2"/>
    <mergeCell ref="F2:G2"/>
    <mergeCell ref="H2:I2"/>
    <mergeCell ref="K17:S17"/>
    <mergeCell ref="K4:S4"/>
    <mergeCell ref="L2:M2"/>
    <mergeCell ref="N2:O2"/>
    <mergeCell ref="P2:Q2"/>
    <mergeCell ref="R2:S2"/>
  </mergeCells>
  <pageMargins left="0.70866141732283472" right="0.70866141732283472" top="0.74803149606299213" bottom="0.15748031496062992" header="0.31496062992125984" footer="0.31496062992125984"/>
  <pageSetup paperSize="9" scale="34"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9E7A-5931-4EC0-9ADF-5808578922C5}">
  <sheetPr>
    <pageSetUpPr fitToPage="1"/>
  </sheetPr>
  <dimension ref="A1:W79"/>
  <sheetViews>
    <sheetView showGridLines="0" view="pageBreakPreview" topLeftCell="A20" zoomScale="60" zoomScaleNormal="70" workbookViewId="0">
      <selection activeCell="C25" sqref="C25:J27"/>
    </sheetView>
  </sheetViews>
  <sheetFormatPr defaultColWidth="13.26953125" defaultRowHeight="10" x14ac:dyDescent="0.35"/>
  <cols>
    <col min="1" max="1" width="30.1796875" style="1" customWidth="1"/>
    <col min="2" max="2" width="17.81640625" style="1" bestFit="1" customWidth="1"/>
    <col min="3" max="3" width="13" style="1" customWidth="1"/>
    <col min="4" max="4" width="14.1796875" style="1" customWidth="1"/>
    <col min="5" max="5" width="17.26953125" style="1" bestFit="1" customWidth="1"/>
    <col min="6" max="6" width="13.453125" style="1" customWidth="1"/>
    <col min="7" max="7" width="14" style="1" customWidth="1"/>
    <col min="8" max="8" width="17.26953125" style="1" bestFit="1" customWidth="1"/>
    <col min="9" max="9" width="12.7265625" style="1" customWidth="1"/>
    <col min="10" max="10" width="14.453125" style="1" customWidth="1"/>
    <col min="11" max="11" width="17.26953125" style="1" bestFit="1" customWidth="1"/>
    <col min="12" max="12" width="11.453125" style="1" customWidth="1"/>
    <col min="13" max="13" width="15.7265625" style="1" customWidth="1"/>
    <col min="14" max="14" width="17.26953125" style="1" bestFit="1" customWidth="1"/>
    <col min="15" max="15" width="11.453125" style="1" customWidth="1"/>
    <col min="16" max="16" width="14.453125" style="1" customWidth="1"/>
    <col min="17" max="17" width="17.81640625" style="93" bestFit="1" customWidth="1"/>
    <col min="18" max="18" width="23.453125" style="93" customWidth="1"/>
    <col min="19" max="19" width="13.453125" style="93" bestFit="1" customWidth="1"/>
    <col min="20" max="20" width="17.81640625" style="93" bestFit="1" customWidth="1"/>
    <col min="21" max="22" width="13.453125" style="93" bestFit="1" customWidth="1"/>
    <col min="23" max="23" width="13.26953125" style="93"/>
    <col min="24" max="16384" width="13.26953125" style="1"/>
  </cols>
  <sheetData>
    <row r="1" spans="1:23" ht="59.5" customHeight="1" thickBot="1" x14ac:dyDescent="0.4">
      <c r="A1" s="85" t="s">
        <v>142</v>
      </c>
      <c r="B1" s="85"/>
      <c r="C1" s="85"/>
      <c r="D1" s="85"/>
      <c r="E1" s="85"/>
      <c r="F1" s="85"/>
      <c r="G1" s="85"/>
      <c r="H1" s="85"/>
      <c r="I1" s="85"/>
      <c r="J1" s="85"/>
      <c r="K1" s="85"/>
      <c r="L1" s="85"/>
      <c r="M1" s="85"/>
      <c r="N1" s="49"/>
      <c r="O1" s="49"/>
      <c r="P1" s="49"/>
    </row>
    <row r="2" spans="1:23" ht="40.5" customHeight="1" thickTop="1" x14ac:dyDescent="0.35">
      <c r="A2" s="205"/>
      <c r="B2" s="400" t="s">
        <v>36</v>
      </c>
      <c r="C2" s="400"/>
      <c r="D2" s="400"/>
      <c r="E2" s="400"/>
      <c r="F2" s="400"/>
      <c r="G2" s="400"/>
      <c r="H2" s="400"/>
      <c r="I2" s="400"/>
      <c r="J2" s="400"/>
      <c r="K2" s="400"/>
      <c r="L2" s="400"/>
      <c r="M2" s="400"/>
      <c r="N2" s="400"/>
      <c r="O2" s="400"/>
      <c r="P2" s="400"/>
      <c r="Q2" s="206"/>
    </row>
    <row r="3" spans="1:23" ht="28.5" customHeight="1" x14ac:dyDescent="0.35">
      <c r="A3" s="416" t="s">
        <v>74</v>
      </c>
      <c r="B3" s="401" t="s">
        <v>3</v>
      </c>
      <c r="C3" s="401"/>
      <c r="D3" s="402"/>
      <c r="E3" s="401" t="s">
        <v>22</v>
      </c>
      <c r="F3" s="401"/>
      <c r="G3" s="402"/>
      <c r="H3" s="401" t="s">
        <v>23</v>
      </c>
      <c r="I3" s="401"/>
      <c r="J3" s="402"/>
      <c r="K3" s="401" t="s">
        <v>70</v>
      </c>
      <c r="L3" s="401"/>
      <c r="M3" s="402"/>
      <c r="N3" s="401" t="s">
        <v>86</v>
      </c>
      <c r="O3" s="401"/>
      <c r="P3" s="402"/>
      <c r="Q3" s="206"/>
    </row>
    <row r="4" spans="1:23" s="139" customFormat="1" ht="100" customHeight="1" thickBot="1" x14ac:dyDescent="0.4">
      <c r="A4" s="369"/>
      <c r="B4" s="124" t="s">
        <v>114</v>
      </c>
      <c r="C4" s="124" t="s">
        <v>106</v>
      </c>
      <c r="D4" s="124" t="s">
        <v>107</v>
      </c>
      <c r="E4" s="124" t="s">
        <v>114</v>
      </c>
      <c r="F4" s="124" t="s">
        <v>106</v>
      </c>
      <c r="G4" s="124" t="s">
        <v>107</v>
      </c>
      <c r="H4" s="124" t="s">
        <v>114</v>
      </c>
      <c r="I4" s="124" t="s">
        <v>106</v>
      </c>
      <c r="J4" s="124" t="s">
        <v>107</v>
      </c>
      <c r="K4" s="124" t="s">
        <v>114</v>
      </c>
      <c r="L4" s="124" t="s">
        <v>106</v>
      </c>
      <c r="M4" s="124" t="s">
        <v>107</v>
      </c>
      <c r="N4" s="124" t="s">
        <v>114</v>
      </c>
      <c r="O4" s="124" t="s">
        <v>106</v>
      </c>
      <c r="P4" s="124" t="s">
        <v>107</v>
      </c>
      <c r="Q4" s="206"/>
      <c r="R4" s="93"/>
      <c r="S4" s="93"/>
      <c r="T4" s="93"/>
      <c r="U4" s="93"/>
      <c r="V4" s="93"/>
      <c r="W4" s="93"/>
    </row>
    <row r="5" spans="1:23" ht="18" customHeight="1" thickTop="1" x14ac:dyDescent="0.35">
      <c r="A5" s="58" t="s">
        <v>53</v>
      </c>
      <c r="B5" s="58">
        <v>2232671</v>
      </c>
      <c r="C5" s="207">
        <v>1.69</v>
      </c>
      <c r="D5" s="58">
        <v>330</v>
      </c>
      <c r="E5" s="58">
        <v>2236382</v>
      </c>
      <c r="F5" s="207">
        <v>1.69</v>
      </c>
      <c r="G5" s="58">
        <v>330</v>
      </c>
      <c r="H5" s="58">
        <v>2279555</v>
      </c>
      <c r="I5" s="207">
        <v>1.7</v>
      </c>
      <c r="J5" s="58">
        <v>331</v>
      </c>
      <c r="K5" s="58">
        <v>2279035</v>
      </c>
      <c r="L5" s="207">
        <v>1.7</v>
      </c>
      <c r="M5" s="58">
        <v>331</v>
      </c>
      <c r="N5" s="58">
        <v>2262793</v>
      </c>
      <c r="O5" s="207">
        <v>1.69</v>
      </c>
      <c r="P5" s="58">
        <v>331</v>
      </c>
    </row>
    <row r="6" spans="1:23" ht="18" customHeight="1" x14ac:dyDescent="0.35">
      <c r="A6" s="114" t="s">
        <v>55</v>
      </c>
      <c r="B6" s="115">
        <v>512157</v>
      </c>
      <c r="C6" s="208">
        <v>1.71</v>
      </c>
      <c r="D6" s="115">
        <v>331</v>
      </c>
      <c r="E6" s="115">
        <v>512910</v>
      </c>
      <c r="F6" s="208">
        <v>1.71</v>
      </c>
      <c r="G6" s="115">
        <v>330</v>
      </c>
      <c r="H6" s="115">
        <v>548567</v>
      </c>
      <c r="I6" s="208">
        <v>1.73</v>
      </c>
      <c r="J6" s="115">
        <v>334</v>
      </c>
      <c r="K6" s="115">
        <v>546802</v>
      </c>
      <c r="L6" s="208">
        <v>1.73</v>
      </c>
      <c r="M6" s="115">
        <v>335</v>
      </c>
      <c r="N6" s="115">
        <v>525560</v>
      </c>
      <c r="O6" s="208">
        <v>1.73</v>
      </c>
      <c r="P6" s="115">
        <v>335</v>
      </c>
    </row>
    <row r="7" spans="1:23" ht="18" customHeight="1" x14ac:dyDescent="0.35">
      <c r="A7" s="114" t="s">
        <v>41</v>
      </c>
      <c r="B7" s="115">
        <v>940957</v>
      </c>
      <c r="C7" s="208">
        <v>1.75</v>
      </c>
      <c r="D7" s="115">
        <v>344</v>
      </c>
      <c r="E7" s="115">
        <v>942038</v>
      </c>
      <c r="F7" s="208">
        <v>1.75</v>
      </c>
      <c r="G7" s="115">
        <v>344</v>
      </c>
      <c r="H7" s="115">
        <v>948194</v>
      </c>
      <c r="I7" s="208">
        <v>1.75</v>
      </c>
      <c r="J7" s="115">
        <v>344</v>
      </c>
      <c r="K7" s="115">
        <v>948826</v>
      </c>
      <c r="L7" s="208">
        <v>1.75</v>
      </c>
      <c r="M7" s="115">
        <v>344</v>
      </c>
      <c r="N7" s="115">
        <v>949956</v>
      </c>
      <c r="O7" s="208">
        <v>1.75</v>
      </c>
      <c r="P7" s="115">
        <v>345</v>
      </c>
    </row>
    <row r="8" spans="1:23" ht="18" customHeight="1" x14ac:dyDescent="0.35">
      <c r="A8" s="114" t="s">
        <v>42</v>
      </c>
      <c r="B8" s="115">
        <v>779557</v>
      </c>
      <c r="C8" s="208">
        <v>1.61</v>
      </c>
      <c r="D8" s="115">
        <v>312</v>
      </c>
      <c r="E8" s="115">
        <v>781434</v>
      </c>
      <c r="F8" s="208">
        <v>1.61</v>
      </c>
      <c r="G8" s="115">
        <v>312</v>
      </c>
      <c r="H8" s="115">
        <v>782794</v>
      </c>
      <c r="I8" s="208">
        <v>1.61</v>
      </c>
      <c r="J8" s="115">
        <v>312</v>
      </c>
      <c r="K8" s="115">
        <v>783407</v>
      </c>
      <c r="L8" s="208">
        <v>1.61</v>
      </c>
      <c r="M8" s="115">
        <v>312</v>
      </c>
      <c r="N8" s="115">
        <v>787277</v>
      </c>
      <c r="O8" s="208">
        <v>1.61</v>
      </c>
      <c r="P8" s="115">
        <v>312</v>
      </c>
    </row>
    <row r="9" spans="1:23" ht="18" customHeight="1" x14ac:dyDescent="0.35">
      <c r="A9" s="58" t="s">
        <v>43</v>
      </c>
      <c r="B9" s="58">
        <v>606966</v>
      </c>
      <c r="C9" s="209">
        <v>1.56</v>
      </c>
      <c r="D9" s="58">
        <v>282</v>
      </c>
      <c r="E9" s="58">
        <v>608521</v>
      </c>
      <c r="F9" s="209">
        <v>1.56</v>
      </c>
      <c r="G9" s="58">
        <v>281</v>
      </c>
      <c r="H9" s="58">
        <v>609614</v>
      </c>
      <c r="I9" s="209">
        <v>1.56</v>
      </c>
      <c r="J9" s="58">
        <v>281</v>
      </c>
      <c r="K9" s="58">
        <v>610342</v>
      </c>
      <c r="L9" s="209">
        <v>1.56</v>
      </c>
      <c r="M9" s="58">
        <v>281</v>
      </c>
      <c r="N9" s="58">
        <v>613994</v>
      </c>
      <c r="O9" s="209">
        <v>1.56</v>
      </c>
      <c r="P9" s="58">
        <v>281</v>
      </c>
    </row>
    <row r="10" spans="1:23" ht="18" customHeight="1" x14ac:dyDescent="0.35">
      <c r="A10" s="58" t="s">
        <v>44</v>
      </c>
      <c r="B10" s="58">
        <v>432258</v>
      </c>
      <c r="C10" s="209">
        <v>1.54</v>
      </c>
      <c r="D10" s="58">
        <v>235</v>
      </c>
      <c r="E10" s="58">
        <v>433280</v>
      </c>
      <c r="F10" s="209">
        <v>1.53</v>
      </c>
      <c r="G10" s="58">
        <v>235</v>
      </c>
      <c r="H10" s="58">
        <v>434176</v>
      </c>
      <c r="I10" s="209">
        <v>1.53</v>
      </c>
      <c r="J10" s="58">
        <v>235</v>
      </c>
      <c r="K10" s="58">
        <v>434349</v>
      </c>
      <c r="L10" s="209">
        <v>1.53</v>
      </c>
      <c r="M10" s="58">
        <v>235</v>
      </c>
      <c r="N10" s="58">
        <v>437499</v>
      </c>
      <c r="O10" s="209">
        <v>1.53</v>
      </c>
      <c r="P10" s="58">
        <v>234</v>
      </c>
    </row>
    <row r="11" spans="1:23" ht="18" customHeight="1" x14ac:dyDescent="0.35">
      <c r="A11" s="58" t="s">
        <v>45</v>
      </c>
      <c r="B11" s="58">
        <v>287707</v>
      </c>
      <c r="C11" s="209">
        <v>1.52</v>
      </c>
      <c r="D11" s="58">
        <v>183</v>
      </c>
      <c r="E11" s="58">
        <v>288216</v>
      </c>
      <c r="F11" s="209">
        <v>1.52</v>
      </c>
      <c r="G11" s="58">
        <v>183</v>
      </c>
      <c r="H11" s="58">
        <v>289039</v>
      </c>
      <c r="I11" s="209">
        <v>1.52</v>
      </c>
      <c r="J11" s="58">
        <v>183</v>
      </c>
      <c r="K11" s="58">
        <v>289179</v>
      </c>
      <c r="L11" s="209">
        <v>1.52</v>
      </c>
      <c r="M11" s="58">
        <v>182</v>
      </c>
      <c r="N11" s="58">
        <v>291316</v>
      </c>
      <c r="O11" s="209">
        <v>1.51</v>
      </c>
      <c r="P11" s="58">
        <v>182</v>
      </c>
    </row>
    <row r="12" spans="1:23" ht="18" customHeight="1" x14ac:dyDescent="0.35">
      <c r="A12" s="58" t="s">
        <v>46</v>
      </c>
      <c r="B12" s="58">
        <v>181426</v>
      </c>
      <c r="C12" s="209">
        <v>1.51</v>
      </c>
      <c r="D12" s="58">
        <v>140</v>
      </c>
      <c r="E12" s="58">
        <v>181126</v>
      </c>
      <c r="F12" s="209">
        <v>1.51</v>
      </c>
      <c r="G12" s="58">
        <v>140</v>
      </c>
      <c r="H12" s="58">
        <v>184693</v>
      </c>
      <c r="I12" s="209">
        <v>1.51</v>
      </c>
      <c r="J12" s="58">
        <v>139</v>
      </c>
      <c r="K12" s="58">
        <v>185508</v>
      </c>
      <c r="L12" s="209">
        <v>1.51</v>
      </c>
      <c r="M12" s="58">
        <v>139</v>
      </c>
      <c r="N12" s="58">
        <v>187538</v>
      </c>
      <c r="O12" s="209">
        <v>1.51</v>
      </c>
      <c r="P12" s="58">
        <v>138</v>
      </c>
    </row>
    <row r="13" spans="1:23" ht="18" customHeight="1" x14ac:dyDescent="0.35">
      <c r="A13" s="58" t="s">
        <v>47</v>
      </c>
      <c r="B13" s="58">
        <v>114448</v>
      </c>
      <c r="C13" s="209">
        <v>1.5</v>
      </c>
      <c r="D13" s="58">
        <v>96</v>
      </c>
      <c r="E13" s="58">
        <v>114160</v>
      </c>
      <c r="F13" s="209">
        <v>1.5</v>
      </c>
      <c r="G13" s="58">
        <v>96</v>
      </c>
      <c r="H13" s="58">
        <v>116742</v>
      </c>
      <c r="I13" s="209">
        <v>1.5</v>
      </c>
      <c r="J13" s="58">
        <v>96</v>
      </c>
      <c r="K13" s="58">
        <v>117456</v>
      </c>
      <c r="L13" s="209">
        <v>1.5</v>
      </c>
      <c r="M13" s="58">
        <v>96</v>
      </c>
      <c r="N13" s="58">
        <v>118921</v>
      </c>
      <c r="O13" s="209">
        <v>1.5</v>
      </c>
      <c r="P13" s="58">
        <v>95</v>
      </c>
    </row>
    <row r="14" spans="1:23" ht="18" customHeight="1" x14ac:dyDescent="0.35">
      <c r="A14" s="58" t="s">
        <v>48</v>
      </c>
      <c r="B14" s="58">
        <v>183850</v>
      </c>
      <c r="C14" s="209">
        <v>1.47</v>
      </c>
      <c r="D14" s="58">
        <v>72</v>
      </c>
      <c r="E14" s="58">
        <v>183937</v>
      </c>
      <c r="F14" s="209">
        <v>1.47</v>
      </c>
      <c r="G14" s="58">
        <v>72</v>
      </c>
      <c r="H14" s="58">
        <v>195178</v>
      </c>
      <c r="I14" s="209">
        <v>1.47</v>
      </c>
      <c r="J14" s="58">
        <v>71</v>
      </c>
      <c r="K14" s="58">
        <v>198727</v>
      </c>
      <c r="L14" s="209">
        <v>1.47</v>
      </c>
      <c r="M14" s="58">
        <v>71</v>
      </c>
      <c r="N14" s="58">
        <v>203494</v>
      </c>
      <c r="O14" s="209">
        <v>1.47</v>
      </c>
      <c r="P14" s="58">
        <v>71</v>
      </c>
    </row>
    <row r="15" spans="1:23" ht="18" customHeight="1" x14ac:dyDescent="0.35">
      <c r="A15" s="58" t="s">
        <v>32</v>
      </c>
      <c r="B15" s="58">
        <v>1140510</v>
      </c>
      <c r="C15" s="209">
        <v>1.48</v>
      </c>
      <c r="D15" s="58">
        <v>74</v>
      </c>
      <c r="E15" s="58">
        <v>1137456</v>
      </c>
      <c r="F15" s="209">
        <v>1.48</v>
      </c>
      <c r="G15" s="58">
        <v>74</v>
      </c>
      <c r="H15" s="58">
        <v>1118282</v>
      </c>
      <c r="I15" s="209">
        <v>1.48</v>
      </c>
      <c r="J15" s="58">
        <v>73</v>
      </c>
      <c r="K15" s="58">
        <v>1111406</v>
      </c>
      <c r="L15" s="209">
        <v>1.48</v>
      </c>
      <c r="M15" s="58">
        <v>73</v>
      </c>
      <c r="N15" s="58">
        <v>1085753</v>
      </c>
      <c r="O15" s="209">
        <v>1.48</v>
      </c>
      <c r="P15" s="58">
        <v>73</v>
      </c>
    </row>
    <row r="16" spans="1:23" ht="18" customHeight="1" thickBot="1" x14ac:dyDescent="0.4">
      <c r="A16" s="113" t="s">
        <v>54</v>
      </c>
      <c r="B16" s="113">
        <v>5179836</v>
      </c>
      <c r="C16" s="210">
        <v>1.59</v>
      </c>
      <c r="D16" s="113">
        <v>231</v>
      </c>
      <c r="E16" s="113">
        <v>5183078</v>
      </c>
      <c r="F16" s="210">
        <v>1.59</v>
      </c>
      <c r="G16" s="113">
        <v>231</v>
      </c>
      <c r="H16" s="113">
        <v>5227279</v>
      </c>
      <c r="I16" s="210">
        <v>1.59</v>
      </c>
      <c r="J16" s="113">
        <v>232</v>
      </c>
      <c r="K16" s="113">
        <v>5226002</v>
      </c>
      <c r="L16" s="210">
        <v>1.59</v>
      </c>
      <c r="M16" s="113">
        <v>232</v>
      </c>
      <c r="N16" s="113">
        <v>5201308</v>
      </c>
      <c r="O16" s="210">
        <v>1.59</v>
      </c>
      <c r="P16" s="113">
        <v>232</v>
      </c>
    </row>
    <row r="17" spans="1:23" ht="23.15" customHeight="1" thickTop="1" x14ac:dyDescent="0.35">
      <c r="A17" s="211"/>
      <c r="B17" s="212"/>
      <c r="C17" s="213"/>
      <c r="D17" s="214"/>
      <c r="E17" s="215"/>
      <c r="F17" s="115"/>
      <c r="G17" s="115"/>
      <c r="H17" s="215"/>
      <c r="I17" s="215"/>
      <c r="J17" s="215"/>
      <c r="K17" s="215"/>
      <c r="L17" s="215"/>
      <c r="M17" s="215"/>
      <c r="N17" s="216"/>
      <c r="O17" s="216"/>
      <c r="P17" s="216"/>
      <c r="Q17" s="206"/>
    </row>
    <row r="18" spans="1:23" ht="43.5" customHeight="1" x14ac:dyDescent="0.35">
      <c r="A18" s="205"/>
      <c r="B18" s="415" t="s">
        <v>36</v>
      </c>
      <c r="C18" s="415"/>
      <c r="D18" s="415"/>
      <c r="E18" s="415"/>
      <c r="F18" s="415"/>
      <c r="G18" s="415"/>
      <c r="H18" s="415"/>
      <c r="I18" s="415"/>
      <c r="J18" s="415"/>
      <c r="K18" s="415"/>
      <c r="L18" s="415"/>
      <c r="M18" s="415"/>
      <c r="N18" s="415"/>
      <c r="O18" s="415"/>
      <c r="P18" s="415"/>
      <c r="Q18" s="206"/>
      <c r="R18" s="58"/>
    </row>
    <row r="19" spans="1:23" ht="28.5" customHeight="1" x14ac:dyDescent="0.35">
      <c r="A19" s="416" t="s">
        <v>74</v>
      </c>
      <c r="B19" s="401" t="s">
        <v>88</v>
      </c>
      <c r="C19" s="401"/>
      <c r="D19" s="402"/>
      <c r="E19" s="401" t="s">
        <v>116</v>
      </c>
      <c r="F19" s="401"/>
      <c r="G19" s="402"/>
      <c r="H19" s="401" t="s">
        <v>119</v>
      </c>
      <c r="I19" s="401"/>
      <c r="J19" s="402"/>
      <c r="K19" s="401" t="s">
        <v>120</v>
      </c>
      <c r="L19" s="401"/>
      <c r="M19" s="402"/>
      <c r="N19" s="401" t="s">
        <v>123</v>
      </c>
      <c r="O19" s="401"/>
      <c r="P19" s="402"/>
      <c r="Q19" s="206"/>
      <c r="R19" s="58"/>
    </row>
    <row r="20" spans="1:23" s="139" customFormat="1" ht="91" customHeight="1" thickBot="1" x14ac:dyDescent="0.4">
      <c r="A20" s="369"/>
      <c r="B20" s="124" t="s">
        <v>114</v>
      </c>
      <c r="C20" s="124" t="s">
        <v>106</v>
      </c>
      <c r="D20" s="124" t="s">
        <v>107</v>
      </c>
      <c r="E20" s="124" t="s">
        <v>114</v>
      </c>
      <c r="F20" s="124" t="s">
        <v>106</v>
      </c>
      <c r="G20" s="124" t="s">
        <v>107</v>
      </c>
      <c r="H20" s="124" t="s">
        <v>114</v>
      </c>
      <c r="I20" s="124" t="s">
        <v>106</v>
      </c>
      <c r="J20" s="124" t="s">
        <v>107</v>
      </c>
      <c r="K20" s="124" t="s">
        <v>114</v>
      </c>
      <c r="L20" s="124" t="s">
        <v>106</v>
      </c>
      <c r="M20" s="124" t="s">
        <v>107</v>
      </c>
      <c r="N20" s="124" t="s">
        <v>114</v>
      </c>
      <c r="O20" s="124" t="s">
        <v>106</v>
      </c>
      <c r="P20" s="124" t="s">
        <v>107</v>
      </c>
      <c r="Q20" s="206"/>
      <c r="R20" s="58"/>
      <c r="S20" s="93"/>
      <c r="T20" s="93"/>
      <c r="U20" s="93"/>
      <c r="V20" s="93"/>
      <c r="W20" s="93"/>
    </row>
    <row r="21" spans="1:23" ht="18" customHeight="1" thickTop="1" x14ac:dyDescent="0.35">
      <c r="A21" s="58" t="s">
        <v>53</v>
      </c>
      <c r="B21" s="58">
        <v>2291084</v>
      </c>
      <c r="C21" s="207">
        <v>1.69</v>
      </c>
      <c r="D21" s="58">
        <v>330</v>
      </c>
      <c r="E21" s="58">
        <v>2305503</v>
      </c>
      <c r="F21" s="207">
        <v>1.69</v>
      </c>
      <c r="G21" s="58">
        <v>330</v>
      </c>
      <c r="H21" s="58">
        <v>2317647</v>
      </c>
      <c r="I21" s="207">
        <v>1.69</v>
      </c>
      <c r="J21" s="58">
        <v>329</v>
      </c>
      <c r="K21" s="58">
        <v>2346703</v>
      </c>
      <c r="L21" s="207">
        <v>1.69</v>
      </c>
      <c r="M21" s="58">
        <v>329</v>
      </c>
      <c r="N21" s="58">
        <v>2364963</v>
      </c>
      <c r="O21" s="207">
        <v>1.69</v>
      </c>
      <c r="P21" s="58">
        <v>329</v>
      </c>
    </row>
    <row r="22" spans="1:23" ht="18" customHeight="1" x14ac:dyDescent="0.35">
      <c r="A22" s="114" t="s">
        <v>55</v>
      </c>
      <c r="B22" s="115">
        <v>538536</v>
      </c>
      <c r="C22" s="208">
        <v>1.73</v>
      </c>
      <c r="D22" s="115">
        <v>334</v>
      </c>
      <c r="E22" s="115">
        <v>540904</v>
      </c>
      <c r="F22" s="208">
        <v>1.73</v>
      </c>
      <c r="G22" s="115">
        <v>334</v>
      </c>
      <c r="H22" s="115">
        <v>544734</v>
      </c>
      <c r="I22" s="208">
        <v>1.72</v>
      </c>
      <c r="J22" s="115">
        <v>333</v>
      </c>
      <c r="K22" s="115">
        <v>556338</v>
      </c>
      <c r="L22" s="208">
        <v>1.72</v>
      </c>
      <c r="M22" s="115">
        <v>333</v>
      </c>
      <c r="N22" s="115">
        <v>565493</v>
      </c>
      <c r="O22" s="208">
        <v>1.72</v>
      </c>
      <c r="P22" s="115">
        <v>333</v>
      </c>
    </row>
    <row r="23" spans="1:23" ht="18" customHeight="1" x14ac:dyDescent="0.35">
      <c r="A23" s="114" t="s">
        <v>41</v>
      </c>
      <c r="B23" s="115">
        <v>958623</v>
      </c>
      <c r="C23" s="208">
        <v>1.75</v>
      </c>
      <c r="D23" s="115">
        <v>344</v>
      </c>
      <c r="E23" s="115">
        <v>964869</v>
      </c>
      <c r="F23" s="208">
        <v>1.75</v>
      </c>
      <c r="G23" s="115">
        <v>344</v>
      </c>
      <c r="H23" s="115">
        <v>969142</v>
      </c>
      <c r="I23" s="208">
        <v>1.74</v>
      </c>
      <c r="J23" s="115">
        <v>342</v>
      </c>
      <c r="K23" s="115">
        <v>979204</v>
      </c>
      <c r="L23" s="208">
        <v>1.74</v>
      </c>
      <c r="M23" s="115">
        <v>343</v>
      </c>
      <c r="N23" s="115">
        <v>984832</v>
      </c>
      <c r="O23" s="208">
        <v>1.74</v>
      </c>
      <c r="P23" s="115">
        <v>342</v>
      </c>
    </row>
    <row r="24" spans="1:23" ht="18" customHeight="1" x14ac:dyDescent="0.35">
      <c r="A24" s="114" t="s">
        <v>42</v>
      </c>
      <c r="B24" s="115">
        <v>793925</v>
      </c>
      <c r="C24" s="208">
        <v>1.61</v>
      </c>
      <c r="D24" s="115">
        <v>311</v>
      </c>
      <c r="E24" s="115">
        <v>799730</v>
      </c>
      <c r="F24" s="208">
        <v>1.6</v>
      </c>
      <c r="G24" s="115">
        <v>310</v>
      </c>
      <c r="H24" s="115">
        <v>803771</v>
      </c>
      <c r="I24" s="208">
        <v>1.6</v>
      </c>
      <c r="J24" s="115">
        <v>309</v>
      </c>
      <c r="K24" s="115">
        <v>811161</v>
      </c>
      <c r="L24" s="208">
        <v>1.6</v>
      </c>
      <c r="M24" s="115">
        <v>310</v>
      </c>
      <c r="N24" s="115">
        <v>814638</v>
      </c>
      <c r="O24" s="208">
        <v>1.6</v>
      </c>
      <c r="P24" s="115">
        <v>309</v>
      </c>
    </row>
    <row r="25" spans="1:23" ht="18" customHeight="1" x14ac:dyDescent="0.35">
      <c r="A25" s="58" t="s">
        <v>43</v>
      </c>
      <c r="B25" s="58">
        <v>619331</v>
      </c>
      <c r="C25" s="209">
        <v>1.56</v>
      </c>
      <c r="D25" s="58">
        <v>280</v>
      </c>
      <c r="E25" s="58">
        <v>624544</v>
      </c>
      <c r="F25" s="209">
        <v>1.55</v>
      </c>
      <c r="G25" s="58">
        <v>280</v>
      </c>
      <c r="H25" s="58">
        <v>628056</v>
      </c>
      <c r="I25" s="209">
        <v>1.55</v>
      </c>
      <c r="J25" s="58">
        <v>278</v>
      </c>
      <c r="K25" s="58">
        <v>633551</v>
      </c>
      <c r="L25" s="209">
        <v>1.55</v>
      </c>
      <c r="M25" s="58">
        <v>279</v>
      </c>
      <c r="N25" s="58">
        <v>636272</v>
      </c>
      <c r="O25" s="209">
        <v>1.55</v>
      </c>
      <c r="P25" s="58">
        <v>278</v>
      </c>
    </row>
    <row r="26" spans="1:23" ht="18" customHeight="1" x14ac:dyDescent="0.35">
      <c r="A26" s="58" t="s">
        <v>44</v>
      </c>
      <c r="B26" s="58">
        <v>441680</v>
      </c>
      <c r="C26" s="209">
        <v>1.53</v>
      </c>
      <c r="D26" s="58">
        <v>234</v>
      </c>
      <c r="E26" s="58">
        <v>446426</v>
      </c>
      <c r="F26" s="209">
        <v>1.53</v>
      </c>
      <c r="G26" s="58">
        <v>233</v>
      </c>
      <c r="H26" s="58">
        <v>449322</v>
      </c>
      <c r="I26" s="209">
        <v>1.52</v>
      </c>
      <c r="J26" s="58">
        <v>232</v>
      </c>
      <c r="K26" s="58">
        <v>453443</v>
      </c>
      <c r="L26" s="209">
        <v>1.52</v>
      </c>
      <c r="M26" s="58">
        <v>232</v>
      </c>
      <c r="N26" s="58">
        <v>455442</v>
      </c>
      <c r="O26" s="209">
        <v>1.52</v>
      </c>
      <c r="P26" s="58">
        <v>232</v>
      </c>
    </row>
    <row r="27" spans="1:23" ht="18" customHeight="1" x14ac:dyDescent="0.35">
      <c r="A27" s="58" t="s">
        <v>45</v>
      </c>
      <c r="B27" s="58">
        <v>294128</v>
      </c>
      <c r="C27" s="209">
        <v>1.51</v>
      </c>
      <c r="D27" s="58">
        <v>181</v>
      </c>
      <c r="E27" s="58">
        <v>297821</v>
      </c>
      <c r="F27" s="209">
        <v>1.51</v>
      </c>
      <c r="G27" s="58">
        <v>181</v>
      </c>
      <c r="H27" s="58">
        <v>300246</v>
      </c>
      <c r="I27" s="209">
        <v>1.51</v>
      </c>
      <c r="J27" s="58">
        <v>180</v>
      </c>
      <c r="K27" s="58">
        <v>303266</v>
      </c>
      <c r="L27" s="209">
        <v>1.51</v>
      </c>
      <c r="M27" s="58">
        <v>180</v>
      </c>
      <c r="N27" s="58">
        <v>304538</v>
      </c>
      <c r="O27" s="209">
        <v>1.5</v>
      </c>
      <c r="P27" s="58">
        <v>180</v>
      </c>
    </row>
    <row r="28" spans="1:23" ht="18" customHeight="1" x14ac:dyDescent="0.35">
      <c r="A28" s="58" t="s">
        <v>46</v>
      </c>
      <c r="B28" s="58">
        <v>189579</v>
      </c>
      <c r="C28" s="209">
        <v>1.51</v>
      </c>
      <c r="D28" s="58">
        <v>138</v>
      </c>
      <c r="E28" s="58">
        <v>191492</v>
      </c>
      <c r="F28" s="209">
        <v>1.5</v>
      </c>
      <c r="G28" s="58">
        <v>138</v>
      </c>
      <c r="H28" s="58">
        <v>193788</v>
      </c>
      <c r="I28" s="209">
        <v>1.5</v>
      </c>
      <c r="J28" s="58">
        <v>137</v>
      </c>
      <c r="K28" s="58">
        <v>196697</v>
      </c>
      <c r="L28" s="209">
        <v>1.5</v>
      </c>
      <c r="M28" s="58">
        <v>136</v>
      </c>
      <c r="N28" s="58">
        <v>197877</v>
      </c>
      <c r="O28" s="209">
        <v>1.5</v>
      </c>
      <c r="P28" s="58">
        <v>136</v>
      </c>
    </row>
    <row r="29" spans="1:23" ht="18" customHeight="1" x14ac:dyDescent="0.35">
      <c r="A29" s="58" t="s">
        <v>47</v>
      </c>
      <c r="B29" s="58">
        <v>120337</v>
      </c>
      <c r="C29" s="209">
        <v>1.49</v>
      </c>
      <c r="D29" s="58">
        <v>95</v>
      </c>
      <c r="E29" s="58">
        <v>121992</v>
      </c>
      <c r="F29" s="209">
        <v>1.49</v>
      </c>
      <c r="G29" s="58">
        <v>95</v>
      </c>
      <c r="H29" s="58">
        <v>124147</v>
      </c>
      <c r="I29" s="209">
        <v>1.49</v>
      </c>
      <c r="J29" s="58">
        <v>94</v>
      </c>
      <c r="K29" s="58">
        <v>126612</v>
      </c>
      <c r="L29" s="209">
        <v>1.49</v>
      </c>
      <c r="M29" s="58">
        <v>94</v>
      </c>
      <c r="N29" s="58">
        <v>127499</v>
      </c>
      <c r="O29" s="209">
        <v>1.49</v>
      </c>
      <c r="P29" s="58">
        <v>94</v>
      </c>
    </row>
    <row r="30" spans="1:23" ht="18" customHeight="1" x14ac:dyDescent="0.35">
      <c r="A30" s="58" t="s">
        <v>48</v>
      </c>
      <c r="B30" s="58">
        <v>208306</v>
      </c>
      <c r="C30" s="209">
        <v>1.47</v>
      </c>
      <c r="D30" s="58">
        <v>71</v>
      </c>
      <c r="E30" s="58">
        <v>212783</v>
      </c>
      <c r="F30" s="209">
        <v>1.46</v>
      </c>
      <c r="G30" s="58">
        <v>70</v>
      </c>
      <c r="H30" s="58">
        <v>223192</v>
      </c>
      <c r="I30" s="209">
        <v>1.46</v>
      </c>
      <c r="J30" s="58">
        <v>69</v>
      </c>
      <c r="K30" s="58">
        <v>233880</v>
      </c>
      <c r="L30" s="209">
        <v>1.45</v>
      </c>
      <c r="M30" s="58">
        <v>69</v>
      </c>
      <c r="N30" s="58">
        <v>237848</v>
      </c>
      <c r="O30" s="209">
        <v>1.45</v>
      </c>
      <c r="P30" s="58">
        <v>69</v>
      </c>
    </row>
    <row r="31" spans="1:23" ht="18" customHeight="1" x14ac:dyDescent="0.35">
      <c r="A31" s="58" t="s">
        <v>32</v>
      </c>
      <c r="B31" s="58">
        <v>1090804</v>
      </c>
      <c r="C31" s="209">
        <v>1.47</v>
      </c>
      <c r="D31" s="58">
        <v>73</v>
      </c>
      <c r="E31" s="58">
        <v>1076938</v>
      </c>
      <c r="F31" s="209">
        <v>1.47</v>
      </c>
      <c r="G31" s="58">
        <v>73</v>
      </c>
      <c r="H31" s="58">
        <v>1063124</v>
      </c>
      <c r="I31" s="209">
        <v>1.47</v>
      </c>
      <c r="J31" s="58">
        <v>73</v>
      </c>
      <c r="K31" s="58">
        <v>1056567</v>
      </c>
      <c r="L31" s="209">
        <v>1.47</v>
      </c>
      <c r="M31" s="58">
        <v>74</v>
      </c>
      <c r="N31" s="58">
        <v>1057796</v>
      </c>
      <c r="O31" s="209">
        <v>1.47</v>
      </c>
      <c r="P31" s="58">
        <v>73</v>
      </c>
    </row>
    <row r="32" spans="1:23" ht="18" customHeight="1" thickBot="1" x14ac:dyDescent="0.4">
      <c r="A32" s="113" t="s">
        <v>54</v>
      </c>
      <c r="B32" s="113">
        <v>5255249</v>
      </c>
      <c r="C32" s="210">
        <v>1.59</v>
      </c>
      <c r="D32" s="113">
        <v>232</v>
      </c>
      <c r="E32" s="113">
        <v>5277499</v>
      </c>
      <c r="F32" s="210">
        <v>1.59</v>
      </c>
      <c r="G32" s="113">
        <v>232</v>
      </c>
      <c r="H32" s="113">
        <v>5299522</v>
      </c>
      <c r="I32" s="210">
        <v>1.58</v>
      </c>
      <c r="J32" s="113">
        <v>231</v>
      </c>
      <c r="K32" s="113">
        <v>5350719</v>
      </c>
      <c r="L32" s="210">
        <v>1.58</v>
      </c>
      <c r="M32" s="113">
        <v>232</v>
      </c>
      <c r="N32" s="113">
        <v>5382235</v>
      </c>
      <c r="O32" s="210">
        <v>1.58</v>
      </c>
      <c r="P32" s="113">
        <v>232</v>
      </c>
    </row>
    <row r="33" spans="1:16" ht="14" thickTop="1" x14ac:dyDescent="0.35">
      <c r="A33" s="93"/>
      <c r="B33" s="93"/>
      <c r="C33" s="93"/>
      <c r="D33" s="93"/>
      <c r="E33" s="93"/>
      <c r="F33" s="93"/>
      <c r="G33" s="93"/>
      <c r="H33" s="93"/>
      <c r="I33" s="93"/>
      <c r="J33" s="93"/>
      <c r="K33" s="93"/>
      <c r="L33" s="93"/>
      <c r="M33" s="93"/>
      <c r="N33" s="60"/>
      <c r="O33" s="145"/>
      <c r="P33" s="60"/>
    </row>
    <row r="34" spans="1:16" ht="73" customHeight="1" x14ac:dyDescent="0.35">
      <c r="A34" s="413" t="s">
        <v>113</v>
      </c>
      <c r="B34" s="413"/>
      <c r="C34" s="413"/>
      <c r="D34" s="413"/>
      <c r="E34" s="413"/>
      <c r="F34" s="413"/>
      <c r="G34" s="413"/>
      <c r="H34" s="413"/>
      <c r="I34" s="413"/>
      <c r="J34" s="413"/>
      <c r="K34" s="413"/>
      <c r="L34" s="413"/>
      <c r="M34" s="413"/>
      <c r="N34" s="413"/>
      <c r="O34" s="413"/>
      <c r="P34" s="413"/>
    </row>
    <row r="35" spans="1:16" ht="50.15" customHeight="1" x14ac:dyDescent="0.35">
      <c r="A35" s="414" t="str">
        <f>+INDICE!B10</f>
        <v xml:space="preserve"> Lettura dati 23 novembre 2023</v>
      </c>
      <c r="B35" s="414"/>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16">
    <mergeCell ref="B2:P2"/>
    <mergeCell ref="A3:A4"/>
    <mergeCell ref="B3:D3"/>
    <mergeCell ref="E3:G3"/>
    <mergeCell ref="H3:J3"/>
    <mergeCell ref="K3:M3"/>
    <mergeCell ref="N3:P3"/>
    <mergeCell ref="A34:P34"/>
    <mergeCell ref="A35:B35"/>
    <mergeCell ref="B18:P18"/>
    <mergeCell ref="A19:A20"/>
    <mergeCell ref="B19:D19"/>
    <mergeCell ref="E19:G19"/>
    <mergeCell ref="H19:J19"/>
    <mergeCell ref="K19:M19"/>
    <mergeCell ref="N19:P19"/>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pageSetUpPr fitToPage="1"/>
  </sheetPr>
  <dimension ref="A1:W77"/>
  <sheetViews>
    <sheetView showGridLines="0" view="pageBreakPreview" zoomScale="60" zoomScaleNormal="70" workbookViewId="0">
      <selection activeCell="C25" sqref="C25:J27"/>
    </sheetView>
  </sheetViews>
  <sheetFormatPr defaultColWidth="13.26953125" defaultRowHeight="10" x14ac:dyDescent="0.35"/>
  <cols>
    <col min="1" max="1" width="33.54296875" style="1" customWidth="1"/>
    <col min="2" max="2" width="17.81640625" style="1" bestFit="1" customWidth="1"/>
    <col min="3" max="3" width="13" style="1" customWidth="1"/>
    <col min="4" max="4" width="14.81640625" style="1" customWidth="1"/>
    <col min="5" max="5" width="17.1796875" style="93" customWidth="1"/>
    <col min="6" max="6" width="13.26953125" style="93"/>
    <col min="7" max="7" width="14" style="1" customWidth="1"/>
    <col min="8" max="8" width="17.81640625" style="1" customWidth="1"/>
    <col min="9" max="9" width="12.54296875" style="1" customWidth="1"/>
    <col min="10" max="10" width="13.26953125" style="1"/>
    <col min="11" max="11" width="16" style="1" customWidth="1"/>
    <col min="12" max="12" width="14.1796875" style="1" customWidth="1"/>
    <col min="13" max="13" width="13.26953125" style="1"/>
    <col min="14" max="14" width="15.26953125" style="1" bestFit="1" customWidth="1"/>
    <col min="15" max="16" width="13.26953125" style="1"/>
    <col min="17" max="17" width="15.26953125" style="1" bestFit="1" customWidth="1"/>
    <col min="18" max="16384" width="13.26953125" style="1"/>
  </cols>
  <sheetData>
    <row r="1" spans="1:19" ht="59.5" customHeight="1" thickBot="1" x14ac:dyDescent="0.4">
      <c r="A1" s="85" t="s">
        <v>143</v>
      </c>
      <c r="B1" s="85"/>
      <c r="C1" s="85"/>
      <c r="D1" s="85"/>
      <c r="E1" s="85"/>
      <c r="F1" s="85"/>
      <c r="G1" s="85"/>
      <c r="H1" s="85"/>
      <c r="I1" s="85"/>
      <c r="J1" s="85"/>
      <c r="K1" s="85"/>
      <c r="L1" s="85"/>
      <c r="M1" s="85"/>
      <c r="N1" s="85"/>
      <c r="O1" s="85"/>
      <c r="P1" s="85"/>
      <c r="Q1" s="85"/>
      <c r="R1" s="85"/>
      <c r="S1" s="85"/>
    </row>
    <row r="2" spans="1:19" ht="40.5" customHeight="1" thickTop="1" x14ac:dyDescent="0.35">
      <c r="A2" s="35"/>
      <c r="B2" s="417" t="s">
        <v>36</v>
      </c>
      <c r="C2" s="417"/>
      <c r="D2" s="417"/>
      <c r="E2" s="417"/>
      <c r="F2" s="417"/>
      <c r="G2" s="417"/>
      <c r="H2" s="417"/>
      <c r="I2" s="417"/>
      <c r="J2" s="417"/>
      <c r="K2" s="417"/>
      <c r="L2" s="417"/>
      <c r="M2" s="417"/>
      <c r="N2" s="417"/>
      <c r="O2" s="417"/>
      <c r="P2" s="417"/>
      <c r="Q2" s="417"/>
      <c r="R2" s="417"/>
      <c r="S2" s="417"/>
    </row>
    <row r="3" spans="1:19" ht="28.5" customHeight="1" x14ac:dyDescent="0.35">
      <c r="A3" s="396" t="s">
        <v>74</v>
      </c>
      <c r="B3" s="394" t="s">
        <v>131</v>
      </c>
      <c r="C3" s="394"/>
      <c r="D3" s="395"/>
      <c r="E3" s="394" t="s">
        <v>195</v>
      </c>
      <c r="F3" s="394"/>
      <c r="G3" s="395"/>
      <c r="H3" s="394" t="s">
        <v>204</v>
      </c>
      <c r="I3" s="394"/>
      <c r="J3" s="395"/>
      <c r="K3" s="394" t="s">
        <v>210</v>
      </c>
      <c r="L3" s="394"/>
      <c r="M3" s="395"/>
      <c r="N3" s="394" t="s">
        <v>214</v>
      </c>
      <c r="O3" s="394"/>
      <c r="P3" s="395"/>
      <c r="Q3" s="394" t="s">
        <v>217</v>
      </c>
      <c r="R3" s="394"/>
      <c r="S3" s="395"/>
    </row>
    <row r="4" spans="1:19" s="139" customFormat="1" ht="80.150000000000006" customHeight="1" thickBot="1" x14ac:dyDescent="0.4">
      <c r="A4" s="397"/>
      <c r="B4" s="59" t="s">
        <v>114</v>
      </c>
      <c r="C4" s="59" t="s">
        <v>106</v>
      </c>
      <c r="D4" s="30" t="s">
        <v>107</v>
      </c>
      <c r="E4" s="59" t="s">
        <v>114</v>
      </c>
      <c r="F4" s="59" t="s">
        <v>106</v>
      </c>
      <c r="G4" s="30" t="s">
        <v>107</v>
      </c>
      <c r="H4" s="59" t="s">
        <v>114</v>
      </c>
      <c r="I4" s="59" t="s">
        <v>106</v>
      </c>
      <c r="J4" s="30" t="s">
        <v>107</v>
      </c>
      <c r="K4" s="59" t="s">
        <v>114</v>
      </c>
      <c r="L4" s="59" t="s">
        <v>106</v>
      </c>
      <c r="M4" s="30" t="s">
        <v>107</v>
      </c>
      <c r="N4" s="59" t="s">
        <v>114</v>
      </c>
      <c r="O4" s="59" t="s">
        <v>106</v>
      </c>
      <c r="P4" s="30" t="s">
        <v>107</v>
      </c>
      <c r="Q4" s="59" t="s">
        <v>114</v>
      </c>
      <c r="R4" s="59" t="s">
        <v>106</v>
      </c>
      <c r="S4" s="30" t="s">
        <v>107</v>
      </c>
    </row>
    <row r="5" spans="1:19" ht="18" customHeight="1" thickTop="1" x14ac:dyDescent="0.35">
      <c r="A5" s="58" t="s">
        <v>147</v>
      </c>
      <c r="B5" s="60">
        <v>2549863</v>
      </c>
      <c r="C5" s="141">
        <v>1.68</v>
      </c>
      <c r="D5" s="60">
        <v>360</v>
      </c>
      <c r="E5" s="60">
        <v>2499965</v>
      </c>
      <c r="F5" s="141">
        <v>1.68</v>
      </c>
      <c r="G5" s="60">
        <v>360</v>
      </c>
      <c r="H5" s="60">
        <v>2373089</v>
      </c>
      <c r="I5" s="141">
        <v>1.69</v>
      </c>
      <c r="J5" s="60">
        <v>360</v>
      </c>
      <c r="K5" s="60">
        <v>2390779</v>
      </c>
      <c r="L5" s="141">
        <v>1.69</v>
      </c>
      <c r="M5" s="60">
        <v>361</v>
      </c>
      <c r="N5" s="60">
        <v>2390926</v>
      </c>
      <c r="O5" s="141">
        <v>1.69</v>
      </c>
      <c r="P5" s="60">
        <v>362</v>
      </c>
      <c r="Q5" s="60">
        <v>2388748</v>
      </c>
      <c r="R5" s="141">
        <v>1.69</v>
      </c>
      <c r="S5" s="60">
        <v>362</v>
      </c>
    </row>
    <row r="6" spans="1:19" ht="18" customHeight="1" x14ac:dyDescent="0.35">
      <c r="A6" s="114" t="s">
        <v>148</v>
      </c>
      <c r="B6" s="137">
        <v>644657</v>
      </c>
      <c r="C6" s="142">
        <v>1.73</v>
      </c>
      <c r="D6" s="137">
        <v>374</v>
      </c>
      <c r="E6" s="137">
        <v>562935</v>
      </c>
      <c r="F6" s="142">
        <v>1.7</v>
      </c>
      <c r="G6" s="137">
        <v>366</v>
      </c>
      <c r="H6" s="137">
        <v>510692</v>
      </c>
      <c r="I6" s="142">
        <v>1.7</v>
      </c>
      <c r="J6" s="137">
        <v>362</v>
      </c>
      <c r="K6" s="137">
        <v>520313</v>
      </c>
      <c r="L6" s="142">
        <v>1.71</v>
      </c>
      <c r="M6" s="137">
        <v>365</v>
      </c>
      <c r="N6" s="137">
        <v>520583</v>
      </c>
      <c r="O6" s="142">
        <v>1.71</v>
      </c>
      <c r="P6" s="137">
        <v>366</v>
      </c>
      <c r="Q6" s="137">
        <v>519284</v>
      </c>
      <c r="R6" s="142">
        <v>1.71</v>
      </c>
      <c r="S6" s="137">
        <v>366</v>
      </c>
    </row>
    <row r="7" spans="1:19" ht="18" customHeight="1" x14ac:dyDescent="0.35">
      <c r="A7" s="114" t="s">
        <v>149</v>
      </c>
      <c r="B7" s="137">
        <v>1060023</v>
      </c>
      <c r="C7" s="142">
        <v>1.72</v>
      </c>
      <c r="D7" s="137">
        <v>371</v>
      </c>
      <c r="E7" s="137">
        <v>1064785</v>
      </c>
      <c r="F7" s="142">
        <v>1.74</v>
      </c>
      <c r="G7" s="137">
        <v>376</v>
      </c>
      <c r="H7" s="137">
        <v>1011732</v>
      </c>
      <c r="I7" s="142">
        <v>1.75</v>
      </c>
      <c r="J7" s="137">
        <v>376</v>
      </c>
      <c r="K7" s="137">
        <v>1017073</v>
      </c>
      <c r="L7" s="142">
        <v>1.75</v>
      </c>
      <c r="M7" s="137">
        <v>378</v>
      </c>
      <c r="N7" s="137">
        <v>1016495</v>
      </c>
      <c r="O7" s="142">
        <v>1.75</v>
      </c>
      <c r="P7" s="137">
        <v>378</v>
      </c>
      <c r="Q7" s="137">
        <v>1015695</v>
      </c>
      <c r="R7" s="142">
        <v>1.75</v>
      </c>
      <c r="S7" s="137">
        <v>378</v>
      </c>
    </row>
    <row r="8" spans="1:19" ht="18" customHeight="1" x14ac:dyDescent="0.35">
      <c r="A8" s="114" t="s">
        <v>150</v>
      </c>
      <c r="B8" s="137">
        <v>845183</v>
      </c>
      <c r="C8" s="142">
        <v>1.58</v>
      </c>
      <c r="D8" s="137">
        <v>336</v>
      </c>
      <c r="E8" s="137">
        <v>872245</v>
      </c>
      <c r="F8" s="142">
        <v>1.59</v>
      </c>
      <c r="G8" s="137">
        <v>338</v>
      </c>
      <c r="H8" s="137">
        <v>850665</v>
      </c>
      <c r="I8" s="142">
        <v>1.6</v>
      </c>
      <c r="J8" s="137">
        <v>339</v>
      </c>
      <c r="K8" s="137">
        <v>853393</v>
      </c>
      <c r="L8" s="142">
        <v>1.6</v>
      </c>
      <c r="M8" s="137">
        <v>340</v>
      </c>
      <c r="N8" s="137">
        <v>853848</v>
      </c>
      <c r="O8" s="142">
        <v>1.6</v>
      </c>
      <c r="P8" s="137">
        <v>340</v>
      </c>
      <c r="Q8" s="137">
        <v>853769</v>
      </c>
      <c r="R8" s="142">
        <v>1.6</v>
      </c>
      <c r="S8" s="137">
        <v>339</v>
      </c>
    </row>
    <row r="9" spans="1:19" ht="18" customHeight="1" x14ac:dyDescent="0.35">
      <c r="A9" s="58" t="s">
        <v>151</v>
      </c>
      <c r="B9" s="60">
        <v>634021</v>
      </c>
      <c r="C9" s="143">
        <v>1.54</v>
      </c>
      <c r="D9" s="60">
        <v>303</v>
      </c>
      <c r="E9" s="60">
        <v>653346</v>
      </c>
      <c r="F9" s="143">
        <v>1.54</v>
      </c>
      <c r="G9" s="60">
        <v>304</v>
      </c>
      <c r="H9" s="60">
        <v>642271</v>
      </c>
      <c r="I9" s="143">
        <v>1.55</v>
      </c>
      <c r="J9" s="60">
        <v>306</v>
      </c>
      <c r="K9" s="60">
        <v>644045</v>
      </c>
      <c r="L9" s="143">
        <v>1.55</v>
      </c>
      <c r="M9" s="60">
        <v>306</v>
      </c>
      <c r="N9" s="60">
        <v>644208</v>
      </c>
      <c r="O9" s="143">
        <v>1.55</v>
      </c>
      <c r="P9" s="60">
        <v>306</v>
      </c>
      <c r="Q9" s="60">
        <v>643807</v>
      </c>
      <c r="R9" s="143">
        <v>1.55</v>
      </c>
      <c r="S9" s="60">
        <v>306</v>
      </c>
    </row>
    <row r="10" spans="1:19" ht="18" customHeight="1" x14ac:dyDescent="0.35">
      <c r="A10" s="58" t="s">
        <v>152</v>
      </c>
      <c r="B10" s="60">
        <v>430006</v>
      </c>
      <c r="C10" s="143">
        <v>1.51</v>
      </c>
      <c r="D10" s="60">
        <v>250</v>
      </c>
      <c r="E10" s="60">
        <v>447030</v>
      </c>
      <c r="F10" s="143">
        <v>1.52</v>
      </c>
      <c r="G10" s="60">
        <v>250</v>
      </c>
      <c r="H10" s="60">
        <v>443183</v>
      </c>
      <c r="I10" s="143">
        <v>1.52</v>
      </c>
      <c r="J10" s="60">
        <v>253</v>
      </c>
      <c r="K10" s="60">
        <v>444256</v>
      </c>
      <c r="L10" s="143">
        <v>1.52</v>
      </c>
      <c r="M10" s="60">
        <v>253</v>
      </c>
      <c r="N10" s="60">
        <v>444279</v>
      </c>
      <c r="O10" s="143">
        <v>1.52</v>
      </c>
      <c r="P10" s="60">
        <v>252</v>
      </c>
      <c r="Q10" s="60">
        <v>443945</v>
      </c>
      <c r="R10" s="143">
        <v>1.52</v>
      </c>
      <c r="S10" s="60">
        <v>252</v>
      </c>
    </row>
    <row r="11" spans="1:19" ht="18" customHeight="1" x14ac:dyDescent="0.35">
      <c r="A11" s="167" t="s">
        <v>153</v>
      </c>
      <c r="B11" s="60">
        <v>275113</v>
      </c>
      <c r="C11" s="143">
        <v>1.5</v>
      </c>
      <c r="D11" s="60">
        <v>196</v>
      </c>
      <c r="E11" s="60">
        <v>288139</v>
      </c>
      <c r="F11" s="143">
        <v>1.5</v>
      </c>
      <c r="G11" s="60">
        <v>197</v>
      </c>
      <c r="H11" s="60">
        <v>282777</v>
      </c>
      <c r="I11" s="143">
        <v>1.51</v>
      </c>
      <c r="J11" s="60">
        <v>201</v>
      </c>
      <c r="K11" s="60">
        <v>284354</v>
      </c>
      <c r="L11" s="143">
        <v>1.51</v>
      </c>
      <c r="M11" s="60">
        <v>201</v>
      </c>
      <c r="N11" s="60">
        <v>284309</v>
      </c>
      <c r="O11" s="143">
        <v>1.51</v>
      </c>
      <c r="P11" s="60">
        <v>201</v>
      </c>
      <c r="Q11" s="60">
        <v>284179</v>
      </c>
      <c r="R11" s="143">
        <v>1.51</v>
      </c>
      <c r="S11" s="60">
        <v>201</v>
      </c>
    </row>
    <row r="12" spans="1:19" ht="18" customHeight="1" x14ac:dyDescent="0.35">
      <c r="A12" s="58" t="s">
        <v>154</v>
      </c>
      <c r="B12" s="60">
        <v>171049</v>
      </c>
      <c r="C12" s="143">
        <v>1.49</v>
      </c>
      <c r="D12" s="60">
        <v>148</v>
      </c>
      <c r="E12" s="60">
        <v>180778</v>
      </c>
      <c r="F12" s="143">
        <v>1.49</v>
      </c>
      <c r="G12" s="60">
        <v>149</v>
      </c>
      <c r="H12" s="60">
        <v>152740</v>
      </c>
      <c r="I12" s="143">
        <v>1.52</v>
      </c>
      <c r="J12" s="60">
        <v>158</v>
      </c>
      <c r="K12" s="60">
        <v>167091</v>
      </c>
      <c r="L12" s="143">
        <v>1.51</v>
      </c>
      <c r="M12" s="60">
        <v>155</v>
      </c>
      <c r="N12" s="60">
        <v>170236</v>
      </c>
      <c r="O12" s="143">
        <v>1.51</v>
      </c>
      <c r="P12" s="60">
        <v>154</v>
      </c>
      <c r="Q12" s="60">
        <v>173104</v>
      </c>
      <c r="R12" s="143">
        <v>1.51</v>
      </c>
      <c r="S12" s="60">
        <v>154</v>
      </c>
    </row>
    <row r="13" spans="1:19" ht="18" customHeight="1" x14ac:dyDescent="0.35">
      <c r="A13" s="58" t="s">
        <v>155</v>
      </c>
      <c r="B13" s="60">
        <v>104257</v>
      </c>
      <c r="C13" s="143">
        <v>1.48</v>
      </c>
      <c r="D13" s="60">
        <v>102</v>
      </c>
      <c r="E13" s="60">
        <v>113637</v>
      </c>
      <c r="F13" s="143">
        <v>1.48</v>
      </c>
      <c r="G13" s="60">
        <v>102</v>
      </c>
      <c r="H13" s="60">
        <v>83708</v>
      </c>
      <c r="I13" s="143">
        <v>1.51</v>
      </c>
      <c r="J13" s="60">
        <v>110</v>
      </c>
      <c r="K13" s="60">
        <v>93336</v>
      </c>
      <c r="L13" s="143">
        <v>1.51</v>
      </c>
      <c r="M13" s="60">
        <v>108</v>
      </c>
      <c r="N13" s="60">
        <v>95408</v>
      </c>
      <c r="O13" s="143">
        <v>1.5</v>
      </c>
      <c r="P13" s="60">
        <v>108</v>
      </c>
      <c r="Q13" s="60">
        <v>97292</v>
      </c>
      <c r="R13" s="143">
        <v>1.5</v>
      </c>
      <c r="S13" s="60">
        <v>107</v>
      </c>
    </row>
    <row r="14" spans="1:19" ht="18" customHeight="1" x14ac:dyDescent="0.35">
      <c r="A14" s="58" t="s">
        <v>156</v>
      </c>
      <c r="B14" s="60">
        <v>184472</v>
      </c>
      <c r="C14" s="143">
        <v>1.44</v>
      </c>
      <c r="D14" s="60">
        <v>74</v>
      </c>
      <c r="E14" s="60">
        <v>198010</v>
      </c>
      <c r="F14" s="143">
        <v>1.45</v>
      </c>
      <c r="G14" s="60">
        <v>75</v>
      </c>
      <c r="H14" s="60">
        <v>87249</v>
      </c>
      <c r="I14" s="143">
        <v>1.46</v>
      </c>
      <c r="J14" s="60">
        <v>80</v>
      </c>
      <c r="K14" s="60">
        <v>118600</v>
      </c>
      <c r="L14" s="143">
        <v>1.46</v>
      </c>
      <c r="M14" s="60">
        <v>79</v>
      </c>
      <c r="N14" s="60">
        <v>125767</v>
      </c>
      <c r="O14" s="143">
        <v>1.46</v>
      </c>
      <c r="P14" s="60">
        <v>79</v>
      </c>
      <c r="Q14" s="60">
        <v>132665</v>
      </c>
      <c r="R14" s="143">
        <v>1.46</v>
      </c>
      <c r="S14" s="60">
        <v>79</v>
      </c>
    </row>
    <row r="15" spans="1:19" ht="18" customHeight="1" x14ac:dyDescent="0.35">
      <c r="A15" s="116" t="s">
        <v>32</v>
      </c>
      <c r="B15" s="60">
        <v>1051510</v>
      </c>
      <c r="C15" s="143">
        <v>1.47</v>
      </c>
      <c r="D15" s="60">
        <v>81</v>
      </c>
      <c r="E15" s="60">
        <v>1032001</v>
      </c>
      <c r="F15" s="143">
        <v>1.47</v>
      </c>
      <c r="G15" s="60">
        <v>81</v>
      </c>
      <c r="H15" s="60">
        <v>1505408</v>
      </c>
      <c r="I15" s="143">
        <v>1.46</v>
      </c>
      <c r="J15" s="60">
        <v>85</v>
      </c>
      <c r="K15" s="60">
        <v>1421817</v>
      </c>
      <c r="L15" s="143">
        <v>1.45</v>
      </c>
      <c r="M15" s="60">
        <v>79</v>
      </c>
      <c r="N15" s="60">
        <v>1399443</v>
      </c>
      <c r="O15" s="143">
        <v>1.45</v>
      </c>
      <c r="P15" s="60">
        <v>78</v>
      </c>
      <c r="Q15" s="60">
        <v>1377434</v>
      </c>
      <c r="R15" s="143">
        <v>1.44</v>
      </c>
      <c r="S15" s="60">
        <v>78</v>
      </c>
    </row>
    <row r="16" spans="1:19" ht="18" customHeight="1" thickBot="1" x14ac:dyDescent="0.4">
      <c r="A16" s="17" t="s">
        <v>54</v>
      </c>
      <c r="B16" s="61">
        <v>5400291</v>
      </c>
      <c r="C16" s="138">
        <v>1.58</v>
      </c>
      <c r="D16" s="61">
        <v>261</v>
      </c>
      <c r="E16" s="61">
        <v>5412906</v>
      </c>
      <c r="F16" s="138">
        <v>1.58</v>
      </c>
      <c r="G16" s="61">
        <v>259</v>
      </c>
      <c r="H16" s="61">
        <v>5570425</v>
      </c>
      <c r="I16" s="138">
        <v>1.58</v>
      </c>
      <c r="J16" s="61">
        <v>249</v>
      </c>
      <c r="K16" s="61">
        <v>5564278</v>
      </c>
      <c r="L16" s="138">
        <v>1.58</v>
      </c>
      <c r="M16" s="61">
        <v>250</v>
      </c>
      <c r="N16" s="61">
        <v>5554576</v>
      </c>
      <c r="O16" s="138">
        <v>1.58</v>
      </c>
      <c r="P16" s="61">
        <v>250</v>
      </c>
      <c r="Q16" s="61">
        <v>5541174</v>
      </c>
      <c r="R16" s="138">
        <v>1.57</v>
      </c>
      <c r="S16" s="61">
        <v>250</v>
      </c>
    </row>
    <row r="17" spans="1:23" ht="23.15" customHeight="1" thickTop="1" x14ac:dyDescent="0.35">
      <c r="A17" s="211"/>
      <c r="B17" s="212"/>
      <c r="C17" s="213"/>
      <c r="D17" s="214"/>
      <c r="E17" s="215"/>
      <c r="F17" s="115"/>
      <c r="G17" s="115"/>
      <c r="H17" s="215"/>
      <c r="I17" s="215"/>
      <c r="J17" s="215"/>
      <c r="K17" s="215"/>
      <c r="L17" s="215"/>
      <c r="M17" s="215"/>
      <c r="N17" s="216"/>
      <c r="O17" s="216"/>
      <c r="P17" s="216"/>
      <c r="Q17" s="206"/>
      <c r="R17" s="93"/>
      <c r="S17" s="93"/>
      <c r="T17" s="93"/>
      <c r="U17" s="93"/>
      <c r="V17" s="93"/>
      <c r="W17" s="93"/>
    </row>
    <row r="18" spans="1:23" ht="27" customHeight="1" x14ac:dyDescent="0.35">
      <c r="A18" s="205"/>
      <c r="B18" s="415" t="s">
        <v>36</v>
      </c>
      <c r="C18" s="415"/>
      <c r="D18" s="415"/>
      <c r="E18" s="415"/>
      <c r="F18" s="415"/>
      <c r="G18" s="415"/>
      <c r="H18" s="415"/>
      <c r="I18" s="415"/>
      <c r="J18" s="415"/>
      <c r="K18" s="415"/>
      <c r="L18" s="415"/>
      <c r="M18" s="415"/>
      <c r="N18" s="290"/>
      <c r="O18" s="290"/>
      <c r="P18" s="290"/>
      <c r="Q18" s="206"/>
      <c r="R18" s="58"/>
      <c r="S18" s="93"/>
      <c r="T18" s="93"/>
      <c r="U18" s="93"/>
      <c r="V18" s="93"/>
      <c r="W18" s="93"/>
    </row>
    <row r="19" spans="1:23" ht="28.5" customHeight="1" x14ac:dyDescent="0.35">
      <c r="A19" s="416" t="s">
        <v>74</v>
      </c>
      <c r="B19" s="401" t="s">
        <v>221</v>
      </c>
      <c r="C19" s="401"/>
      <c r="D19" s="402"/>
      <c r="E19" s="401" t="s">
        <v>224</v>
      </c>
      <c r="F19" s="401"/>
      <c r="G19" s="402"/>
      <c r="H19" s="401" t="s">
        <v>232</v>
      </c>
      <c r="I19" s="401"/>
      <c r="J19" s="402"/>
      <c r="K19" s="405" t="s">
        <v>238</v>
      </c>
      <c r="L19" s="405"/>
      <c r="M19" s="406"/>
      <c r="N19" s="401"/>
      <c r="O19" s="401"/>
      <c r="P19" s="402"/>
      <c r="Q19" s="206"/>
      <c r="R19" s="58"/>
      <c r="S19" s="93"/>
      <c r="T19" s="93"/>
      <c r="U19" s="93"/>
      <c r="V19" s="93"/>
      <c r="W19" s="93"/>
    </row>
    <row r="20" spans="1:23" s="139" customFormat="1" ht="91" customHeight="1" thickBot="1" x14ac:dyDescent="0.4">
      <c r="A20" s="369"/>
      <c r="B20" s="59" t="s">
        <v>114</v>
      </c>
      <c r="C20" s="59" t="s">
        <v>106</v>
      </c>
      <c r="D20" s="30" t="s">
        <v>107</v>
      </c>
      <c r="E20" s="59" t="s">
        <v>114</v>
      </c>
      <c r="F20" s="59" t="s">
        <v>106</v>
      </c>
      <c r="G20" s="30" t="s">
        <v>107</v>
      </c>
      <c r="H20" s="59" t="s">
        <v>114</v>
      </c>
      <c r="I20" s="59" t="s">
        <v>106</v>
      </c>
      <c r="J20" s="30" t="s">
        <v>107</v>
      </c>
      <c r="K20" s="59" t="s">
        <v>114</v>
      </c>
      <c r="L20" s="59" t="s">
        <v>106</v>
      </c>
      <c r="M20" s="30" t="s">
        <v>107</v>
      </c>
      <c r="N20" s="334"/>
      <c r="O20" s="334"/>
      <c r="P20" s="334"/>
      <c r="Q20" s="206"/>
      <c r="R20" s="58"/>
      <c r="S20" s="93"/>
      <c r="T20" s="93"/>
      <c r="U20" s="93"/>
      <c r="V20" s="93"/>
      <c r="W20" s="93"/>
    </row>
    <row r="21" spans="1:23" ht="18" customHeight="1" thickTop="1" x14ac:dyDescent="0.35">
      <c r="A21" s="58" t="s">
        <v>147</v>
      </c>
      <c r="B21" s="58">
        <v>2382945</v>
      </c>
      <c r="C21" s="207">
        <v>1.69</v>
      </c>
      <c r="D21" s="58">
        <v>362</v>
      </c>
      <c r="E21" s="58">
        <v>2396434</v>
      </c>
      <c r="F21" s="207">
        <v>1.69</v>
      </c>
      <c r="G21" s="58">
        <v>361</v>
      </c>
      <c r="H21" s="58">
        <v>2392725</v>
      </c>
      <c r="I21" s="207">
        <v>1.68</v>
      </c>
      <c r="J21" s="58">
        <v>361</v>
      </c>
      <c r="K21" s="58">
        <v>2404828</v>
      </c>
      <c r="L21" s="207">
        <v>1.68</v>
      </c>
      <c r="M21" s="58">
        <v>359</v>
      </c>
      <c r="N21" s="58"/>
      <c r="O21" s="207"/>
      <c r="P21" s="58"/>
      <c r="Q21" s="93"/>
      <c r="R21" s="93"/>
      <c r="S21" s="93"/>
      <c r="T21" s="93"/>
      <c r="U21" s="93"/>
      <c r="V21" s="93"/>
      <c r="W21" s="93"/>
    </row>
    <row r="22" spans="1:23" ht="18" customHeight="1" x14ac:dyDescent="0.35">
      <c r="A22" s="114" t="s">
        <v>148</v>
      </c>
      <c r="B22" s="115">
        <v>514511</v>
      </c>
      <c r="C22" s="208">
        <v>1.71</v>
      </c>
      <c r="D22" s="115">
        <v>366</v>
      </c>
      <c r="E22" s="115">
        <v>520057</v>
      </c>
      <c r="F22" s="208">
        <v>1.71</v>
      </c>
      <c r="G22" s="115">
        <v>365</v>
      </c>
      <c r="H22" s="115">
        <v>512805</v>
      </c>
      <c r="I22" s="208">
        <v>1.71</v>
      </c>
      <c r="J22" s="115">
        <v>368</v>
      </c>
      <c r="K22" s="115">
        <v>519317</v>
      </c>
      <c r="L22" s="208">
        <v>1.7</v>
      </c>
      <c r="M22" s="115">
        <v>366</v>
      </c>
      <c r="N22" s="115"/>
      <c r="O22" s="335"/>
      <c r="P22" s="115"/>
      <c r="Q22" s="93"/>
      <c r="R22" s="93"/>
      <c r="S22" s="93"/>
      <c r="T22" s="93"/>
      <c r="U22" s="93"/>
      <c r="V22" s="93"/>
      <c r="W22" s="93"/>
    </row>
    <row r="23" spans="1:23" ht="18" customHeight="1" x14ac:dyDescent="0.35">
      <c r="A23" s="114" t="s">
        <v>149</v>
      </c>
      <c r="B23" s="115">
        <v>1014784</v>
      </c>
      <c r="C23" s="208">
        <v>1.75</v>
      </c>
      <c r="D23" s="115">
        <v>378</v>
      </c>
      <c r="E23" s="115">
        <v>1017717</v>
      </c>
      <c r="F23" s="208">
        <v>1.75</v>
      </c>
      <c r="G23" s="115">
        <v>377</v>
      </c>
      <c r="H23" s="115">
        <v>1019193</v>
      </c>
      <c r="I23" s="208">
        <v>1.75</v>
      </c>
      <c r="J23" s="115">
        <v>376</v>
      </c>
      <c r="K23" s="115">
        <v>1022345</v>
      </c>
      <c r="L23" s="208">
        <v>1.74</v>
      </c>
      <c r="M23" s="115">
        <v>375</v>
      </c>
      <c r="N23" s="115"/>
      <c r="O23" s="335"/>
      <c r="P23" s="115"/>
      <c r="Q23" s="93"/>
      <c r="R23" s="93"/>
      <c r="S23" s="93"/>
      <c r="T23" s="93"/>
      <c r="U23" s="93"/>
      <c r="V23" s="93"/>
      <c r="W23" s="93"/>
    </row>
    <row r="24" spans="1:23" ht="18" customHeight="1" x14ac:dyDescent="0.35">
      <c r="A24" s="114" t="s">
        <v>150</v>
      </c>
      <c r="B24" s="115">
        <v>853650</v>
      </c>
      <c r="C24" s="208">
        <v>1.6</v>
      </c>
      <c r="D24" s="115">
        <v>339</v>
      </c>
      <c r="E24" s="115">
        <v>858660</v>
      </c>
      <c r="F24" s="208">
        <v>1.6</v>
      </c>
      <c r="G24" s="115">
        <v>338</v>
      </c>
      <c r="H24" s="115">
        <v>860727</v>
      </c>
      <c r="I24" s="208">
        <v>1.6</v>
      </c>
      <c r="J24" s="115">
        <v>337</v>
      </c>
      <c r="K24" s="115">
        <v>863166</v>
      </c>
      <c r="L24" s="208">
        <v>1.59</v>
      </c>
      <c r="M24" s="115">
        <v>336</v>
      </c>
      <c r="N24" s="115"/>
      <c r="O24" s="335"/>
      <c r="P24" s="115"/>
      <c r="Q24" s="93"/>
      <c r="R24" s="93"/>
      <c r="S24" s="93"/>
      <c r="T24" s="93"/>
      <c r="U24" s="93"/>
      <c r="V24" s="93"/>
      <c r="W24" s="93"/>
    </row>
    <row r="25" spans="1:23" ht="18" customHeight="1" x14ac:dyDescent="0.35">
      <c r="A25" s="58" t="s">
        <v>151</v>
      </c>
      <c r="B25" s="58">
        <v>643810</v>
      </c>
      <c r="C25" s="209">
        <v>1.55</v>
      </c>
      <c r="D25" s="58">
        <v>305</v>
      </c>
      <c r="E25" s="58">
        <v>648736</v>
      </c>
      <c r="F25" s="209">
        <v>1.55</v>
      </c>
      <c r="G25" s="58">
        <v>304</v>
      </c>
      <c r="H25" s="58">
        <v>651142</v>
      </c>
      <c r="I25" s="209">
        <v>1.54</v>
      </c>
      <c r="J25" s="58">
        <v>303</v>
      </c>
      <c r="K25" s="58">
        <v>654009</v>
      </c>
      <c r="L25" s="209">
        <v>1.54</v>
      </c>
      <c r="M25" s="58">
        <v>302</v>
      </c>
      <c r="N25" s="58"/>
      <c r="O25" s="336"/>
      <c r="P25" s="58"/>
      <c r="Q25" s="93"/>
      <c r="R25" s="93"/>
      <c r="S25" s="93"/>
      <c r="T25" s="93"/>
      <c r="U25" s="93"/>
      <c r="V25" s="93"/>
      <c r="W25" s="93"/>
    </row>
    <row r="26" spans="1:23" ht="18" customHeight="1" x14ac:dyDescent="0.35">
      <c r="A26" s="58" t="s">
        <v>152</v>
      </c>
      <c r="B26" s="58">
        <v>443811</v>
      </c>
      <c r="C26" s="209">
        <v>1.52</v>
      </c>
      <c r="D26" s="58">
        <v>252</v>
      </c>
      <c r="E26" s="58">
        <v>447992</v>
      </c>
      <c r="F26" s="209">
        <v>1.52</v>
      </c>
      <c r="G26" s="58">
        <v>251</v>
      </c>
      <c r="H26" s="58">
        <v>450183</v>
      </c>
      <c r="I26" s="209">
        <v>1.52</v>
      </c>
      <c r="J26" s="58">
        <v>250</v>
      </c>
      <c r="K26" s="58">
        <v>453387</v>
      </c>
      <c r="L26" s="209">
        <v>1.51</v>
      </c>
      <c r="M26" s="58">
        <v>248</v>
      </c>
      <c r="N26" s="58"/>
      <c r="O26" s="336"/>
      <c r="P26" s="58"/>
      <c r="Q26" s="93"/>
      <c r="R26" s="93"/>
      <c r="S26" s="93"/>
      <c r="T26" s="93"/>
      <c r="U26" s="93"/>
      <c r="V26" s="93"/>
      <c r="W26" s="93"/>
    </row>
    <row r="27" spans="1:23" ht="18" customHeight="1" x14ac:dyDescent="0.35">
      <c r="A27" s="58" t="s">
        <v>153</v>
      </c>
      <c r="B27" s="58">
        <v>284309</v>
      </c>
      <c r="C27" s="209">
        <v>1.51</v>
      </c>
      <c r="D27" s="58">
        <v>200</v>
      </c>
      <c r="E27" s="58">
        <v>287603</v>
      </c>
      <c r="F27" s="209">
        <v>1.5</v>
      </c>
      <c r="G27" s="58">
        <v>199</v>
      </c>
      <c r="H27" s="58">
        <v>289568</v>
      </c>
      <c r="I27" s="209">
        <v>1.5</v>
      </c>
      <c r="J27" s="58">
        <v>198</v>
      </c>
      <c r="K27" s="58">
        <v>292922</v>
      </c>
      <c r="L27" s="209">
        <v>1.5</v>
      </c>
      <c r="M27" s="58">
        <v>197</v>
      </c>
      <c r="N27" s="58"/>
      <c r="O27" s="336"/>
      <c r="P27" s="58"/>
      <c r="Q27" s="93"/>
      <c r="R27" s="93"/>
      <c r="S27" s="93"/>
      <c r="T27" s="93"/>
      <c r="U27" s="93"/>
      <c r="V27" s="93"/>
      <c r="W27" s="93"/>
    </row>
    <row r="28" spans="1:23" ht="18" customHeight="1" x14ac:dyDescent="0.35">
      <c r="A28" s="58" t="s">
        <v>154</v>
      </c>
      <c r="B28" s="58">
        <v>174038</v>
      </c>
      <c r="C28" s="209">
        <v>1.51</v>
      </c>
      <c r="D28" s="58">
        <v>153</v>
      </c>
      <c r="E28" s="58">
        <v>178467</v>
      </c>
      <c r="F28" s="209">
        <v>1.5</v>
      </c>
      <c r="G28" s="58">
        <v>152</v>
      </c>
      <c r="H28" s="58">
        <v>180030</v>
      </c>
      <c r="I28" s="209">
        <v>1.5</v>
      </c>
      <c r="J28" s="58">
        <v>151</v>
      </c>
      <c r="K28" s="58">
        <v>183230</v>
      </c>
      <c r="L28" s="209">
        <v>1.49</v>
      </c>
      <c r="M28" s="58">
        <v>150</v>
      </c>
      <c r="N28" s="58"/>
      <c r="O28" s="336"/>
      <c r="P28" s="58"/>
      <c r="Q28" s="93"/>
      <c r="R28" s="93"/>
      <c r="S28" s="93"/>
      <c r="T28" s="93"/>
      <c r="U28" s="93"/>
      <c r="V28" s="93"/>
      <c r="W28" s="93"/>
    </row>
    <row r="29" spans="1:23" ht="18" customHeight="1" x14ac:dyDescent="0.35">
      <c r="A29" s="58" t="s">
        <v>155</v>
      </c>
      <c r="B29" s="58">
        <v>97764</v>
      </c>
      <c r="C29" s="209">
        <v>1.5</v>
      </c>
      <c r="D29" s="58">
        <v>107</v>
      </c>
      <c r="E29" s="58">
        <v>101309</v>
      </c>
      <c r="F29" s="209">
        <v>1.49</v>
      </c>
      <c r="G29" s="58">
        <v>106</v>
      </c>
      <c r="H29" s="58">
        <v>102692</v>
      </c>
      <c r="I29" s="209">
        <v>1.49</v>
      </c>
      <c r="J29" s="58">
        <v>105</v>
      </c>
      <c r="K29" s="58">
        <v>105679</v>
      </c>
      <c r="L29" s="209">
        <v>1.48</v>
      </c>
      <c r="M29" s="58">
        <v>104</v>
      </c>
      <c r="N29" s="58"/>
      <c r="O29" s="336"/>
      <c r="P29" s="58"/>
      <c r="Q29" s="93"/>
      <c r="R29" s="93"/>
      <c r="S29" s="93"/>
      <c r="T29" s="93"/>
      <c r="U29" s="93"/>
      <c r="V29" s="93"/>
      <c r="W29" s="93"/>
    </row>
    <row r="30" spans="1:23" ht="18" customHeight="1" x14ac:dyDescent="0.35">
      <c r="A30" s="58" t="s">
        <v>156</v>
      </c>
      <c r="B30" s="58">
        <v>134807</v>
      </c>
      <c r="C30" s="209">
        <v>1.45</v>
      </c>
      <c r="D30" s="58">
        <v>78</v>
      </c>
      <c r="E30" s="58">
        <v>146046</v>
      </c>
      <c r="F30" s="209">
        <v>1.45</v>
      </c>
      <c r="G30" s="58">
        <v>77</v>
      </c>
      <c r="H30" s="58">
        <v>151068</v>
      </c>
      <c r="I30" s="209">
        <v>1.45</v>
      </c>
      <c r="J30" s="58">
        <v>77</v>
      </c>
      <c r="K30" s="58">
        <v>163842</v>
      </c>
      <c r="L30" s="209">
        <v>1.44</v>
      </c>
      <c r="M30" s="58">
        <v>75</v>
      </c>
      <c r="N30" s="58"/>
      <c r="O30" s="336"/>
      <c r="P30" s="58"/>
      <c r="Q30" s="93"/>
      <c r="R30" s="93"/>
      <c r="S30" s="93"/>
      <c r="T30" s="93"/>
      <c r="U30" s="93"/>
      <c r="V30" s="93"/>
      <c r="W30" s="93"/>
    </row>
    <row r="31" spans="1:23" ht="18" customHeight="1" x14ac:dyDescent="0.35">
      <c r="A31" s="58" t="s">
        <v>32</v>
      </c>
      <c r="B31" s="58">
        <v>1365717</v>
      </c>
      <c r="C31" s="209">
        <v>1.44</v>
      </c>
      <c r="D31" s="58">
        <v>78</v>
      </c>
      <c r="E31" s="58">
        <v>1316835</v>
      </c>
      <c r="F31" s="209">
        <v>1.44</v>
      </c>
      <c r="G31" s="58">
        <v>78</v>
      </c>
      <c r="H31" s="58">
        <v>1288383</v>
      </c>
      <c r="I31" s="209">
        <v>1.44</v>
      </c>
      <c r="J31" s="58">
        <v>78</v>
      </c>
      <c r="K31" s="58">
        <v>1240419</v>
      </c>
      <c r="L31" s="209">
        <v>1.45</v>
      </c>
      <c r="M31" s="58">
        <v>78</v>
      </c>
      <c r="N31" s="58"/>
      <c r="O31" s="336"/>
      <c r="P31" s="58"/>
      <c r="Q31" s="93"/>
      <c r="R31" s="93"/>
      <c r="S31" s="93"/>
      <c r="T31" s="93"/>
      <c r="U31" s="93"/>
      <c r="V31" s="93"/>
      <c r="W31" s="93"/>
    </row>
    <row r="32" spans="1:23" ht="18" customHeight="1" thickBot="1" x14ac:dyDescent="0.4">
      <c r="A32" s="113" t="s">
        <v>54</v>
      </c>
      <c r="B32" s="113">
        <v>5527201</v>
      </c>
      <c r="C32" s="210">
        <v>1.57</v>
      </c>
      <c r="D32" s="113">
        <v>250</v>
      </c>
      <c r="E32" s="113">
        <v>5523422</v>
      </c>
      <c r="F32" s="210">
        <v>1.57</v>
      </c>
      <c r="G32" s="113">
        <v>250</v>
      </c>
      <c r="H32" s="113">
        <v>5505791</v>
      </c>
      <c r="I32" s="210">
        <v>1.57</v>
      </c>
      <c r="J32" s="113">
        <v>251</v>
      </c>
      <c r="K32" s="113">
        <v>5498316</v>
      </c>
      <c r="L32" s="210">
        <v>1.57</v>
      </c>
      <c r="M32" s="113">
        <v>251</v>
      </c>
      <c r="N32" s="79"/>
      <c r="O32" s="337"/>
      <c r="P32" s="79"/>
      <c r="Q32" s="93"/>
      <c r="R32" s="93"/>
      <c r="S32" s="93"/>
      <c r="T32" s="93"/>
      <c r="U32" s="93"/>
      <c r="V32" s="93"/>
      <c r="W32" s="93"/>
    </row>
    <row r="33" spans="1:19" ht="16" customHeight="1" thickTop="1" x14ac:dyDescent="0.35"/>
    <row r="34" spans="1:19" ht="43" customHeight="1" x14ac:dyDescent="0.35">
      <c r="A34" s="413" t="s">
        <v>113</v>
      </c>
      <c r="B34" s="413"/>
      <c r="C34" s="413"/>
      <c r="D34" s="413"/>
      <c r="E34" s="413"/>
      <c r="F34" s="413"/>
      <c r="G34" s="413"/>
      <c r="H34" s="413"/>
      <c r="I34" s="413"/>
      <c r="J34" s="413"/>
      <c r="K34" s="413"/>
      <c r="L34" s="413"/>
      <c r="M34" s="413"/>
      <c r="N34" s="413"/>
      <c r="O34" s="413"/>
      <c r="P34" s="413"/>
      <c r="Q34" s="413"/>
      <c r="R34" s="413"/>
      <c r="S34" s="413"/>
    </row>
    <row r="35" spans="1:19" ht="55.5" customHeight="1" x14ac:dyDescent="0.35">
      <c r="A35" s="414" t="str">
        <f>+INDICE!B10</f>
        <v xml:space="preserve"> Lettura dati 23 novembre 2023</v>
      </c>
      <c r="B35" s="414"/>
      <c r="C35" s="2"/>
      <c r="D35" s="2"/>
      <c r="E35" s="2"/>
      <c r="F35" s="2"/>
      <c r="G35" s="2"/>
      <c r="H35" s="2"/>
      <c r="I35" s="2"/>
      <c r="J35" s="2"/>
    </row>
    <row r="36" spans="1:19" ht="7" customHeight="1" x14ac:dyDescent="0.35"/>
    <row r="37" spans="1:19" ht="7" customHeight="1" x14ac:dyDescent="0.35"/>
    <row r="38" spans="1:19" ht="7" customHeight="1" x14ac:dyDescent="0.35"/>
    <row r="39" spans="1:19" ht="7" customHeight="1" x14ac:dyDescent="0.35"/>
    <row r="40" spans="1:19" ht="7" customHeight="1" x14ac:dyDescent="0.35"/>
    <row r="41" spans="1:19" ht="7" customHeight="1" x14ac:dyDescent="0.35"/>
    <row r="42" spans="1:19" ht="7" customHeight="1" x14ac:dyDescent="0.35"/>
    <row r="43" spans="1:19" ht="7" customHeight="1" x14ac:dyDescent="0.35"/>
    <row r="44" spans="1:19" ht="7" customHeight="1" x14ac:dyDescent="0.35"/>
    <row r="45" spans="1:19" ht="7" customHeight="1" x14ac:dyDescent="0.35"/>
    <row r="46" spans="1:19" ht="7" customHeight="1" x14ac:dyDescent="0.35"/>
    <row r="47" spans="1:19" ht="7" customHeight="1" x14ac:dyDescent="0.35"/>
    <row r="48" spans="1:19"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sheetData>
  <mergeCells count="17">
    <mergeCell ref="Q3:S3"/>
    <mergeCell ref="B2:S2"/>
    <mergeCell ref="N3:P3"/>
    <mergeCell ref="A3:A4"/>
    <mergeCell ref="B3:D3"/>
    <mergeCell ref="K3:M3"/>
    <mergeCell ref="H3:J3"/>
    <mergeCell ref="E3:G3"/>
    <mergeCell ref="B18:M18"/>
    <mergeCell ref="N19:P19"/>
    <mergeCell ref="A35:B35"/>
    <mergeCell ref="A19:A20"/>
    <mergeCell ref="B19:D19"/>
    <mergeCell ref="E19:G19"/>
    <mergeCell ref="H19:J19"/>
    <mergeCell ref="K19:M19"/>
    <mergeCell ref="A34:S34"/>
  </mergeCells>
  <pageMargins left="0.25" right="0.25" top="0.75" bottom="0.75" header="0.3" footer="0.3"/>
  <pageSetup paperSize="9" scale="48" orientation="landscape"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pageSetUpPr fitToPage="1"/>
  </sheetPr>
  <dimension ref="B1:U46"/>
  <sheetViews>
    <sheetView showGridLines="0" zoomScaleNormal="100" workbookViewId="0">
      <selection activeCell="B25" sqref="B25:K27"/>
    </sheetView>
  </sheetViews>
  <sheetFormatPr defaultColWidth="8.7265625" defaultRowHeight="14.5" x14ac:dyDescent="0.35"/>
  <cols>
    <col min="1" max="1" width="4.1796875" style="42" customWidth="1"/>
    <col min="2" max="2" width="13.1796875" style="42" customWidth="1"/>
    <col min="3" max="11" width="8.7265625" style="42"/>
    <col min="12" max="12" width="5" style="42" customWidth="1"/>
    <col min="13" max="13" width="7.26953125" style="42" customWidth="1"/>
    <col min="14" max="16384" width="8.7265625" style="42"/>
  </cols>
  <sheetData>
    <row r="1" spans="2:21" x14ac:dyDescent="0.35">
      <c r="B1" s="42" t="s">
        <v>85</v>
      </c>
    </row>
    <row r="4" spans="2:21" ht="25" x14ac:dyDescent="0.35">
      <c r="B4" s="354" t="s">
        <v>66</v>
      </c>
      <c r="C4" s="354"/>
      <c r="D4" s="354"/>
      <c r="E4" s="354"/>
      <c r="F4" s="354"/>
      <c r="G4" s="354"/>
      <c r="H4" s="354"/>
      <c r="I4" s="354"/>
      <c r="J4" s="354"/>
      <c r="K4" s="354"/>
    </row>
    <row r="7" spans="2:21" ht="15" x14ac:dyDescent="0.35">
      <c r="B7" s="355" t="s">
        <v>76</v>
      </c>
      <c r="C7" s="355"/>
      <c r="D7" s="355"/>
      <c r="E7" s="355"/>
      <c r="F7" s="355"/>
      <c r="G7" s="355"/>
      <c r="H7" s="355"/>
      <c r="I7" s="355"/>
      <c r="J7" s="355"/>
      <c r="K7" s="355"/>
    </row>
    <row r="9" spans="2:21" ht="15.5" x14ac:dyDescent="0.35">
      <c r="B9" s="94" t="s">
        <v>90</v>
      </c>
      <c r="C9" s="44"/>
      <c r="G9" s="107"/>
      <c r="M9" s="105"/>
      <c r="N9" s="105"/>
      <c r="O9" s="105"/>
      <c r="P9" s="105"/>
      <c r="Q9" s="105"/>
      <c r="R9" s="105"/>
      <c r="S9" s="105"/>
      <c r="T9" s="105"/>
      <c r="U9" s="106"/>
    </row>
    <row r="10" spans="2:21" ht="15.5" x14ac:dyDescent="0.35">
      <c r="B10" s="260" t="s">
        <v>236</v>
      </c>
      <c r="C10" s="261"/>
      <c r="D10" s="154"/>
      <c r="G10" s="107"/>
      <c r="I10" s="109"/>
      <c r="M10" s="105"/>
      <c r="N10" s="105"/>
      <c r="O10" s="105"/>
      <c r="P10" s="105"/>
      <c r="Q10" s="105"/>
      <c r="R10" s="105"/>
      <c r="S10" s="105"/>
      <c r="T10" s="105"/>
      <c r="U10" s="105"/>
    </row>
    <row r="11" spans="2:21" ht="27" customHeight="1" x14ac:dyDescent="0.35">
      <c r="B11" s="353" t="s">
        <v>188</v>
      </c>
      <c r="C11" s="353"/>
      <c r="D11" s="353"/>
      <c r="E11" s="353"/>
      <c r="F11" s="353"/>
      <c r="G11" s="353"/>
      <c r="H11" s="353"/>
      <c r="I11" s="353"/>
      <c r="J11" s="353"/>
      <c r="K11" s="353"/>
      <c r="L11" s="144"/>
      <c r="M11" s="144"/>
    </row>
    <row r="12" spans="2:21" ht="35.15" customHeight="1" x14ac:dyDescent="0.35">
      <c r="B12" s="353" t="s">
        <v>126</v>
      </c>
      <c r="C12" s="353"/>
      <c r="D12" s="353"/>
      <c r="E12" s="353"/>
      <c r="F12" s="353"/>
      <c r="G12" s="353"/>
      <c r="H12" s="353"/>
      <c r="I12" s="353"/>
      <c r="J12" s="353"/>
      <c r="K12" s="353"/>
      <c r="L12" s="144"/>
      <c r="M12" s="144"/>
    </row>
    <row r="13" spans="2:21" ht="19.5" customHeight="1" x14ac:dyDescent="0.35">
      <c r="B13" s="353" t="s">
        <v>164</v>
      </c>
      <c r="C13" s="353"/>
      <c r="D13" s="353"/>
      <c r="E13" s="353"/>
      <c r="F13" s="353"/>
      <c r="G13" s="353"/>
      <c r="H13" s="353"/>
      <c r="I13" s="353"/>
      <c r="J13" s="353"/>
      <c r="K13" s="353"/>
      <c r="L13" s="144"/>
      <c r="M13" s="144"/>
    </row>
    <row r="14" spans="2:21" ht="19.5" customHeight="1" x14ac:dyDescent="0.35">
      <c r="B14" s="144" t="s">
        <v>133</v>
      </c>
      <c r="C14" s="144"/>
      <c r="D14" s="144"/>
      <c r="E14" s="144"/>
      <c r="F14" s="144"/>
      <c r="G14" s="144"/>
      <c r="H14" s="144"/>
      <c r="I14" s="144"/>
      <c r="J14" s="144"/>
      <c r="K14" s="144"/>
      <c r="L14" s="144"/>
      <c r="M14" s="144"/>
    </row>
    <row r="15" spans="2:21" ht="19.5" customHeight="1" x14ac:dyDescent="0.35">
      <c r="B15" s="144" t="s">
        <v>185</v>
      </c>
      <c r="C15" s="144"/>
      <c r="D15" s="144"/>
      <c r="E15" s="144"/>
      <c r="F15" s="144"/>
      <c r="G15" s="144"/>
      <c r="H15" s="144"/>
      <c r="I15" s="144"/>
      <c r="J15" s="144"/>
      <c r="K15" s="144"/>
      <c r="L15" s="144"/>
      <c r="M15" s="144"/>
    </row>
    <row r="16" spans="2:21" ht="34.5" customHeight="1" x14ac:dyDescent="0.35">
      <c r="B16" s="353" t="s">
        <v>186</v>
      </c>
      <c r="C16" s="353"/>
      <c r="D16" s="353"/>
      <c r="E16" s="353"/>
      <c r="F16" s="353"/>
      <c r="G16" s="353"/>
      <c r="H16" s="353"/>
      <c r="I16" s="353"/>
      <c r="J16" s="353"/>
      <c r="K16" s="353"/>
      <c r="L16" s="353"/>
      <c r="M16" s="353"/>
    </row>
    <row r="17" spans="2:13" ht="34.5" customHeight="1" x14ac:dyDescent="0.35">
      <c r="B17" s="353" t="s">
        <v>134</v>
      </c>
      <c r="C17" s="353"/>
      <c r="D17" s="353"/>
      <c r="E17" s="353"/>
      <c r="F17" s="353"/>
      <c r="G17" s="353"/>
      <c r="H17" s="353"/>
      <c r="I17" s="353"/>
      <c r="J17" s="353"/>
      <c r="K17" s="353"/>
      <c r="L17" s="144"/>
      <c r="M17" s="144"/>
    </row>
    <row r="18" spans="2:13" ht="34.5" customHeight="1" x14ac:dyDescent="0.35">
      <c r="B18" s="353" t="s">
        <v>135</v>
      </c>
      <c r="C18" s="353"/>
      <c r="D18" s="353"/>
      <c r="E18" s="353"/>
      <c r="F18" s="353"/>
      <c r="G18" s="353"/>
      <c r="H18" s="353"/>
      <c r="I18" s="353"/>
      <c r="J18" s="353"/>
      <c r="K18" s="353"/>
      <c r="L18" s="144"/>
      <c r="M18" s="144"/>
    </row>
    <row r="19" spans="2:13" ht="22" customHeight="1" x14ac:dyDescent="0.35">
      <c r="B19" s="144" t="s">
        <v>136</v>
      </c>
      <c r="C19" s="144"/>
      <c r="D19" s="144"/>
      <c r="E19" s="144"/>
      <c r="F19" s="144"/>
      <c r="G19" s="144"/>
      <c r="H19" s="144"/>
      <c r="I19" s="144"/>
      <c r="J19" s="144"/>
      <c r="K19" s="144"/>
      <c r="L19" s="144"/>
      <c r="M19" s="144"/>
    </row>
    <row r="20" spans="2:13" ht="22" customHeight="1" x14ac:dyDescent="0.35">
      <c r="B20" s="144" t="s">
        <v>137</v>
      </c>
      <c r="C20" s="144"/>
      <c r="D20" s="144"/>
      <c r="E20" s="144"/>
      <c r="F20" s="144"/>
      <c r="G20" s="144"/>
      <c r="H20" s="144"/>
      <c r="I20" s="144"/>
      <c r="J20" s="144"/>
      <c r="K20" s="144"/>
      <c r="L20" s="144"/>
      <c r="M20" s="144"/>
    </row>
    <row r="21" spans="2:13" ht="22" customHeight="1" x14ac:dyDescent="0.35">
      <c r="B21" s="144" t="s">
        <v>138</v>
      </c>
      <c r="C21" s="144"/>
      <c r="D21" s="144"/>
      <c r="E21" s="144"/>
      <c r="F21" s="144"/>
      <c r="G21" s="144"/>
      <c r="H21" s="144"/>
      <c r="I21" s="144"/>
      <c r="J21" s="144"/>
      <c r="K21" s="144"/>
      <c r="L21" s="144"/>
      <c r="M21" s="144"/>
    </row>
    <row r="22" spans="2:13" ht="27" customHeight="1" x14ac:dyDescent="0.35">
      <c r="B22" s="144" t="s">
        <v>139</v>
      </c>
      <c r="C22" s="144"/>
      <c r="D22" s="144"/>
      <c r="E22" s="144"/>
      <c r="F22" s="144"/>
      <c r="G22" s="144"/>
      <c r="H22" s="144"/>
      <c r="I22" s="144"/>
      <c r="J22" s="144"/>
      <c r="K22" s="144"/>
      <c r="L22" s="144"/>
      <c r="M22" s="144"/>
    </row>
    <row r="23" spans="2:13" ht="28.5" customHeight="1" x14ac:dyDescent="0.35">
      <c r="B23" s="353" t="s">
        <v>140</v>
      </c>
      <c r="C23" s="353"/>
      <c r="D23" s="353"/>
      <c r="E23" s="353"/>
      <c r="F23" s="353"/>
      <c r="G23" s="353"/>
      <c r="H23" s="353"/>
      <c r="I23" s="353"/>
      <c r="J23" s="353"/>
      <c r="K23" s="353"/>
      <c r="L23" s="353"/>
      <c r="M23" s="353"/>
    </row>
    <row r="24" spans="2:13" ht="28.5" customHeight="1" x14ac:dyDescent="0.35">
      <c r="B24" s="353" t="s">
        <v>141</v>
      </c>
      <c r="C24" s="353"/>
      <c r="D24" s="353"/>
      <c r="E24" s="353"/>
      <c r="F24" s="353"/>
      <c r="G24" s="353"/>
      <c r="H24" s="353"/>
      <c r="I24" s="353"/>
      <c r="J24" s="353"/>
      <c r="K24" s="353"/>
      <c r="L24" s="353"/>
      <c r="M24" s="353"/>
    </row>
    <row r="25" spans="2:13" s="144" customFormat="1" ht="42.65" customHeight="1" x14ac:dyDescent="0.35">
      <c r="B25" s="353" t="s">
        <v>142</v>
      </c>
      <c r="C25" s="353"/>
      <c r="D25" s="353"/>
      <c r="E25" s="353"/>
      <c r="F25" s="353"/>
      <c r="G25" s="353"/>
      <c r="H25" s="353"/>
      <c r="I25" s="353"/>
      <c r="J25" s="353"/>
      <c r="K25" s="353"/>
    </row>
    <row r="26" spans="2:13" s="144" customFormat="1" ht="42.65" customHeight="1" x14ac:dyDescent="0.35">
      <c r="B26" s="353" t="s">
        <v>143</v>
      </c>
      <c r="C26" s="353"/>
      <c r="D26" s="353"/>
      <c r="E26" s="353"/>
      <c r="F26" s="353"/>
      <c r="G26" s="353"/>
      <c r="H26" s="353"/>
      <c r="I26" s="353"/>
      <c r="J26" s="353"/>
      <c r="K26" s="353"/>
    </row>
    <row r="27" spans="2:13" ht="27" customHeight="1" x14ac:dyDescent="0.35">
      <c r="B27" s="353" t="s">
        <v>208</v>
      </c>
      <c r="C27" s="353"/>
      <c r="D27" s="353"/>
      <c r="E27" s="353"/>
      <c r="F27" s="353"/>
      <c r="G27" s="353"/>
      <c r="H27" s="353"/>
      <c r="I27" s="353"/>
      <c r="J27" s="353"/>
      <c r="K27" s="353"/>
      <c r="L27" s="144"/>
      <c r="M27" s="144"/>
    </row>
    <row r="28" spans="2:13" ht="5.5" customHeight="1" x14ac:dyDescent="0.35">
      <c r="B28" s="144"/>
      <c r="C28" s="144"/>
      <c r="D28" s="144"/>
      <c r="E28" s="144"/>
      <c r="F28" s="144"/>
      <c r="G28" s="144"/>
      <c r="H28" s="144"/>
      <c r="I28" s="144"/>
      <c r="J28" s="144"/>
      <c r="K28" s="144"/>
      <c r="L28" s="144"/>
      <c r="M28" s="144"/>
    </row>
    <row r="29" spans="2:13" ht="25.5" customHeight="1" x14ac:dyDescent="0.35">
      <c r="B29" s="94" t="s">
        <v>112</v>
      </c>
      <c r="C29" s="144"/>
      <c r="D29" s="144"/>
      <c r="E29" s="144"/>
      <c r="F29" s="144"/>
      <c r="G29" s="144"/>
      <c r="H29" s="144"/>
      <c r="I29" s="144"/>
      <c r="J29" s="144"/>
      <c r="K29" s="144"/>
      <c r="L29" s="144"/>
      <c r="M29" s="144"/>
    </row>
    <row r="30" spans="2:13" ht="15.65" customHeight="1" x14ac:dyDescent="0.35">
      <c r="B30" s="218" t="s">
        <v>241</v>
      </c>
      <c r="C30" s="308"/>
      <c r="D30" s="308"/>
      <c r="E30" s="308"/>
      <c r="F30" s="144"/>
      <c r="G30" s="144"/>
      <c r="H30" s="144"/>
      <c r="I30" s="108"/>
      <c r="J30" s="144"/>
      <c r="K30" s="144"/>
      <c r="L30" s="144"/>
      <c r="M30" s="144"/>
    </row>
    <row r="31" spans="2:13" ht="28.5" customHeight="1" x14ac:dyDescent="0.35">
      <c r="B31" s="144" t="s">
        <v>183</v>
      </c>
      <c r="C31" s="144"/>
      <c r="D31" s="144"/>
      <c r="E31" s="144"/>
      <c r="F31" s="144"/>
      <c r="G31" s="144"/>
      <c r="H31" s="144"/>
      <c r="I31" s="144"/>
      <c r="J31" s="144"/>
      <c r="K31" s="144"/>
      <c r="L31" s="144"/>
      <c r="M31" s="144"/>
    </row>
    <row r="32" spans="2:13" ht="42" customHeight="1" x14ac:dyDescent="0.35">
      <c r="B32" s="353" t="s">
        <v>146</v>
      </c>
      <c r="C32" s="353"/>
      <c r="D32" s="353"/>
      <c r="E32" s="353"/>
      <c r="F32" s="353"/>
      <c r="G32" s="353"/>
      <c r="H32" s="353"/>
      <c r="I32" s="353"/>
      <c r="J32" s="353"/>
      <c r="K32" s="353"/>
      <c r="L32" s="144"/>
      <c r="M32" s="144"/>
    </row>
    <row r="33" spans="2:13" ht="42" customHeight="1" x14ac:dyDescent="0.35">
      <c r="B33" s="353" t="s">
        <v>144</v>
      </c>
      <c r="C33" s="353"/>
      <c r="D33" s="353"/>
      <c r="E33" s="353"/>
      <c r="F33" s="353"/>
      <c r="G33" s="353"/>
      <c r="H33" s="353"/>
      <c r="I33" s="353"/>
      <c r="J33" s="353"/>
      <c r="K33" s="353"/>
      <c r="L33" s="144"/>
      <c r="M33" s="144"/>
    </row>
    <row r="34" spans="2:13" ht="37" customHeight="1" x14ac:dyDescent="0.35">
      <c r="B34" s="353" t="s">
        <v>209</v>
      </c>
      <c r="C34" s="353"/>
      <c r="D34" s="353"/>
      <c r="E34" s="353"/>
      <c r="F34" s="353"/>
      <c r="G34" s="353"/>
      <c r="H34" s="353"/>
      <c r="I34" s="353"/>
      <c r="J34" s="353"/>
      <c r="K34" s="353"/>
      <c r="L34" s="144"/>
      <c r="M34" s="144"/>
    </row>
    <row r="35" spans="2:13" s="155" customFormat="1" ht="31" customHeight="1" x14ac:dyDescent="0.35">
      <c r="B35" s="94" t="s">
        <v>189</v>
      </c>
      <c r="C35" s="144"/>
      <c r="D35" s="144"/>
      <c r="E35" s="144"/>
      <c r="F35" s="144"/>
      <c r="G35" s="144"/>
      <c r="H35" s="144"/>
      <c r="I35" s="144"/>
      <c r="J35" s="144"/>
      <c r="K35" s="144"/>
      <c r="L35" s="144"/>
      <c r="M35" s="144"/>
    </row>
    <row r="36" spans="2:13" ht="29.5" customHeight="1" x14ac:dyDescent="0.35">
      <c r="B36" s="144" t="s">
        <v>192</v>
      </c>
      <c r="C36" s="144"/>
      <c r="D36" s="144"/>
      <c r="E36" s="144"/>
      <c r="F36" s="144"/>
      <c r="G36" s="144"/>
      <c r="H36" s="144"/>
      <c r="I36" s="144"/>
      <c r="J36" s="144"/>
      <c r="K36" s="144"/>
      <c r="L36" s="144"/>
      <c r="M36" s="144"/>
    </row>
    <row r="37" spans="2:13" ht="26.5" customHeight="1" x14ac:dyDescent="0.35">
      <c r="B37" s="353" t="s">
        <v>206</v>
      </c>
      <c r="C37" s="353"/>
      <c r="D37" s="353"/>
      <c r="E37" s="353"/>
      <c r="F37" s="353"/>
      <c r="G37" s="353"/>
      <c r="H37" s="353"/>
      <c r="I37" s="353"/>
      <c r="J37" s="353"/>
      <c r="K37" s="353"/>
      <c r="L37" s="144"/>
      <c r="M37" s="144"/>
    </row>
    <row r="38" spans="2:13" ht="26.15" customHeight="1" x14ac:dyDescent="0.35">
      <c r="B38" s="291" t="s">
        <v>75</v>
      </c>
      <c r="C38" s="144"/>
      <c r="D38" s="144"/>
      <c r="E38" s="144"/>
      <c r="F38" s="144"/>
      <c r="G38" s="144"/>
      <c r="H38" s="144"/>
      <c r="I38" s="144"/>
      <c r="J38" s="144"/>
      <c r="K38" s="144"/>
      <c r="L38" s="144"/>
      <c r="M38" s="144"/>
    </row>
    <row r="42" spans="2:13" x14ac:dyDescent="0.35">
      <c r="B42" s="84"/>
    </row>
    <row r="46" spans="2:13" ht="15.5" x14ac:dyDescent="0.35">
      <c r="B46" s="356"/>
      <c r="C46" s="356"/>
      <c r="D46" s="356"/>
      <c r="E46" s="356"/>
      <c r="F46" s="356"/>
      <c r="G46" s="356"/>
      <c r="H46" s="356"/>
      <c r="I46" s="356"/>
      <c r="J46" s="356"/>
      <c r="K46" s="356"/>
    </row>
  </sheetData>
  <mergeCells count="18">
    <mergeCell ref="B46:K46"/>
    <mergeCell ref="B12:K12"/>
    <mergeCell ref="B13:K13"/>
    <mergeCell ref="B11:K11"/>
    <mergeCell ref="B25:K25"/>
    <mergeCell ref="B27:K27"/>
    <mergeCell ref="B32:K32"/>
    <mergeCell ref="B18:K18"/>
    <mergeCell ref="B26:K26"/>
    <mergeCell ref="B33:K33"/>
    <mergeCell ref="B37:K37"/>
    <mergeCell ref="B16:M16"/>
    <mergeCell ref="B23:M23"/>
    <mergeCell ref="B24:M24"/>
    <mergeCell ref="B34:K34"/>
    <mergeCell ref="B4:K4"/>
    <mergeCell ref="B7:K7"/>
    <mergeCell ref="B17:K17"/>
  </mergeCells>
  <pageMargins left="0.70866141732283472" right="0.70866141732283472" top="0.94488188976377963" bottom="0.74803149606299213" header="0.31496062992125984" footer="0.31496062992125984"/>
  <pageSetup paperSize="9" scale="75" orientation="portrait" r:id="rId1"/>
  <headerFooter>
    <oddHeader>&amp;COSSERVATORIO ASSEGNO UNICO UNIVERSALE</oddHeader>
    <oddFooter>&amp;CINPS - COORDINAMENTO GENERALE STATISTICO ATTUARIALE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pageSetUpPr fitToPage="1"/>
  </sheetPr>
  <dimension ref="A1:L53"/>
  <sheetViews>
    <sheetView showGridLines="0" view="pageBreakPreview" zoomScale="48" zoomScaleNormal="93" zoomScaleSheetLayoutView="48" workbookViewId="0">
      <selection activeCell="C25" sqref="C25:J27"/>
    </sheetView>
  </sheetViews>
  <sheetFormatPr defaultColWidth="13.26953125" defaultRowHeight="15" x14ac:dyDescent="0.35"/>
  <cols>
    <col min="1" max="1" width="38.453125" style="57" customWidth="1"/>
    <col min="2" max="2" width="16.90625" style="57" customWidth="1"/>
    <col min="3" max="3" width="18.26953125" style="57" bestFit="1" customWidth="1"/>
    <col min="4" max="4" width="18.1796875" style="256" customWidth="1"/>
    <col min="5" max="6" width="13.453125" style="57" customWidth="1"/>
    <col min="7" max="8" width="18" style="57" bestFit="1" customWidth="1"/>
    <col min="9" max="9" width="18.81640625" style="57" customWidth="1"/>
    <col min="10" max="11" width="13.453125" style="57" bestFit="1" customWidth="1"/>
    <col min="12" max="16384" width="13.26953125" style="57"/>
  </cols>
  <sheetData>
    <row r="1" spans="1:11" ht="57" customHeight="1" thickBot="1" x14ac:dyDescent="0.4">
      <c r="A1" s="75" t="s">
        <v>187</v>
      </c>
      <c r="B1" s="18"/>
      <c r="C1" s="18"/>
      <c r="D1" s="253"/>
      <c r="E1" s="254"/>
      <c r="F1" s="254"/>
      <c r="G1" s="206"/>
    </row>
    <row r="2" spans="1:11" ht="63.65" customHeight="1" thickTop="1" x14ac:dyDescent="0.35">
      <c r="A2" s="418" t="s">
        <v>80</v>
      </c>
      <c r="B2" s="358" t="s">
        <v>166</v>
      </c>
      <c r="C2" s="358"/>
      <c r="D2" s="358"/>
      <c r="E2" s="358"/>
      <c r="F2" s="420"/>
      <c r="G2" s="358" t="s">
        <v>237</v>
      </c>
      <c r="H2" s="358"/>
      <c r="I2" s="358"/>
      <c r="J2" s="358"/>
      <c r="K2" s="358"/>
    </row>
    <row r="3" spans="1:11" ht="78" customHeight="1" thickBot="1" x14ac:dyDescent="0.4">
      <c r="A3" s="419"/>
      <c r="B3" s="124" t="s">
        <v>102</v>
      </c>
      <c r="C3" s="124" t="s">
        <v>95</v>
      </c>
      <c r="D3" s="124" t="s">
        <v>98</v>
      </c>
      <c r="E3" s="124" t="s">
        <v>99</v>
      </c>
      <c r="F3" s="255" t="s">
        <v>84</v>
      </c>
      <c r="G3" s="124" t="s">
        <v>102</v>
      </c>
      <c r="H3" s="124" t="s">
        <v>95</v>
      </c>
      <c r="I3" s="124" t="s">
        <v>98</v>
      </c>
      <c r="J3" s="124" t="s">
        <v>99</v>
      </c>
      <c r="K3" s="124" t="s">
        <v>84</v>
      </c>
    </row>
    <row r="4" spans="1:11" s="276" customFormat="1" ht="21.65" customHeight="1" thickTop="1" x14ac:dyDescent="0.3">
      <c r="A4" s="320" t="s">
        <v>4</v>
      </c>
      <c r="B4" s="274">
        <v>387112</v>
      </c>
      <c r="C4" s="274">
        <v>618171</v>
      </c>
      <c r="D4" s="274">
        <v>221</v>
      </c>
      <c r="E4" s="274">
        <v>139</v>
      </c>
      <c r="F4" s="321">
        <v>9.4</v>
      </c>
      <c r="G4" s="274">
        <v>402788</v>
      </c>
      <c r="H4" s="274">
        <v>638475</v>
      </c>
      <c r="I4" s="274">
        <v>242</v>
      </c>
      <c r="J4" s="274">
        <v>153</v>
      </c>
      <c r="K4" s="275">
        <v>9.5</v>
      </c>
    </row>
    <row r="5" spans="1:11" ht="21.65" customHeight="1" x14ac:dyDescent="0.35">
      <c r="A5" s="79" t="s">
        <v>5</v>
      </c>
      <c r="B5" s="58">
        <v>11545</v>
      </c>
      <c r="C5" s="58">
        <v>18949</v>
      </c>
      <c r="D5" s="58">
        <v>221</v>
      </c>
      <c r="E5" s="58">
        <v>135</v>
      </c>
      <c r="F5" s="250">
        <v>9.4</v>
      </c>
      <c r="G5" s="58">
        <v>11997</v>
      </c>
      <c r="H5" s="58">
        <v>19507</v>
      </c>
      <c r="I5" s="58">
        <v>241</v>
      </c>
      <c r="J5" s="58">
        <v>149</v>
      </c>
      <c r="K5" s="96">
        <v>9.5</v>
      </c>
    </row>
    <row r="6" spans="1:11" ht="21.75" customHeight="1" x14ac:dyDescent="0.35">
      <c r="A6" s="79" t="s">
        <v>6</v>
      </c>
      <c r="B6" s="58">
        <v>973564</v>
      </c>
      <c r="C6" s="58">
        <v>1588254</v>
      </c>
      <c r="D6" s="58">
        <v>226</v>
      </c>
      <c r="E6" s="58">
        <v>139</v>
      </c>
      <c r="F6" s="250">
        <v>9.4</v>
      </c>
      <c r="G6" s="58">
        <v>1013693</v>
      </c>
      <c r="H6" s="58">
        <v>1639761</v>
      </c>
      <c r="I6" s="58">
        <v>247</v>
      </c>
      <c r="J6" s="58">
        <v>153</v>
      </c>
      <c r="K6" s="96">
        <v>9.5</v>
      </c>
    </row>
    <row r="7" spans="1:11" ht="21.75" customHeight="1" x14ac:dyDescent="0.35">
      <c r="A7" s="79" t="s">
        <v>71</v>
      </c>
      <c r="B7" s="58">
        <v>55422</v>
      </c>
      <c r="C7" s="58">
        <v>94875</v>
      </c>
      <c r="D7" s="58">
        <v>245</v>
      </c>
      <c r="E7" s="58">
        <v>144</v>
      </c>
      <c r="F7" s="250">
        <v>9.5</v>
      </c>
      <c r="G7" s="58">
        <v>57069</v>
      </c>
      <c r="H7" s="58">
        <v>97174</v>
      </c>
      <c r="I7" s="58">
        <v>266</v>
      </c>
      <c r="J7" s="58">
        <v>157</v>
      </c>
      <c r="K7" s="96">
        <v>9.5</v>
      </c>
    </row>
    <row r="8" spans="1:11" ht="21.75" customHeight="1" x14ac:dyDescent="0.35">
      <c r="A8" s="79" t="s">
        <v>72</v>
      </c>
      <c r="B8" s="58">
        <v>55125</v>
      </c>
      <c r="C8" s="58">
        <v>99231</v>
      </c>
      <c r="D8" s="58">
        <v>241</v>
      </c>
      <c r="E8" s="58">
        <v>134</v>
      </c>
      <c r="F8" s="250">
        <v>9.5</v>
      </c>
      <c r="G8" s="58">
        <v>57596</v>
      </c>
      <c r="H8" s="58">
        <v>102878</v>
      </c>
      <c r="I8" s="58">
        <v>265</v>
      </c>
      <c r="J8" s="58">
        <v>149</v>
      </c>
      <c r="K8" s="96">
        <v>9.6</v>
      </c>
    </row>
    <row r="9" spans="1:11" ht="21.75" customHeight="1" x14ac:dyDescent="0.35">
      <c r="A9" s="79" t="s">
        <v>7</v>
      </c>
      <c r="B9" s="58">
        <v>469251</v>
      </c>
      <c r="C9" s="58">
        <v>761715</v>
      </c>
      <c r="D9" s="58">
        <v>228</v>
      </c>
      <c r="E9" s="58">
        <v>141</v>
      </c>
      <c r="F9" s="250">
        <v>9.5</v>
      </c>
      <c r="G9" s="58">
        <v>488228</v>
      </c>
      <c r="H9" s="58">
        <v>786699</v>
      </c>
      <c r="I9" s="58">
        <v>249</v>
      </c>
      <c r="J9" s="58">
        <v>155</v>
      </c>
      <c r="K9" s="96">
        <v>9.5</v>
      </c>
    </row>
    <row r="10" spans="1:11" ht="21.75" customHeight="1" x14ac:dyDescent="0.35">
      <c r="A10" s="79" t="s">
        <v>63</v>
      </c>
      <c r="B10" s="58">
        <v>109539</v>
      </c>
      <c r="C10" s="58">
        <v>174343</v>
      </c>
      <c r="D10" s="58">
        <v>230</v>
      </c>
      <c r="E10" s="58">
        <v>145</v>
      </c>
      <c r="F10" s="250">
        <v>9.5</v>
      </c>
      <c r="G10" s="58">
        <v>113680</v>
      </c>
      <c r="H10" s="58">
        <v>179806</v>
      </c>
      <c r="I10" s="58">
        <v>252</v>
      </c>
      <c r="J10" s="58">
        <v>159</v>
      </c>
      <c r="K10" s="96">
        <v>9.5</v>
      </c>
    </row>
    <row r="11" spans="1:11" ht="21.75" customHeight="1" x14ac:dyDescent="0.35">
      <c r="A11" s="79" t="s">
        <v>8</v>
      </c>
      <c r="B11" s="58">
        <v>126913</v>
      </c>
      <c r="C11" s="58">
        <v>195333</v>
      </c>
      <c r="D11" s="58">
        <v>211</v>
      </c>
      <c r="E11" s="58">
        <v>138</v>
      </c>
      <c r="F11" s="250">
        <v>9.3000000000000007</v>
      </c>
      <c r="G11" s="58">
        <v>133453</v>
      </c>
      <c r="H11" s="58">
        <v>204144</v>
      </c>
      <c r="I11" s="58">
        <v>231</v>
      </c>
      <c r="J11" s="58">
        <v>152</v>
      </c>
      <c r="K11" s="96">
        <v>9.4</v>
      </c>
    </row>
    <row r="12" spans="1:11" ht="21.75" customHeight="1" x14ac:dyDescent="0.35">
      <c r="A12" s="79" t="s">
        <v>9</v>
      </c>
      <c r="B12" s="58">
        <v>434776</v>
      </c>
      <c r="C12" s="58">
        <v>693621</v>
      </c>
      <c r="D12" s="58">
        <v>224</v>
      </c>
      <c r="E12" s="58">
        <v>141</v>
      </c>
      <c r="F12" s="250">
        <v>9.4</v>
      </c>
      <c r="G12" s="58">
        <v>451978</v>
      </c>
      <c r="H12" s="58">
        <v>716399</v>
      </c>
      <c r="I12" s="58">
        <v>245</v>
      </c>
      <c r="J12" s="58">
        <v>155</v>
      </c>
      <c r="K12" s="96">
        <v>9.5</v>
      </c>
    </row>
    <row r="13" spans="1:11" ht="21.75" customHeight="1" x14ac:dyDescent="0.35">
      <c r="A13" s="79" t="s">
        <v>10</v>
      </c>
      <c r="B13" s="58">
        <v>343717</v>
      </c>
      <c r="C13" s="58">
        <v>529388</v>
      </c>
      <c r="D13" s="58">
        <v>215</v>
      </c>
      <c r="E13" s="58">
        <v>140</v>
      </c>
      <c r="F13" s="250">
        <v>9.4</v>
      </c>
      <c r="G13" s="58">
        <v>357287</v>
      </c>
      <c r="H13" s="58">
        <v>546538</v>
      </c>
      <c r="I13" s="58">
        <v>234</v>
      </c>
      <c r="J13" s="58">
        <v>153</v>
      </c>
      <c r="K13" s="96">
        <v>9.5</v>
      </c>
    </row>
    <row r="14" spans="1:11" ht="21.75" customHeight="1" x14ac:dyDescent="0.35">
      <c r="A14" s="79" t="s">
        <v>11</v>
      </c>
      <c r="B14" s="58">
        <v>83479</v>
      </c>
      <c r="C14" s="58">
        <v>130313</v>
      </c>
      <c r="D14" s="58">
        <v>231</v>
      </c>
      <c r="E14" s="58">
        <v>148</v>
      </c>
      <c r="F14" s="250">
        <v>9.4</v>
      </c>
      <c r="G14" s="58">
        <v>86238</v>
      </c>
      <c r="H14" s="58">
        <v>133631</v>
      </c>
      <c r="I14" s="58">
        <v>251</v>
      </c>
      <c r="J14" s="58">
        <v>162</v>
      </c>
      <c r="K14" s="96">
        <v>9.5</v>
      </c>
    </row>
    <row r="15" spans="1:11" ht="21.75" customHeight="1" x14ac:dyDescent="0.35">
      <c r="A15" s="79" t="s">
        <v>12</v>
      </c>
      <c r="B15" s="58">
        <v>146451</v>
      </c>
      <c r="C15" s="58">
        <v>231927</v>
      </c>
      <c r="D15" s="58">
        <v>230</v>
      </c>
      <c r="E15" s="58">
        <v>146</v>
      </c>
      <c r="F15" s="250">
        <v>9.4</v>
      </c>
      <c r="G15" s="58">
        <v>151493</v>
      </c>
      <c r="H15" s="58">
        <v>238322</v>
      </c>
      <c r="I15" s="58">
        <v>249</v>
      </c>
      <c r="J15" s="58">
        <v>159</v>
      </c>
      <c r="K15" s="96">
        <v>9.5</v>
      </c>
    </row>
    <row r="16" spans="1:11" ht="21.75" customHeight="1" x14ac:dyDescent="0.35">
      <c r="A16" s="79" t="s">
        <v>13</v>
      </c>
      <c r="B16" s="58">
        <v>559268</v>
      </c>
      <c r="C16" s="58">
        <v>873983</v>
      </c>
      <c r="D16" s="58">
        <v>222</v>
      </c>
      <c r="E16" s="58">
        <v>143</v>
      </c>
      <c r="F16" s="250">
        <v>9.3000000000000007</v>
      </c>
      <c r="G16" s="58">
        <v>581678</v>
      </c>
      <c r="H16" s="58">
        <v>901347</v>
      </c>
      <c r="I16" s="58">
        <v>242</v>
      </c>
      <c r="J16" s="58">
        <v>156</v>
      </c>
      <c r="K16" s="96">
        <v>9.4</v>
      </c>
    </row>
    <row r="17" spans="1:12" ht="21.75" customHeight="1" x14ac:dyDescent="0.35">
      <c r="A17" s="79" t="s">
        <v>14</v>
      </c>
      <c r="B17" s="58">
        <v>123062</v>
      </c>
      <c r="C17" s="58">
        <v>197160</v>
      </c>
      <c r="D17" s="58">
        <v>239</v>
      </c>
      <c r="E17" s="58">
        <v>150</v>
      </c>
      <c r="F17" s="250">
        <v>9.3000000000000007</v>
      </c>
      <c r="G17" s="58">
        <v>127005</v>
      </c>
      <c r="H17" s="58">
        <v>201715</v>
      </c>
      <c r="I17" s="58">
        <v>260</v>
      </c>
      <c r="J17" s="58">
        <v>164</v>
      </c>
      <c r="K17" s="96">
        <v>9.5</v>
      </c>
    </row>
    <row r="18" spans="1:12" ht="21.75" customHeight="1" x14ac:dyDescent="0.35">
      <c r="A18" s="79" t="s">
        <v>15</v>
      </c>
      <c r="B18" s="58">
        <v>26259</v>
      </c>
      <c r="C18" s="58">
        <v>42182</v>
      </c>
      <c r="D18" s="58">
        <v>239</v>
      </c>
      <c r="E18" s="58">
        <v>149</v>
      </c>
      <c r="F18" s="250">
        <v>9.3000000000000007</v>
      </c>
      <c r="G18" s="58">
        <v>27028</v>
      </c>
      <c r="H18" s="58">
        <v>42920</v>
      </c>
      <c r="I18" s="58">
        <v>259</v>
      </c>
      <c r="J18" s="58">
        <v>164</v>
      </c>
      <c r="K18" s="96">
        <v>9.5</v>
      </c>
    </row>
    <row r="19" spans="1:12" ht="21.75" customHeight="1" x14ac:dyDescent="0.35">
      <c r="A19" s="79" t="s">
        <v>16</v>
      </c>
      <c r="B19" s="58">
        <v>573987</v>
      </c>
      <c r="C19" s="58">
        <v>949918</v>
      </c>
      <c r="D19" s="58">
        <v>258</v>
      </c>
      <c r="E19" s="58">
        <v>157</v>
      </c>
      <c r="F19" s="250">
        <v>8.8000000000000007</v>
      </c>
      <c r="G19" s="58">
        <v>587577</v>
      </c>
      <c r="H19" s="58">
        <v>958399</v>
      </c>
      <c r="I19" s="58">
        <v>280</v>
      </c>
      <c r="J19" s="58">
        <v>172</v>
      </c>
      <c r="K19" s="96">
        <v>9.1999999999999993</v>
      </c>
    </row>
    <row r="20" spans="1:12" ht="21.75" customHeight="1" x14ac:dyDescent="0.35">
      <c r="A20" s="79" t="s">
        <v>17</v>
      </c>
      <c r="B20" s="58">
        <v>400094</v>
      </c>
      <c r="C20" s="58">
        <v>640472</v>
      </c>
      <c r="D20" s="58">
        <v>249</v>
      </c>
      <c r="E20" s="58">
        <v>156</v>
      </c>
      <c r="F20" s="250">
        <v>9.1999999999999993</v>
      </c>
      <c r="G20" s="58">
        <v>408915</v>
      </c>
      <c r="H20" s="58">
        <v>647992</v>
      </c>
      <c r="I20" s="58">
        <v>270</v>
      </c>
      <c r="J20" s="58">
        <v>171</v>
      </c>
      <c r="K20" s="96">
        <v>9.4</v>
      </c>
    </row>
    <row r="21" spans="1:12" ht="21.75" customHeight="1" x14ac:dyDescent="0.35">
      <c r="A21" s="79" t="s">
        <v>18</v>
      </c>
      <c r="B21" s="58">
        <v>52042</v>
      </c>
      <c r="C21" s="58">
        <v>84912</v>
      </c>
      <c r="D21" s="58">
        <v>254</v>
      </c>
      <c r="E21" s="58">
        <v>156</v>
      </c>
      <c r="F21" s="250">
        <v>9.3000000000000007</v>
      </c>
      <c r="G21" s="58">
        <v>52981</v>
      </c>
      <c r="H21" s="58">
        <v>85570</v>
      </c>
      <c r="I21" s="58">
        <v>274</v>
      </c>
      <c r="J21" s="58">
        <v>170</v>
      </c>
      <c r="K21" s="96">
        <v>9.5</v>
      </c>
    </row>
    <row r="22" spans="1:12" ht="21.75" customHeight="1" x14ac:dyDescent="0.35">
      <c r="A22" s="79" t="s">
        <v>19</v>
      </c>
      <c r="B22" s="58">
        <v>181933</v>
      </c>
      <c r="C22" s="58">
        <v>302525</v>
      </c>
      <c r="D22" s="58">
        <v>277</v>
      </c>
      <c r="E22" s="58">
        <v>168</v>
      </c>
      <c r="F22" s="250">
        <v>8.9</v>
      </c>
      <c r="G22" s="58">
        <v>184859</v>
      </c>
      <c r="H22" s="58">
        <v>303800</v>
      </c>
      <c r="I22" s="58">
        <v>300</v>
      </c>
      <c r="J22" s="58">
        <v>183</v>
      </c>
      <c r="K22" s="96">
        <v>9.3000000000000007</v>
      </c>
    </row>
    <row r="23" spans="1:12" ht="21.75" customHeight="1" x14ac:dyDescent="0.35">
      <c r="A23" s="79" t="s">
        <v>20</v>
      </c>
      <c r="B23" s="58">
        <v>485227</v>
      </c>
      <c r="C23" s="58">
        <v>793324</v>
      </c>
      <c r="D23" s="58">
        <v>261</v>
      </c>
      <c r="E23" s="58">
        <v>161</v>
      </c>
      <c r="F23" s="250">
        <v>8.8000000000000007</v>
      </c>
      <c r="G23" s="58">
        <v>493052</v>
      </c>
      <c r="H23" s="58">
        <v>795334</v>
      </c>
      <c r="I23" s="58">
        <v>284</v>
      </c>
      <c r="J23" s="58">
        <v>176</v>
      </c>
      <c r="K23" s="96">
        <v>9.1999999999999993</v>
      </c>
    </row>
    <row r="24" spans="1:12" ht="21.75" customHeight="1" x14ac:dyDescent="0.35">
      <c r="A24" s="79" t="s">
        <v>21</v>
      </c>
      <c r="B24" s="58">
        <v>142255</v>
      </c>
      <c r="C24" s="58">
        <v>215034</v>
      </c>
      <c r="D24" s="58">
        <v>243</v>
      </c>
      <c r="E24" s="58">
        <v>161</v>
      </c>
      <c r="F24" s="250">
        <v>9.1999999999999993</v>
      </c>
      <c r="G24" s="58">
        <v>145818</v>
      </c>
      <c r="H24" s="58">
        <v>218323</v>
      </c>
      <c r="I24" s="58">
        <v>262</v>
      </c>
      <c r="J24" s="58">
        <v>175</v>
      </c>
      <c r="K24" s="96">
        <v>9.4</v>
      </c>
    </row>
    <row r="25" spans="1:12" ht="26.5" customHeight="1" thickBot="1" x14ac:dyDescent="0.4">
      <c r="A25" s="113" t="s">
        <v>33</v>
      </c>
      <c r="B25" s="113">
        <v>5741021</v>
      </c>
      <c r="C25" s="113">
        <v>9235630</v>
      </c>
      <c r="D25" s="113">
        <v>235</v>
      </c>
      <c r="E25" s="113">
        <v>147</v>
      </c>
      <c r="F25" s="251">
        <v>9.3000000000000007</v>
      </c>
      <c r="G25" s="113">
        <v>5934413</v>
      </c>
      <c r="H25" s="113">
        <v>9458734</v>
      </c>
      <c r="I25" s="113">
        <v>256</v>
      </c>
      <c r="J25" s="113">
        <v>161</v>
      </c>
      <c r="K25" s="252">
        <v>9.4</v>
      </c>
      <c r="L25" s="270"/>
    </row>
    <row r="26" spans="1:12" ht="26.5" customHeight="1" thickTop="1" x14ac:dyDescent="0.3">
      <c r="A26" s="257" t="str">
        <f>+INDICE!B10</f>
        <v xml:space="preserve"> Lettura dati 23 novembre 2023</v>
      </c>
      <c r="B26" s="89"/>
      <c r="C26" s="7"/>
      <c r="D26" s="258"/>
    </row>
    <row r="27" spans="1:12" x14ac:dyDescent="0.3">
      <c r="A27" s="257"/>
      <c r="B27" s="89"/>
    </row>
    <row r="28" spans="1:12" x14ac:dyDescent="0.3">
      <c r="A28" s="257"/>
      <c r="B28" s="89"/>
    </row>
    <row r="31" spans="1:12" x14ac:dyDescent="0.35">
      <c r="C31" s="279"/>
    </row>
    <row r="33" spans="2:4" x14ac:dyDescent="0.35">
      <c r="B33" s="259"/>
      <c r="C33" s="259"/>
    </row>
    <row r="34" spans="2:4" x14ac:dyDescent="0.35">
      <c r="B34" s="259"/>
      <c r="C34" s="259"/>
    </row>
    <row r="35" spans="2:4" x14ac:dyDescent="0.35">
      <c r="B35" s="259"/>
      <c r="C35" s="259"/>
    </row>
    <row r="36" spans="2:4" x14ac:dyDescent="0.35">
      <c r="B36" s="259"/>
      <c r="C36" s="259"/>
      <c r="D36" s="258"/>
    </row>
    <row r="37" spans="2:4" x14ac:dyDescent="0.35">
      <c r="B37" s="259"/>
      <c r="C37" s="259"/>
    </row>
    <row r="38" spans="2:4" x14ac:dyDescent="0.35">
      <c r="B38" s="259"/>
      <c r="C38" s="259"/>
    </row>
    <row r="39" spans="2:4" x14ac:dyDescent="0.35">
      <c r="B39" s="259"/>
      <c r="C39" s="259"/>
    </row>
    <row r="40" spans="2:4" x14ac:dyDescent="0.35">
      <c r="B40" s="259"/>
      <c r="C40" s="259"/>
    </row>
    <row r="41" spans="2:4" x14ac:dyDescent="0.35">
      <c r="B41" s="259"/>
      <c r="C41" s="259"/>
    </row>
    <row r="42" spans="2:4" s="256" customFormat="1" x14ac:dyDescent="0.35">
      <c r="B42" s="259"/>
      <c r="C42" s="259"/>
    </row>
    <row r="43" spans="2:4" s="256" customFormat="1" x14ac:dyDescent="0.35">
      <c r="B43" s="259"/>
      <c r="C43" s="259"/>
    </row>
    <row r="44" spans="2:4" s="256" customFormat="1" x14ac:dyDescent="0.35">
      <c r="B44" s="259"/>
      <c r="C44" s="259"/>
    </row>
    <row r="45" spans="2:4" s="256" customFormat="1" x14ac:dyDescent="0.35">
      <c r="B45" s="259"/>
      <c r="C45" s="259"/>
    </row>
    <row r="46" spans="2:4" s="256" customFormat="1" x14ac:dyDescent="0.35">
      <c r="B46" s="259"/>
      <c r="C46" s="259"/>
    </row>
    <row r="47" spans="2:4" s="256" customFormat="1" x14ac:dyDescent="0.35">
      <c r="B47" s="259"/>
      <c r="C47" s="259"/>
    </row>
    <row r="48" spans="2:4" s="256" customFormat="1" x14ac:dyDescent="0.35">
      <c r="B48" s="259"/>
      <c r="C48" s="259"/>
    </row>
    <row r="49" spans="2:3" s="256" customFormat="1" x14ac:dyDescent="0.35">
      <c r="B49" s="259"/>
      <c r="C49" s="259"/>
    </row>
    <row r="50" spans="2:3" s="256" customFormat="1" x14ac:dyDescent="0.35">
      <c r="B50" s="259"/>
      <c r="C50" s="259"/>
    </row>
    <row r="51" spans="2:3" s="256" customFormat="1" x14ac:dyDescent="0.35">
      <c r="B51" s="259"/>
      <c r="C51" s="259"/>
    </row>
    <row r="52" spans="2:3" s="256" customFormat="1" x14ac:dyDescent="0.35">
      <c r="B52" s="259"/>
      <c r="C52" s="259"/>
    </row>
    <row r="53" spans="2:3" s="256" customFormat="1" x14ac:dyDescent="0.35">
      <c r="B53" s="259"/>
      <c r="C53" s="259"/>
    </row>
  </sheetData>
  <mergeCells count="3">
    <mergeCell ref="A2:A3"/>
    <mergeCell ref="B2:F2"/>
    <mergeCell ref="G2:K2"/>
  </mergeCells>
  <pageMargins left="0.70866141732283472" right="0.70866141732283472" top="0.94488188976377963" bottom="0.74803149606299213" header="0.31496062992125984" footer="0.31496062992125984"/>
  <pageSetup paperSize="9" scale="43" orientation="portrait" r:id="rId1"/>
  <headerFooter>
    <oddHeader>&amp;COSSERVATORIO ASSEGNO UNICO UNIVERSALE</oddHeader>
    <oddFooter>&amp;CINPS - COORDINAMENTO GENERALE STATISTICO ATTUARIALE</oddFooter>
  </headerFooter>
  <rowBreaks count="1" manualBreakCount="1">
    <brk id="1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pageSetUpPr fitToPage="1"/>
  </sheetPr>
  <dimension ref="B1:I19"/>
  <sheetViews>
    <sheetView topLeftCell="A4" workbookViewId="0">
      <selection activeCell="C25" sqref="C25:J27"/>
    </sheetView>
  </sheetViews>
  <sheetFormatPr defaultRowHeight="14.5" x14ac:dyDescent="0.35"/>
  <cols>
    <col min="1" max="1" width="4" customWidth="1"/>
    <col min="4" max="4" width="10.1796875" customWidth="1"/>
    <col min="9" max="9" width="9.81640625" customWidth="1"/>
  </cols>
  <sheetData>
    <row r="1" spans="2:9" x14ac:dyDescent="0.35">
      <c r="B1" t="s">
        <v>85</v>
      </c>
    </row>
    <row r="12" spans="2:9" ht="18.5" x14ac:dyDescent="0.35">
      <c r="B12" s="125" t="s">
        <v>112</v>
      </c>
    </row>
    <row r="15" spans="2:9" ht="14.5" customHeight="1" x14ac:dyDescent="0.35">
      <c r="B15" s="421" t="s">
        <v>101</v>
      </c>
      <c r="C15" s="421"/>
      <c r="D15" s="421"/>
      <c r="E15" s="421"/>
      <c r="F15" s="421"/>
      <c r="G15" s="421"/>
      <c r="H15" s="421"/>
      <c r="I15" s="421"/>
    </row>
    <row r="16" spans="2:9" x14ac:dyDescent="0.35">
      <c r="B16" s="421"/>
      <c r="C16" s="421"/>
      <c r="D16" s="421"/>
      <c r="E16" s="421"/>
      <c r="F16" s="421"/>
      <c r="G16" s="421"/>
      <c r="H16" s="421"/>
      <c r="I16" s="421"/>
    </row>
    <row r="17" spans="2:9" ht="25.5" customHeight="1" x14ac:dyDescent="0.35">
      <c r="B17" s="421"/>
      <c r="C17" s="421"/>
      <c r="D17" s="421"/>
      <c r="E17" s="421"/>
      <c r="F17" s="421"/>
      <c r="G17" s="421"/>
      <c r="H17" s="421"/>
      <c r="I17" s="421"/>
    </row>
    <row r="18" spans="2:9" ht="28" customHeight="1" x14ac:dyDescent="0.35">
      <c r="B18" s="421"/>
      <c r="C18" s="421"/>
      <c r="D18" s="421"/>
      <c r="E18" s="421"/>
      <c r="F18" s="421"/>
      <c r="G18" s="421"/>
      <c r="H18" s="421"/>
      <c r="I18" s="421"/>
    </row>
    <row r="19" spans="2:9" x14ac:dyDescent="0.35">
      <c r="B19" s="421"/>
      <c r="C19" s="421"/>
      <c r="D19" s="421"/>
      <c r="E19" s="421"/>
      <c r="F19" s="421"/>
      <c r="G19" s="421"/>
      <c r="H19" s="421"/>
      <c r="I19" s="421"/>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300E-057C-4800-B4C9-5FFF72EF62A7}">
  <sheetPr>
    <pageSetUpPr fitToPage="1"/>
  </sheetPr>
  <dimension ref="A1:P48"/>
  <sheetViews>
    <sheetView showGridLines="0" topLeftCell="A11" zoomScale="53" zoomScaleNormal="53" zoomScaleSheetLayoutView="80" workbookViewId="0">
      <selection activeCell="C25" sqref="C25:J27"/>
    </sheetView>
  </sheetViews>
  <sheetFormatPr defaultColWidth="13.453125" defaultRowHeight="10" x14ac:dyDescent="0.35"/>
  <cols>
    <col min="1" max="1" width="34.26953125" style="1" customWidth="1"/>
    <col min="2" max="2" width="23.81640625" style="1" customWidth="1"/>
    <col min="3" max="3" width="20.81640625" style="1" customWidth="1"/>
    <col min="4" max="4" width="21.453125" style="1" customWidth="1"/>
    <col min="5" max="5" width="21.54296875" style="1" customWidth="1"/>
    <col min="6" max="6" width="20.1796875" style="1" customWidth="1"/>
    <col min="7" max="7" width="18.54296875" style="1" customWidth="1"/>
    <col min="8" max="8" width="15.54296875" style="1" customWidth="1"/>
    <col min="9" max="10" width="11.453125" style="1" customWidth="1"/>
    <col min="11" max="16384" width="13.453125" style="1"/>
  </cols>
  <sheetData>
    <row r="1" spans="1:16" ht="57.65" customHeight="1" thickBot="1" x14ac:dyDescent="0.4">
      <c r="A1" s="422" t="s">
        <v>183</v>
      </c>
      <c r="B1" s="422"/>
      <c r="C1" s="422"/>
      <c r="D1" s="422"/>
      <c r="E1" s="422"/>
      <c r="F1" s="422"/>
    </row>
    <row r="2" spans="1:16" ht="82.4" customHeight="1" thickTop="1" thickBot="1" x14ac:dyDescent="0.4">
      <c r="A2" s="55" t="s">
        <v>108</v>
      </c>
      <c r="B2" s="56" t="s">
        <v>92</v>
      </c>
      <c r="C2" s="56" t="s">
        <v>93</v>
      </c>
      <c r="D2" s="56" t="s">
        <v>167</v>
      </c>
      <c r="E2" s="56" t="s">
        <v>168</v>
      </c>
      <c r="F2" s="56" t="s">
        <v>169</v>
      </c>
      <c r="G2" s="57"/>
    </row>
    <row r="3" spans="1:16" ht="38.5" customHeight="1" thickTop="1" x14ac:dyDescent="0.3">
      <c r="A3" s="219"/>
      <c r="B3" s="425" t="s">
        <v>170</v>
      </c>
      <c r="C3" s="425"/>
      <c r="D3" s="425"/>
      <c r="E3" s="425"/>
      <c r="F3" s="425"/>
      <c r="G3" s="57"/>
    </row>
    <row r="4" spans="1:16" ht="32.9" customHeight="1" x14ac:dyDescent="0.35">
      <c r="A4" s="90" t="s">
        <v>3</v>
      </c>
      <c r="B4" s="58">
        <v>416193</v>
      </c>
      <c r="C4" s="58">
        <v>689613</v>
      </c>
      <c r="D4" s="96">
        <v>70.3</v>
      </c>
      <c r="E4" s="58">
        <v>169</v>
      </c>
      <c r="F4" s="58">
        <v>102</v>
      </c>
      <c r="G4" s="57"/>
      <c r="H4" s="24"/>
      <c r="I4" s="24"/>
      <c r="J4" s="8"/>
      <c r="N4" s="24"/>
      <c r="O4" s="24"/>
      <c r="P4" s="24"/>
    </row>
    <row r="5" spans="1:16" ht="28" customHeight="1" x14ac:dyDescent="0.35">
      <c r="A5" s="90" t="s">
        <v>22</v>
      </c>
      <c r="B5" s="58">
        <v>424938</v>
      </c>
      <c r="C5" s="58">
        <v>716151</v>
      </c>
      <c r="D5" s="96">
        <v>74.400000000000006</v>
      </c>
      <c r="E5" s="58">
        <v>175</v>
      </c>
      <c r="F5" s="58">
        <v>104</v>
      </c>
      <c r="G5" s="57"/>
      <c r="H5" s="24"/>
      <c r="I5" s="24"/>
      <c r="J5" s="8"/>
      <c r="N5" s="24"/>
      <c r="O5" s="24"/>
      <c r="P5" s="24"/>
    </row>
    <row r="6" spans="1:16" ht="28" customHeight="1" x14ac:dyDescent="0.35">
      <c r="A6" s="90" t="s">
        <v>23</v>
      </c>
      <c r="B6" s="58">
        <v>328459</v>
      </c>
      <c r="C6" s="58">
        <v>549934</v>
      </c>
      <c r="D6" s="96">
        <v>62.1</v>
      </c>
      <c r="E6" s="58">
        <v>189</v>
      </c>
      <c r="F6" s="58">
        <v>113</v>
      </c>
      <c r="G6" s="57"/>
      <c r="H6" s="24"/>
      <c r="I6" s="24"/>
      <c r="J6" s="8"/>
      <c r="N6" s="24"/>
      <c r="O6" s="24"/>
      <c r="P6" s="24"/>
    </row>
    <row r="7" spans="1:16" ht="28" customHeight="1" x14ac:dyDescent="0.35">
      <c r="A7" s="90" t="s">
        <v>70</v>
      </c>
      <c r="B7" s="58">
        <v>346559</v>
      </c>
      <c r="C7" s="58">
        <v>574727</v>
      </c>
      <c r="D7" s="96">
        <v>63.7</v>
      </c>
      <c r="E7" s="58">
        <v>184</v>
      </c>
      <c r="F7" s="58">
        <v>111</v>
      </c>
      <c r="G7" s="57"/>
      <c r="H7" s="24"/>
      <c r="I7" s="24"/>
      <c r="J7" s="8"/>
      <c r="N7" s="24"/>
      <c r="O7" s="24"/>
      <c r="P7" s="24"/>
    </row>
    <row r="8" spans="1:16" ht="28" customHeight="1" x14ac:dyDescent="0.35">
      <c r="A8" s="90" t="s">
        <v>86</v>
      </c>
      <c r="B8" s="58">
        <v>366222</v>
      </c>
      <c r="C8" s="58">
        <v>610940</v>
      </c>
      <c r="D8" s="96">
        <v>67.400000000000006</v>
      </c>
      <c r="E8" s="58">
        <v>184</v>
      </c>
      <c r="F8" s="58">
        <v>110</v>
      </c>
      <c r="G8" s="57"/>
      <c r="H8" s="24"/>
      <c r="I8" s="24"/>
      <c r="J8" s="8"/>
      <c r="N8" s="24"/>
      <c r="O8" s="24"/>
      <c r="P8" s="24"/>
    </row>
    <row r="9" spans="1:16" ht="28" customHeight="1" x14ac:dyDescent="0.35">
      <c r="A9" s="90" t="s">
        <v>88</v>
      </c>
      <c r="B9" s="58">
        <v>364006</v>
      </c>
      <c r="C9" s="58">
        <v>604774</v>
      </c>
      <c r="D9" s="96">
        <v>65.7</v>
      </c>
      <c r="E9" s="58">
        <v>180</v>
      </c>
      <c r="F9" s="58">
        <v>109</v>
      </c>
      <c r="G9" s="57"/>
      <c r="H9" s="24"/>
      <c r="I9" s="24"/>
      <c r="J9" s="8"/>
      <c r="N9" s="24"/>
      <c r="O9" s="24"/>
      <c r="P9" s="24"/>
    </row>
    <row r="10" spans="1:16" ht="28" customHeight="1" x14ac:dyDescent="0.35">
      <c r="A10" s="90" t="s">
        <v>116</v>
      </c>
      <c r="B10" s="58">
        <v>358663</v>
      </c>
      <c r="C10" s="58">
        <v>592463</v>
      </c>
      <c r="D10" s="96">
        <v>60.6</v>
      </c>
      <c r="E10" s="58">
        <v>169</v>
      </c>
      <c r="F10" s="58">
        <v>102</v>
      </c>
      <c r="G10" s="57"/>
      <c r="H10" s="24"/>
      <c r="I10" s="24"/>
      <c r="J10" s="8"/>
      <c r="N10" s="24"/>
      <c r="O10" s="24"/>
      <c r="P10" s="24"/>
    </row>
    <row r="11" spans="1:16" ht="28" customHeight="1" x14ac:dyDescent="0.35">
      <c r="A11" s="90" t="s">
        <v>119</v>
      </c>
      <c r="B11" s="58">
        <v>372078</v>
      </c>
      <c r="C11" s="58">
        <v>616917</v>
      </c>
      <c r="D11" s="96">
        <v>63.2</v>
      </c>
      <c r="E11" s="58">
        <v>170</v>
      </c>
      <c r="F11" s="58">
        <v>102</v>
      </c>
      <c r="G11" s="57"/>
      <c r="H11" s="24"/>
      <c r="I11" s="24"/>
      <c r="J11" s="8"/>
      <c r="N11" s="24"/>
      <c r="O11" s="24"/>
      <c r="P11" s="24"/>
    </row>
    <row r="12" spans="1:16" ht="28" customHeight="1" x14ac:dyDescent="0.35">
      <c r="A12" s="90" t="s">
        <v>120</v>
      </c>
      <c r="B12" s="58">
        <v>374206</v>
      </c>
      <c r="C12" s="58">
        <v>620895</v>
      </c>
      <c r="D12" s="96">
        <v>62.7</v>
      </c>
      <c r="E12" s="58">
        <v>168</v>
      </c>
      <c r="F12" s="58">
        <v>101</v>
      </c>
      <c r="G12" s="57"/>
      <c r="H12" s="24"/>
      <c r="I12" s="24"/>
      <c r="J12" s="8"/>
      <c r="N12" s="24"/>
      <c r="O12" s="24"/>
      <c r="P12" s="24"/>
    </row>
    <row r="13" spans="1:16" ht="28" customHeight="1" thickBot="1" x14ac:dyDescent="0.4">
      <c r="A13" s="173" t="s">
        <v>123</v>
      </c>
      <c r="B13" s="174">
        <v>372386</v>
      </c>
      <c r="C13" s="174">
        <v>618511</v>
      </c>
      <c r="D13" s="175">
        <v>62.6</v>
      </c>
      <c r="E13" s="174">
        <v>168</v>
      </c>
      <c r="F13" s="174">
        <v>101</v>
      </c>
      <c r="G13" s="57"/>
      <c r="H13" s="24"/>
      <c r="I13" s="24"/>
      <c r="J13" s="8"/>
      <c r="N13" s="24"/>
      <c r="O13" s="24"/>
      <c r="P13" s="24"/>
    </row>
    <row r="14" spans="1:16" s="139" customFormat="1" ht="25.5" customHeight="1" thickTop="1" x14ac:dyDescent="0.35">
      <c r="A14" s="220" t="s">
        <v>240</v>
      </c>
      <c r="B14" s="220"/>
      <c r="C14" s="309"/>
      <c r="D14" s="283">
        <v>652.70000000000005</v>
      </c>
      <c r="E14" s="309"/>
      <c r="F14" s="309"/>
      <c r="H14" s="224"/>
      <c r="I14" s="224"/>
      <c r="J14" s="225"/>
      <c r="N14" s="224"/>
      <c r="O14" s="224"/>
      <c r="P14" s="224"/>
    </row>
    <row r="15" spans="1:16" s="139" customFormat="1" ht="20.5" customHeight="1" x14ac:dyDescent="0.35">
      <c r="A15" s="310" t="s">
        <v>212</v>
      </c>
      <c r="B15" s="282">
        <v>372371</v>
      </c>
      <c r="C15" s="282">
        <v>619493</v>
      </c>
      <c r="D15" s="283"/>
      <c r="E15" s="1"/>
      <c r="F15" s="1"/>
      <c r="H15" s="224"/>
      <c r="I15" s="224"/>
      <c r="J15" s="225"/>
      <c r="N15" s="224"/>
      <c r="O15" s="224"/>
      <c r="P15" s="224"/>
    </row>
    <row r="16" spans="1:16" s="139" customFormat="1" ht="20.5" customHeight="1" thickBot="1" x14ac:dyDescent="0.4">
      <c r="A16" s="311" t="s">
        <v>40</v>
      </c>
      <c r="B16" s="312"/>
      <c r="C16" s="313"/>
      <c r="D16" s="314"/>
      <c r="E16" s="315">
        <v>175</v>
      </c>
      <c r="F16" s="315">
        <v>105</v>
      </c>
      <c r="H16" s="224"/>
      <c r="I16" s="224"/>
      <c r="J16" s="225"/>
      <c r="N16" s="224"/>
      <c r="O16" s="224"/>
      <c r="P16" s="224"/>
    </row>
    <row r="17" spans="1:16" ht="38.5" customHeight="1" thickTop="1" thickBot="1" x14ac:dyDescent="0.35">
      <c r="A17" s="219"/>
      <c r="B17" s="425" t="s">
        <v>171</v>
      </c>
      <c r="C17" s="425"/>
      <c r="D17" s="425"/>
      <c r="E17" s="425"/>
      <c r="F17" s="425"/>
      <c r="G17" s="57"/>
    </row>
    <row r="18" spans="1:16" s="151" customFormat="1" ht="27" customHeight="1" thickTop="1" x14ac:dyDescent="0.3">
      <c r="A18" s="271" t="s">
        <v>182</v>
      </c>
      <c r="B18" s="326">
        <v>370351</v>
      </c>
      <c r="C18" s="326">
        <v>615225</v>
      </c>
      <c r="D18" s="316">
        <v>64.900000000000006</v>
      </c>
      <c r="E18" s="326">
        <v>175</v>
      </c>
      <c r="F18" s="326">
        <v>106</v>
      </c>
      <c r="G18" s="276"/>
    </row>
    <row r="19" spans="1:16" ht="24.65" customHeight="1" x14ac:dyDescent="0.3">
      <c r="A19" s="271" t="s">
        <v>184</v>
      </c>
      <c r="B19" s="58">
        <v>330432</v>
      </c>
      <c r="C19" s="58">
        <v>553602</v>
      </c>
      <c r="D19" s="96">
        <v>63.3</v>
      </c>
      <c r="E19" s="58">
        <v>192</v>
      </c>
      <c r="F19" s="58">
        <v>114</v>
      </c>
      <c r="G19" s="57"/>
      <c r="H19" s="24"/>
      <c r="I19" s="24"/>
      <c r="J19" s="8"/>
      <c r="N19" s="24"/>
      <c r="O19" s="24"/>
      <c r="P19" s="24"/>
    </row>
    <row r="20" spans="1:16" ht="24.65" customHeight="1" x14ac:dyDescent="0.3">
      <c r="A20" s="271" t="s">
        <v>172</v>
      </c>
      <c r="B20" s="58">
        <v>332370</v>
      </c>
      <c r="C20" s="58">
        <v>556224</v>
      </c>
      <c r="D20" s="96">
        <v>64.5</v>
      </c>
      <c r="E20" s="58">
        <v>194</v>
      </c>
      <c r="F20" s="58">
        <v>116</v>
      </c>
      <c r="G20" s="57"/>
      <c r="H20" s="24"/>
      <c r="I20" s="24"/>
      <c r="J20" s="8"/>
      <c r="N20" s="24"/>
      <c r="O20" s="24"/>
      <c r="P20" s="24"/>
    </row>
    <row r="21" spans="1:16" ht="24.65" customHeight="1" x14ac:dyDescent="0.3">
      <c r="A21" s="271" t="s">
        <v>216</v>
      </c>
      <c r="B21" s="58">
        <v>314291</v>
      </c>
      <c r="C21" s="58">
        <v>523988</v>
      </c>
      <c r="D21" s="96">
        <v>60.2</v>
      </c>
      <c r="E21" s="58">
        <v>192</v>
      </c>
      <c r="F21" s="58">
        <v>115</v>
      </c>
      <c r="G21" s="57"/>
      <c r="H21" s="24"/>
      <c r="I21" s="24"/>
      <c r="J21" s="8"/>
      <c r="N21" s="24"/>
      <c r="O21" s="24"/>
      <c r="P21" s="24"/>
    </row>
    <row r="22" spans="1:16" ht="24.65" customHeight="1" x14ac:dyDescent="0.3">
      <c r="A22" s="271" t="s">
        <v>174</v>
      </c>
      <c r="B22" s="58">
        <v>311285</v>
      </c>
      <c r="C22" s="58">
        <v>518508</v>
      </c>
      <c r="D22" s="96">
        <v>59.5</v>
      </c>
      <c r="E22" s="58">
        <v>191</v>
      </c>
      <c r="F22" s="58">
        <v>115</v>
      </c>
      <c r="G22" s="57"/>
      <c r="H22" s="24"/>
      <c r="I22" s="24"/>
      <c r="J22" s="8"/>
      <c r="N22" s="24"/>
      <c r="O22" s="24"/>
      <c r="P22" s="24"/>
    </row>
    <row r="23" spans="1:16" ht="24.65" customHeight="1" x14ac:dyDescent="0.3">
      <c r="A23" s="271" t="s">
        <v>175</v>
      </c>
      <c r="B23" s="58">
        <v>311056</v>
      </c>
      <c r="C23" s="58">
        <v>518747</v>
      </c>
      <c r="D23" s="96">
        <v>59.8</v>
      </c>
      <c r="E23" s="58">
        <v>192</v>
      </c>
      <c r="F23" s="58">
        <v>115</v>
      </c>
      <c r="G23" s="57"/>
      <c r="H23" s="24"/>
      <c r="I23" s="24"/>
      <c r="J23" s="8"/>
      <c r="N23" s="24"/>
      <c r="O23" s="24"/>
      <c r="P23" s="24"/>
    </row>
    <row r="24" spans="1:16" ht="24.65" customHeight="1" x14ac:dyDescent="0.3">
      <c r="A24" s="271" t="s">
        <v>176</v>
      </c>
      <c r="B24" s="58">
        <v>311604</v>
      </c>
      <c r="C24" s="58">
        <v>519674</v>
      </c>
      <c r="D24" s="96">
        <v>59.8</v>
      </c>
      <c r="E24" s="58">
        <v>192</v>
      </c>
      <c r="F24" s="58">
        <v>115</v>
      </c>
      <c r="G24" s="57"/>
      <c r="H24" s="24"/>
      <c r="I24" s="24"/>
      <c r="J24" s="8"/>
      <c r="N24" s="24"/>
      <c r="O24" s="24"/>
      <c r="P24" s="24"/>
    </row>
    <row r="25" spans="1:16" ht="24.65" customHeight="1" x14ac:dyDescent="0.3">
      <c r="A25" s="271" t="s">
        <v>177</v>
      </c>
      <c r="B25" s="58">
        <v>300701</v>
      </c>
      <c r="C25" s="58">
        <v>500550</v>
      </c>
      <c r="D25" s="96">
        <v>57.8</v>
      </c>
      <c r="E25" s="58">
        <v>192</v>
      </c>
      <c r="F25" s="58">
        <v>116</v>
      </c>
      <c r="G25" s="57"/>
      <c r="H25" s="24"/>
      <c r="I25" s="24"/>
      <c r="J25" s="8"/>
      <c r="N25" s="24"/>
      <c r="O25" s="24"/>
      <c r="P25" s="24"/>
    </row>
    <row r="26" spans="1:16" ht="24.65" customHeight="1" x14ac:dyDescent="0.3">
      <c r="A26" s="271" t="s">
        <v>178</v>
      </c>
      <c r="B26" s="58">
        <v>287753</v>
      </c>
      <c r="C26" s="58">
        <v>483757</v>
      </c>
      <c r="D26" s="96">
        <v>56.2</v>
      </c>
      <c r="E26" s="58">
        <v>195</v>
      </c>
      <c r="F26" s="58">
        <v>116</v>
      </c>
      <c r="G26" s="57"/>
      <c r="H26" s="24"/>
      <c r="I26" s="24"/>
      <c r="J26" s="8"/>
      <c r="N26" s="24"/>
      <c r="O26" s="24"/>
      <c r="P26" s="24"/>
    </row>
    <row r="27" spans="1:16" ht="24.65" customHeight="1" thickBot="1" x14ac:dyDescent="0.35">
      <c r="A27" s="339" t="s">
        <v>179</v>
      </c>
      <c r="B27" s="174">
        <v>272260</v>
      </c>
      <c r="C27" s="174">
        <v>459508</v>
      </c>
      <c r="D27" s="175">
        <v>53.5</v>
      </c>
      <c r="E27" s="174">
        <v>196</v>
      </c>
      <c r="F27" s="174">
        <v>116</v>
      </c>
      <c r="G27" s="57"/>
      <c r="H27" s="24"/>
      <c r="I27" s="24"/>
      <c r="J27" s="8"/>
      <c r="N27" s="24"/>
      <c r="O27" s="24"/>
      <c r="P27" s="24"/>
    </row>
    <row r="28" spans="1:16" s="139" customFormat="1" ht="23.5" customHeight="1" thickTop="1" x14ac:dyDescent="0.35">
      <c r="A28" s="220" t="s">
        <v>194</v>
      </c>
      <c r="B28" s="282"/>
      <c r="C28" s="282"/>
      <c r="D28" s="283">
        <v>599.5</v>
      </c>
      <c r="E28" s="309"/>
      <c r="F28" s="309"/>
      <c r="H28" s="224"/>
      <c r="I28" s="224"/>
      <c r="J28" s="225"/>
      <c r="N28" s="224"/>
      <c r="O28" s="224"/>
      <c r="P28" s="224"/>
    </row>
    <row r="29" spans="1:16" s="139" customFormat="1" ht="20.5" customHeight="1" x14ac:dyDescent="0.35">
      <c r="A29" s="220" t="s">
        <v>160</v>
      </c>
      <c r="B29" s="282">
        <v>314210</v>
      </c>
      <c r="C29" s="282">
        <v>524978</v>
      </c>
      <c r="D29" s="283"/>
      <c r="E29" s="1"/>
      <c r="F29" s="1"/>
      <c r="H29" s="224"/>
      <c r="I29" s="224"/>
      <c r="J29" s="225"/>
      <c r="N29" s="224"/>
      <c r="O29" s="224"/>
      <c r="P29" s="224"/>
    </row>
    <row r="30" spans="1:16" s="139" customFormat="1" ht="20.5" customHeight="1" thickBot="1" x14ac:dyDescent="0.4">
      <c r="A30" s="226" t="s">
        <v>161</v>
      </c>
      <c r="B30" s="327"/>
      <c r="C30" s="328"/>
      <c r="D30" s="329"/>
      <c r="E30" s="330">
        <v>191</v>
      </c>
      <c r="F30" s="330">
        <v>114</v>
      </c>
      <c r="H30" s="298"/>
      <c r="I30" s="224"/>
      <c r="J30" s="225"/>
      <c r="N30" s="224"/>
      <c r="O30" s="224"/>
      <c r="P30" s="224"/>
    </row>
    <row r="31" spans="1:16" ht="77.900000000000006" customHeight="1" thickTop="1" x14ac:dyDescent="0.35">
      <c r="A31" s="423" t="s">
        <v>200</v>
      </c>
      <c r="B31" s="423"/>
      <c r="C31" s="423"/>
      <c r="D31" s="423"/>
      <c r="E31" s="423"/>
      <c r="F31" s="423"/>
      <c r="I31" s="424"/>
      <c r="J31" s="424"/>
      <c r="K31" s="424"/>
      <c r="L31" s="424"/>
      <c r="M31" s="424"/>
      <c r="N31" s="424"/>
      <c r="O31" s="424"/>
      <c r="P31" s="424"/>
    </row>
    <row r="32" spans="1:16" ht="20.5" customHeight="1" x14ac:dyDescent="0.3">
      <c r="A32" s="218" t="str">
        <f>+INDICE!B30</f>
        <v xml:space="preserve"> Lettura dati 1 dicembre 2023</v>
      </c>
      <c r="B32" s="6"/>
      <c r="E32" s="53"/>
    </row>
    <row r="33" spans="2:3" x14ac:dyDescent="0.35">
      <c r="B33" s="4"/>
      <c r="C33" s="25"/>
    </row>
    <row r="34" spans="2:3" x14ac:dyDescent="0.35">
      <c r="B34" s="4"/>
    </row>
    <row r="35" spans="2:3" x14ac:dyDescent="0.35">
      <c r="B35" s="4"/>
    </row>
    <row r="36" spans="2:3" x14ac:dyDescent="0.35">
      <c r="B36" s="4"/>
    </row>
    <row r="37" spans="2:3" x14ac:dyDescent="0.35">
      <c r="B37" s="4"/>
    </row>
    <row r="38" spans="2:3" x14ac:dyDescent="0.35">
      <c r="B38" s="4"/>
    </row>
    <row r="39" spans="2:3" x14ac:dyDescent="0.35">
      <c r="B39" s="4"/>
    </row>
    <row r="40" spans="2:3" x14ac:dyDescent="0.35">
      <c r="B40" s="4"/>
    </row>
    <row r="41" spans="2:3" x14ac:dyDescent="0.35">
      <c r="B41" s="4"/>
    </row>
    <row r="42" spans="2:3" x14ac:dyDescent="0.35">
      <c r="B42" s="4"/>
    </row>
    <row r="43" spans="2:3" x14ac:dyDescent="0.35">
      <c r="B43" s="4"/>
    </row>
    <row r="44" spans="2:3" x14ac:dyDescent="0.35">
      <c r="B44" s="4"/>
    </row>
    <row r="45" spans="2:3" x14ac:dyDescent="0.35">
      <c r="B45" s="4"/>
    </row>
    <row r="46" spans="2:3" x14ac:dyDescent="0.35">
      <c r="B46" s="4"/>
    </row>
    <row r="47" spans="2:3" x14ac:dyDescent="0.35">
      <c r="B47" s="4"/>
    </row>
    <row r="48" spans="2:3" x14ac:dyDescent="0.35">
      <c r="B48" s="4"/>
    </row>
  </sheetData>
  <mergeCells count="5">
    <mergeCell ref="A1:F1"/>
    <mergeCell ref="A31:F31"/>
    <mergeCell ref="I31:P31"/>
    <mergeCell ref="B3:F3"/>
    <mergeCell ref="B17:F17"/>
  </mergeCells>
  <phoneticPr fontId="10" type="noConversion"/>
  <pageMargins left="0.70866141732283472" right="0.70866141732283472" top="0.94488188976377963" bottom="0.74803149606299213" header="0.31496062992125984" footer="0.31496062992125984"/>
  <pageSetup paperSize="9" scale="61" orientation="portrait" r:id="rId1"/>
  <headerFooter>
    <oddHeader>&amp;C&amp;"Verdana,Normale"OSSERVATORIO ASSEGNO UNICO UNIVERSALE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43A-80BA-4649-9196-E5AA1C44886E}">
  <sheetPr>
    <pageSetUpPr fitToPage="1"/>
  </sheetPr>
  <dimension ref="A1:U59"/>
  <sheetViews>
    <sheetView showGridLines="0" view="pageBreakPreview" zoomScale="60" zoomScaleNormal="70" workbookViewId="0">
      <selection activeCell="C25" sqref="C25:J27"/>
    </sheetView>
  </sheetViews>
  <sheetFormatPr defaultRowHeight="14.5" x14ac:dyDescent="0.35"/>
  <cols>
    <col min="1" max="1" width="26" style="1" customWidth="1"/>
    <col min="2" max="2" width="11.54296875" style="1" customWidth="1"/>
    <col min="3" max="3" width="11.54296875" style="66" customWidth="1"/>
    <col min="4" max="4" width="11.54296875" style="1" customWidth="1"/>
    <col min="5" max="5" width="11.54296875" style="66" customWidth="1"/>
    <col min="6" max="6" width="11.54296875" style="1" customWidth="1"/>
    <col min="7" max="7" width="11.54296875" style="66" customWidth="1"/>
    <col min="8" max="8" width="11.54296875" style="1" customWidth="1"/>
    <col min="9" max="9" width="11.54296875" style="66" customWidth="1"/>
    <col min="10" max="13" width="11.54296875" style="1" customWidth="1"/>
    <col min="14" max="21" width="11.54296875" customWidth="1"/>
  </cols>
  <sheetData>
    <row r="1" spans="1:21" ht="59.9" customHeight="1" thickBot="1" x14ac:dyDescent="0.4">
      <c r="A1" s="118" t="s">
        <v>146</v>
      </c>
      <c r="B1" s="118"/>
      <c r="C1" s="118"/>
      <c r="D1" s="118"/>
      <c r="E1" s="118"/>
      <c r="F1" s="118"/>
      <c r="G1" s="118"/>
      <c r="H1" s="118"/>
      <c r="I1" s="118"/>
      <c r="J1" s="118"/>
      <c r="K1" s="118"/>
      <c r="L1" s="118"/>
      <c r="M1" s="118"/>
    </row>
    <row r="2" spans="1:21" ht="43.4" customHeight="1" thickTop="1" x14ac:dyDescent="0.35">
      <c r="A2" s="427" t="s">
        <v>79</v>
      </c>
      <c r="B2" s="428" t="s">
        <v>3</v>
      </c>
      <c r="C2" s="429"/>
      <c r="D2" s="428" t="s">
        <v>22</v>
      </c>
      <c r="E2" s="429"/>
      <c r="F2" s="428" t="s">
        <v>23</v>
      </c>
      <c r="G2" s="429"/>
      <c r="H2" s="428" t="s">
        <v>70</v>
      </c>
      <c r="I2" s="429"/>
      <c r="J2" s="428" t="s">
        <v>86</v>
      </c>
      <c r="K2" s="429"/>
      <c r="L2" s="428" t="s">
        <v>88</v>
      </c>
      <c r="M2" s="429"/>
      <c r="N2" s="428" t="s">
        <v>116</v>
      </c>
      <c r="O2" s="429"/>
      <c r="P2" s="428" t="s">
        <v>119</v>
      </c>
      <c r="Q2" s="429"/>
      <c r="R2" s="428" t="s">
        <v>120</v>
      </c>
      <c r="S2" s="429"/>
      <c r="T2" s="428" t="s">
        <v>123</v>
      </c>
      <c r="U2" s="429"/>
    </row>
    <row r="3" spans="1:21" ht="93.65" customHeight="1" thickBot="1" x14ac:dyDescent="0.4">
      <c r="A3" s="397"/>
      <c r="B3" s="30" t="s">
        <v>93</v>
      </c>
      <c r="C3" s="64" t="s">
        <v>109</v>
      </c>
      <c r="D3" s="30" t="s">
        <v>93</v>
      </c>
      <c r="E3" s="64" t="s">
        <v>109</v>
      </c>
      <c r="F3" s="30" t="s">
        <v>93</v>
      </c>
      <c r="G3" s="64" t="s">
        <v>109</v>
      </c>
      <c r="H3" s="30" t="s">
        <v>93</v>
      </c>
      <c r="I3" s="64" t="s">
        <v>109</v>
      </c>
      <c r="J3" s="30" t="s">
        <v>93</v>
      </c>
      <c r="K3" s="64" t="s">
        <v>109</v>
      </c>
      <c r="L3" s="30" t="s">
        <v>93</v>
      </c>
      <c r="M3" s="64" t="s">
        <v>109</v>
      </c>
      <c r="N3" s="30" t="s">
        <v>93</v>
      </c>
      <c r="O3" s="64" t="s">
        <v>109</v>
      </c>
      <c r="P3" s="30" t="s">
        <v>93</v>
      </c>
      <c r="Q3" s="64" t="s">
        <v>109</v>
      </c>
      <c r="R3" s="30" t="s">
        <v>93</v>
      </c>
      <c r="S3" s="64" t="s">
        <v>109</v>
      </c>
      <c r="T3" s="30" t="s">
        <v>93</v>
      </c>
      <c r="U3" s="64" t="s">
        <v>109</v>
      </c>
    </row>
    <row r="4" spans="1:21" s="78" customFormat="1" ht="25" customHeight="1" thickTop="1" x14ac:dyDescent="0.35">
      <c r="A4" s="230" t="s">
        <v>4</v>
      </c>
      <c r="B4" s="230">
        <v>27747</v>
      </c>
      <c r="C4" s="230">
        <v>106</v>
      </c>
      <c r="D4" s="230">
        <v>29223</v>
      </c>
      <c r="E4" s="230">
        <v>108</v>
      </c>
      <c r="F4" s="230">
        <v>23015</v>
      </c>
      <c r="G4" s="230">
        <v>120</v>
      </c>
      <c r="H4" s="230">
        <v>23113</v>
      </c>
      <c r="I4" s="230">
        <v>120</v>
      </c>
      <c r="J4" s="230">
        <v>24266</v>
      </c>
      <c r="K4" s="230">
        <v>118</v>
      </c>
      <c r="L4" s="230">
        <v>24132</v>
      </c>
      <c r="M4" s="230">
        <v>115</v>
      </c>
      <c r="N4" s="230">
        <v>23238</v>
      </c>
      <c r="O4" s="230">
        <v>107</v>
      </c>
      <c r="P4" s="230">
        <v>23771</v>
      </c>
      <c r="Q4" s="230">
        <v>107</v>
      </c>
      <c r="R4" s="230">
        <v>23952</v>
      </c>
      <c r="S4" s="230">
        <v>106</v>
      </c>
      <c r="T4" s="230">
        <v>23854</v>
      </c>
      <c r="U4" s="230">
        <v>106</v>
      </c>
    </row>
    <row r="5" spans="1:21" x14ac:dyDescent="0.35">
      <c r="A5" s="2" t="s">
        <v>5</v>
      </c>
      <c r="B5" s="2">
        <v>366</v>
      </c>
      <c r="C5" s="2">
        <v>130</v>
      </c>
      <c r="D5" s="2">
        <v>376</v>
      </c>
      <c r="E5" s="2">
        <v>128</v>
      </c>
      <c r="F5" s="2">
        <v>304</v>
      </c>
      <c r="G5" s="2">
        <v>135</v>
      </c>
      <c r="H5" s="2">
        <v>308</v>
      </c>
      <c r="I5" s="2">
        <v>139</v>
      </c>
      <c r="J5" s="2">
        <v>327</v>
      </c>
      <c r="K5" s="2">
        <v>138</v>
      </c>
      <c r="L5" s="2">
        <v>320</v>
      </c>
      <c r="M5" s="2">
        <v>129</v>
      </c>
      <c r="N5" s="2">
        <v>281</v>
      </c>
      <c r="O5" s="2">
        <v>120</v>
      </c>
      <c r="P5" s="2">
        <v>301</v>
      </c>
      <c r="Q5" s="2">
        <v>119</v>
      </c>
      <c r="R5" s="2">
        <v>303</v>
      </c>
      <c r="S5" s="2">
        <v>114</v>
      </c>
      <c r="T5" s="2">
        <v>300</v>
      </c>
      <c r="U5" s="2">
        <v>114</v>
      </c>
    </row>
    <row r="6" spans="1:21" x14ac:dyDescent="0.35">
      <c r="A6" s="2" t="s">
        <v>6</v>
      </c>
      <c r="B6" s="2">
        <v>44918</v>
      </c>
      <c r="C6" s="2">
        <v>115</v>
      </c>
      <c r="D6" s="2">
        <v>47058</v>
      </c>
      <c r="E6" s="2">
        <v>116</v>
      </c>
      <c r="F6" s="2">
        <v>37328</v>
      </c>
      <c r="G6" s="2">
        <v>130</v>
      </c>
      <c r="H6" s="2">
        <v>37382</v>
      </c>
      <c r="I6" s="2">
        <v>128</v>
      </c>
      <c r="J6" s="2">
        <v>38338</v>
      </c>
      <c r="K6" s="2">
        <v>127</v>
      </c>
      <c r="L6" s="2">
        <v>37783</v>
      </c>
      <c r="M6" s="2">
        <v>125</v>
      </c>
      <c r="N6" s="2">
        <v>35521</v>
      </c>
      <c r="O6" s="2">
        <v>115</v>
      </c>
      <c r="P6" s="2">
        <v>35859</v>
      </c>
      <c r="Q6" s="2">
        <v>114</v>
      </c>
      <c r="R6" s="2">
        <v>35902</v>
      </c>
      <c r="S6" s="2">
        <v>114</v>
      </c>
      <c r="T6" s="2">
        <v>35275</v>
      </c>
      <c r="U6" s="2">
        <v>114</v>
      </c>
    </row>
    <row r="7" spans="1:21" ht="14.5" customHeight="1" x14ac:dyDescent="0.35">
      <c r="A7" s="2" t="s">
        <v>71</v>
      </c>
      <c r="B7" s="2">
        <v>2294</v>
      </c>
      <c r="C7" s="2">
        <v>136</v>
      </c>
      <c r="D7" s="2">
        <v>2381</v>
      </c>
      <c r="E7" s="2">
        <v>138</v>
      </c>
      <c r="F7" s="2">
        <v>2108</v>
      </c>
      <c r="G7" s="2">
        <v>152</v>
      </c>
      <c r="H7" s="2">
        <v>2046</v>
      </c>
      <c r="I7" s="2">
        <v>151</v>
      </c>
      <c r="J7" s="2">
        <v>2090</v>
      </c>
      <c r="K7" s="2">
        <v>149</v>
      </c>
      <c r="L7" s="2">
        <v>2126</v>
      </c>
      <c r="M7" s="2">
        <v>148</v>
      </c>
      <c r="N7" s="2">
        <v>2036</v>
      </c>
      <c r="O7" s="2">
        <v>137</v>
      </c>
      <c r="P7" s="2">
        <v>2077</v>
      </c>
      <c r="Q7" s="2">
        <v>137</v>
      </c>
      <c r="R7" s="2">
        <v>2040</v>
      </c>
      <c r="S7" s="2">
        <v>138</v>
      </c>
      <c r="T7" s="2">
        <v>2001</v>
      </c>
      <c r="U7" s="2">
        <v>139</v>
      </c>
    </row>
    <row r="8" spans="1:21" ht="14.5" customHeight="1" x14ac:dyDescent="0.35">
      <c r="A8" s="2" t="s">
        <v>72</v>
      </c>
      <c r="B8" s="2">
        <v>227</v>
      </c>
      <c r="C8" s="2">
        <v>124</v>
      </c>
      <c r="D8" s="2">
        <v>244</v>
      </c>
      <c r="E8" s="2">
        <v>130</v>
      </c>
      <c r="F8" s="2">
        <v>227</v>
      </c>
      <c r="G8" s="2">
        <v>144</v>
      </c>
      <c r="H8" s="2">
        <v>212</v>
      </c>
      <c r="I8" s="2">
        <v>144</v>
      </c>
      <c r="J8" s="2">
        <v>225</v>
      </c>
      <c r="K8" s="2">
        <v>139</v>
      </c>
      <c r="L8" s="2">
        <v>219</v>
      </c>
      <c r="M8" s="2">
        <v>135</v>
      </c>
      <c r="N8" s="2">
        <v>196</v>
      </c>
      <c r="O8" s="2">
        <v>128</v>
      </c>
      <c r="P8" s="2">
        <v>205</v>
      </c>
      <c r="Q8" s="2">
        <v>125</v>
      </c>
      <c r="R8" s="2">
        <v>198</v>
      </c>
      <c r="S8" s="2">
        <v>122</v>
      </c>
      <c r="T8" s="2">
        <v>184</v>
      </c>
      <c r="U8" s="2">
        <v>124</v>
      </c>
    </row>
    <row r="9" spans="1:21" x14ac:dyDescent="0.35">
      <c r="A9" s="2" t="s">
        <v>7</v>
      </c>
      <c r="B9" s="2">
        <v>12447</v>
      </c>
      <c r="C9" s="2">
        <v>113</v>
      </c>
      <c r="D9" s="2">
        <v>12984</v>
      </c>
      <c r="E9" s="2">
        <v>115</v>
      </c>
      <c r="F9" s="2">
        <v>10540</v>
      </c>
      <c r="G9" s="2">
        <v>130</v>
      </c>
      <c r="H9" s="2">
        <v>10589</v>
      </c>
      <c r="I9" s="2">
        <v>128</v>
      </c>
      <c r="J9" s="2">
        <v>10803</v>
      </c>
      <c r="K9" s="2">
        <v>128</v>
      </c>
      <c r="L9" s="2">
        <v>10711</v>
      </c>
      <c r="M9" s="2">
        <v>126</v>
      </c>
      <c r="N9" s="2">
        <v>9972</v>
      </c>
      <c r="O9" s="2">
        <v>115</v>
      </c>
      <c r="P9" s="2">
        <v>10081</v>
      </c>
      <c r="Q9" s="2">
        <v>114</v>
      </c>
      <c r="R9" s="2">
        <v>10019</v>
      </c>
      <c r="S9" s="2">
        <v>113</v>
      </c>
      <c r="T9" s="2">
        <v>9825</v>
      </c>
      <c r="U9" s="2">
        <v>113</v>
      </c>
    </row>
    <row r="10" spans="1:21" x14ac:dyDescent="0.35">
      <c r="A10" s="2" t="s">
        <v>63</v>
      </c>
      <c r="B10" s="2">
        <v>3301</v>
      </c>
      <c r="C10" s="2">
        <v>111</v>
      </c>
      <c r="D10" s="2">
        <v>3485</v>
      </c>
      <c r="E10" s="2">
        <v>114</v>
      </c>
      <c r="F10" s="2">
        <v>2804</v>
      </c>
      <c r="G10" s="2">
        <v>132</v>
      </c>
      <c r="H10" s="2">
        <v>2798</v>
      </c>
      <c r="I10" s="2">
        <v>130</v>
      </c>
      <c r="J10" s="2">
        <v>2794</v>
      </c>
      <c r="K10" s="2">
        <v>127</v>
      </c>
      <c r="L10" s="2">
        <v>2849</v>
      </c>
      <c r="M10" s="2">
        <v>122</v>
      </c>
      <c r="N10" s="2">
        <v>2680</v>
      </c>
      <c r="O10" s="2">
        <v>110</v>
      </c>
      <c r="P10" s="2">
        <v>2648</v>
      </c>
      <c r="Q10" s="2">
        <v>110</v>
      </c>
      <c r="R10" s="2">
        <v>2652</v>
      </c>
      <c r="S10" s="2">
        <v>110</v>
      </c>
      <c r="T10" s="2">
        <v>2627</v>
      </c>
      <c r="U10" s="2">
        <v>110</v>
      </c>
    </row>
    <row r="11" spans="1:21" x14ac:dyDescent="0.35">
      <c r="A11" s="2" t="s">
        <v>8</v>
      </c>
      <c r="B11" s="2">
        <v>9096</v>
      </c>
      <c r="C11" s="2">
        <v>104</v>
      </c>
      <c r="D11" s="2">
        <v>9360</v>
      </c>
      <c r="E11" s="2">
        <v>106</v>
      </c>
      <c r="F11" s="2">
        <v>7512</v>
      </c>
      <c r="G11" s="2">
        <v>120</v>
      </c>
      <c r="H11" s="2">
        <v>7506</v>
      </c>
      <c r="I11" s="2">
        <v>119</v>
      </c>
      <c r="J11" s="2">
        <v>7695</v>
      </c>
      <c r="K11" s="2">
        <v>118</v>
      </c>
      <c r="L11" s="2">
        <v>7595</v>
      </c>
      <c r="M11" s="2">
        <v>115</v>
      </c>
      <c r="N11" s="2">
        <v>7193</v>
      </c>
      <c r="O11" s="2">
        <v>106</v>
      </c>
      <c r="P11" s="2">
        <v>7307</v>
      </c>
      <c r="Q11" s="2">
        <v>106</v>
      </c>
      <c r="R11" s="2">
        <v>7415</v>
      </c>
      <c r="S11" s="2">
        <v>106</v>
      </c>
      <c r="T11" s="2">
        <v>7377</v>
      </c>
      <c r="U11" s="2">
        <v>105</v>
      </c>
    </row>
    <row r="12" spans="1:21" x14ac:dyDescent="0.35">
      <c r="A12" s="2" t="s">
        <v>9</v>
      </c>
      <c r="B12" s="2">
        <v>16489</v>
      </c>
      <c r="C12" s="2">
        <v>117</v>
      </c>
      <c r="D12" s="2">
        <v>17219</v>
      </c>
      <c r="E12" s="2">
        <v>118</v>
      </c>
      <c r="F12" s="2">
        <v>14123</v>
      </c>
      <c r="G12" s="2">
        <v>133</v>
      </c>
      <c r="H12" s="2">
        <v>13657</v>
      </c>
      <c r="I12" s="2">
        <v>131</v>
      </c>
      <c r="J12" s="2">
        <v>13993</v>
      </c>
      <c r="K12" s="2">
        <v>129</v>
      </c>
      <c r="L12" s="2">
        <v>13909</v>
      </c>
      <c r="M12" s="2">
        <v>127</v>
      </c>
      <c r="N12" s="2">
        <v>13208</v>
      </c>
      <c r="O12" s="2">
        <v>116</v>
      </c>
      <c r="P12" s="2">
        <v>13301</v>
      </c>
      <c r="Q12" s="2">
        <v>115</v>
      </c>
      <c r="R12" s="2">
        <v>13412</v>
      </c>
      <c r="S12" s="2">
        <v>116</v>
      </c>
      <c r="T12" s="2">
        <v>13221</v>
      </c>
      <c r="U12" s="2">
        <v>116</v>
      </c>
    </row>
    <row r="13" spans="1:21" x14ac:dyDescent="0.35">
      <c r="A13" s="2" t="s">
        <v>10</v>
      </c>
      <c r="B13" s="2">
        <v>16115</v>
      </c>
      <c r="C13" s="2">
        <v>109</v>
      </c>
      <c r="D13" s="2">
        <v>16879</v>
      </c>
      <c r="E13" s="2">
        <v>111</v>
      </c>
      <c r="F13" s="2">
        <v>12849</v>
      </c>
      <c r="G13" s="2">
        <v>124</v>
      </c>
      <c r="H13" s="2">
        <v>13012</v>
      </c>
      <c r="I13" s="2">
        <v>122</v>
      </c>
      <c r="J13" s="2">
        <v>13474</v>
      </c>
      <c r="K13" s="2">
        <v>121</v>
      </c>
      <c r="L13" s="2">
        <v>13485</v>
      </c>
      <c r="M13" s="2">
        <v>118</v>
      </c>
      <c r="N13" s="2">
        <v>12770</v>
      </c>
      <c r="O13" s="2">
        <v>109</v>
      </c>
      <c r="P13" s="2">
        <v>12793</v>
      </c>
      <c r="Q13" s="2">
        <v>109</v>
      </c>
      <c r="R13" s="2">
        <v>12802</v>
      </c>
      <c r="S13" s="2">
        <v>107</v>
      </c>
      <c r="T13" s="2">
        <v>12580</v>
      </c>
      <c r="U13" s="2">
        <v>107</v>
      </c>
    </row>
    <row r="14" spans="1:21" x14ac:dyDescent="0.35">
      <c r="A14" s="2" t="s">
        <v>11</v>
      </c>
      <c r="B14" s="2">
        <v>5142</v>
      </c>
      <c r="C14" s="2">
        <v>108</v>
      </c>
      <c r="D14" s="2">
        <v>5323</v>
      </c>
      <c r="E14" s="2">
        <v>110</v>
      </c>
      <c r="F14" s="2">
        <v>4003</v>
      </c>
      <c r="G14" s="2">
        <v>122</v>
      </c>
      <c r="H14" s="2">
        <v>4156</v>
      </c>
      <c r="I14" s="2">
        <v>121</v>
      </c>
      <c r="J14" s="2">
        <v>4279</v>
      </c>
      <c r="K14" s="2">
        <v>120</v>
      </c>
      <c r="L14" s="2">
        <v>4277</v>
      </c>
      <c r="M14" s="2">
        <v>117</v>
      </c>
      <c r="N14" s="2">
        <v>4111</v>
      </c>
      <c r="O14" s="2">
        <v>108</v>
      </c>
      <c r="P14" s="2">
        <v>4273</v>
      </c>
      <c r="Q14" s="2">
        <v>107</v>
      </c>
      <c r="R14" s="2">
        <v>4299</v>
      </c>
      <c r="S14" s="2">
        <v>106</v>
      </c>
      <c r="T14" s="2">
        <v>4307</v>
      </c>
      <c r="U14" s="2">
        <v>107</v>
      </c>
    </row>
    <row r="15" spans="1:21" x14ac:dyDescent="0.35">
      <c r="A15" s="2" t="s">
        <v>12</v>
      </c>
      <c r="B15" s="2">
        <v>6603</v>
      </c>
      <c r="C15" s="2">
        <v>118</v>
      </c>
      <c r="D15" s="2">
        <v>6945</v>
      </c>
      <c r="E15" s="2">
        <v>120</v>
      </c>
      <c r="F15" s="2">
        <v>5216</v>
      </c>
      <c r="G15" s="2">
        <v>132</v>
      </c>
      <c r="H15" s="2">
        <v>5278</v>
      </c>
      <c r="I15" s="2">
        <v>129</v>
      </c>
      <c r="J15" s="2">
        <v>5587</v>
      </c>
      <c r="K15" s="2">
        <v>129</v>
      </c>
      <c r="L15" s="2">
        <v>5467</v>
      </c>
      <c r="M15" s="2">
        <v>125</v>
      </c>
      <c r="N15" s="2">
        <v>5260</v>
      </c>
      <c r="O15" s="2">
        <v>117</v>
      </c>
      <c r="P15" s="2">
        <v>5378</v>
      </c>
      <c r="Q15" s="2">
        <v>117</v>
      </c>
      <c r="R15" s="2">
        <v>5432</v>
      </c>
      <c r="S15" s="2">
        <v>116</v>
      </c>
      <c r="T15" s="2">
        <v>5382</v>
      </c>
      <c r="U15" s="2">
        <v>116</v>
      </c>
    </row>
    <row r="16" spans="1:21" x14ac:dyDescent="0.35">
      <c r="A16" s="2" t="s">
        <v>13</v>
      </c>
      <c r="B16" s="2">
        <v>57820</v>
      </c>
      <c r="C16" s="2">
        <v>98</v>
      </c>
      <c r="D16" s="2">
        <v>60335</v>
      </c>
      <c r="E16" s="2">
        <v>101</v>
      </c>
      <c r="F16" s="2">
        <v>47590</v>
      </c>
      <c r="G16" s="2">
        <v>113</v>
      </c>
      <c r="H16" s="2">
        <v>49330</v>
      </c>
      <c r="I16" s="2">
        <v>112</v>
      </c>
      <c r="J16" s="2">
        <v>51314</v>
      </c>
      <c r="K16" s="2">
        <v>111</v>
      </c>
      <c r="L16" s="2">
        <v>50625</v>
      </c>
      <c r="M16" s="2">
        <v>109</v>
      </c>
      <c r="N16" s="2">
        <v>48426</v>
      </c>
      <c r="O16" s="2">
        <v>101</v>
      </c>
      <c r="P16" s="2">
        <v>49966</v>
      </c>
      <c r="Q16" s="2">
        <v>101</v>
      </c>
      <c r="R16" s="2">
        <v>50089</v>
      </c>
      <c r="S16" s="2">
        <v>100</v>
      </c>
      <c r="T16" s="2">
        <v>49927</v>
      </c>
      <c r="U16" s="2">
        <v>101</v>
      </c>
    </row>
    <row r="17" spans="1:21" x14ac:dyDescent="0.35">
      <c r="A17" s="2" t="s">
        <v>14</v>
      </c>
      <c r="B17" s="2">
        <v>10776</v>
      </c>
      <c r="C17" s="2">
        <v>102</v>
      </c>
      <c r="D17" s="2">
        <v>11317</v>
      </c>
      <c r="E17" s="2">
        <v>105</v>
      </c>
      <c r="F17" s="2">
        <v>8415</v>
      </c>
      <c r="G17" s="2">
        <v>117</v>
      </c>
      <c r="H17" s="2">
        <v>8978</v>
      </c>
      <c r="I17" s="2">
        <v>114</v>
      </c>
      <c r="J17" s="2">
        <v>9530</v>
      </c>
      <c r="K17" s="2">
        <v>115</v>
      </c>
      <c r="L17" s="2">
        <v>9279</v>
      </c>
      <c r="M17" s="2">
        <v>112</v>
      </c>
      <c r="N17" s="2">
        <v>9092</v>
      </c>
      <c r="O17" s="2">
        <v>103</v>
      </c>
      <c r="P17" s="2">
        <v>9358</v>
      </c>
      <c r="Q17" s="2">
        <v>104</v>
      </c>
      <c r="R17" s="2">
        <v>9427</v>
      </c>
      <c r="S17" s="2">
        <v>103</v>
      </c>
      <c r="T17" s="2">
        <v>9393</v>
      </c>
      <c r="U17" s="2">
        <v>103</v>
      </c>
    </row>
    <row r="18" spans="1:21" x14ac:dyDescent="0.35">
      <c r="A18" s="2" t="s">
        <v>15</v>
      </c>
      <c r="B18" s="2">
        <v>2891</v>
      </c>
      <c r="C18" s="2">
        <v>96</v>
      </c>
      <c r="D18" s="2">
        <v>3010</v>
      </c>
      <c r="E18" s="2">
        <v>99</v>
      </c>
      <c r="F18" s="2">
        <v>2123</v>
      </c>
      <c r="G18" s="2">
        <v>111</v>
      </c>
      <c r="H18" s="2">
        <v>2365</v>
      </c>
      <c r="I18" s="2">
        <v>108</v>
      </c>
      <c r="J18" s="2">
        <v>2523</v>
      </c>
      <c r="K18" s="2">
        <v>108</v>
      </c>
      <c r="L18" s="2">
        <v>2441</v>
      </c>
      <c r="M18" s="2">
        <v>106</v>
      </c>
      <c r="N18" s="2">
        <v>2444</v>
      </c>
      <c r="O18" s="2">
        <v>98</v>
      </c>
      <c r="P18" s="2">
        <v>2551</v>
      </c>
      <c r="Q18" s="2">
        <v>98</v>
      </c>
      <c r="R18" s="2">
        <v>2572</v>
      </c>
      <c r="S18" s="2">
        <v>95</v>
      </c>
      <c r="T18" s="2">
        <v>2531</v>
      </c>
      <c r="U18" s="2">
        <v>95</v>
      </c>
    </row>
    <row r="19" spans="1:21" x14ac:dyDescent="0.35">
      <c r="A19" s="2" t="s">
        <v>16</v>
      </c>
      <c r="B19" s="2">
        <v>181971</v>
      </c>
      <c r="C19" s="2">
        <v>99</v>
      </c>
      <c r="D19" s="2">
        <v>187426</v>
      </c>
      <c r="E19" s="2">
        <v>100</v>
      </c>
      <c r="F19" s="2">
        <v>145771</v>
      </c>
      <c r="G19" s="2">
        <v>106</v>
      </c>
      <c r="H19" s="2">
        <v>153451</v>
      </c>
      <c r="I19" s="2">
        <v>104</v>
      </c>
      <c r="J19" s="2">
        <v>163039</v>
      </c>
      <c r="K19" s="2">
        <v>104</v>
      </c>
      <c r="L19" s="2">
        <v>161067</v>
      </c>
      <c r="M19" s="2">
        <v>103</v>
      </c>
      <c r="N19" s="2">
        <v>159753</v>
      </c>
      <c r="O19" s="2">
        <v>99</v>
      </c>
      <c r="P19" s="2">
        <v>168418</v>
      </c>
      <c r="Q19" s="2">
        <v>99</v>
      </c>
      <c r="R19" s="2">
        <v>168921</v>
      </c>
      <c r="S19" s="2">
        <v>97</v>
      </c>
      <c r="T19" s="2">
        <v>168735</v>
      </c>
      <c r="U19" s="2">
        <v>97</v>
      </c>
    </row>
    <row r="20" spans="1:21" x14ac:dyDescent="0.35">
      <c r="A20" s="2" t="s">
        <v>17</v>
      </c>
      <c r="B20" s="2">
        <v>66602</v>
      </c>
      <c r="C20" s="2">
        <v>99</v>
      </c>
      <c r="D20" s="2">
        <v>69575</v>
      </c>
      <c r="E20" s="2">
        <v>101</v>
      </c>
      <c r="F20" s="2">
        <v>52989</v>
      </c>
      <c r="G20" s="2">
        <v>110</v>
      </c>
      <c r="H20" s="2">
        <v>56564</v>
      </c>
      <c r="I20" s="2">
        <v>108</v>
      </c>
      <c r="J20" s="2">
        <v>60396</v>
      </c>
      <c r="K20" s="2">
        <v>108</v>
      </c>
      <c r="L20" s="2">
        <v>59830</v>
      </c>
      <c r="M20" s="2">
        <v>106</v>
      </c>
      <c r="N20" s="2">
        <v>58433</v>
      </c>
      <c r="O20" s="2">
        <v>100</v>
      </c>
      <c r="P20" s="2">
        <v>60976</v>
      </c>
      <c r="Q20" s="2">
        <v>100</v>
      </c>
      <c r="R20" s="2">
        <v>61773</v>
      </c>
      <c r="S20" s="2">
        <v>99</v>
      </c>
      <c r="T20" s="2">
        <v>61477</v>
      </c>
      <c r="U20" s="2">
        <v>99</v>
      </c>
    </row>
    <row r="21" spans="1:21" x14ac:dyDescent="0.35">
      <c r="A21" s="2" t="s">
        <v>18</v>
      </c>
      <c r="B21" s="2">
        <v>4630</v>
      </c>
      <c r="C21" s="2">
        <v>99</v>
      </c>
      <c r="D21" s="2">
        <v>4877</v>
      </c>
      <c r="E21" s="2">
        <v>101</v>
      </c>
      <c r="F21" s="2">
        <v>3520</v>
      </c>
      <c r="G21" s="2">
        <v>111</v>
      </c>
      <c r="H21" s="2">
        <v>3795</v>
      </c>
      <c r="I21" s="2">
        <v>108</v>
      </c>
      <c r="J21" s="2">
        <v>4177</v>
      </c>
      <c r="K21" s="2">
        <v>108</v>
      </c>
      <c r="L21" s="2">
        <v>4227</v>
      </c>
      <c r="M21" s="2">
        <v>106</v>
      </c>
      <c r="N21" s="2">
        <v>4142</v>
      </c>
      <c r="O21" s="2">
        <v>98</v>
      </c>
      <c r="P21" s="2">
        <v>4376</v>
      </c>
      <c r="Q21" s="2">
        <v>99</v>
      </c>
      <c r="R21" s="2">
        <v>4409</v>
      </c>
      <c r="S21" s="2">
        <v>97</v>
      </c>
      <c r="T21" s="2">
        <v>4367</v>
      </c>
      <c r="U21" s="2">
        <v>97</v>
      </c>
    </row>
    <row r="22" spans="1:21" x14ac:dyDescent="0.35">
      <c r="A22" s="2" t="s">
        <v>19</v>
      </c>
      <c r="B22" s="2">
        <v>47961</v>
      </c>
      <c r="C22" s="2">
        <v>104</v>
      </c>
      <c r="D22" s="2">
        <v>49469</v>
      </c>
      <c r="E22" s="2">
        <v>106</v>
      </c>
      <c r="F22" s="2">
        <v>34864</v>
      </c>
      <c r="G22" s="2">
        <v>115</v>
      </c>
      <c r="H22" s="2">
        <v>38610</v>
      </c>
      <c r="I22" s="2">
        <v>112</v>
      </c>
      <c r="J22" s="2">
        <v>42977</v>
      </c>
      <c r="K22" s="2">
        <v>111</v>
      </c>
      <c r="L22" s="2">
        <v>42557</v>
      </c>
      <c r="M22" s="2">
        <v>110</v>
      </c>
      <c r="N22" s="2">
        <v>42263</v>
      </c>
      <c r="O22" s="2">
        <v>104</v>
      </c>
      <c r="P22" s="2">
        <v>44253</v>
      </c>
      <c r="Q22" s="2">
        <v>105</v>
      </c>
      <c r="R22" s="2">
        <v>44817</v>
      </c>
      <c r="S22" s="2">
        <v>104</v>
      </c>
      <c r="T22" s="2">
        <v>44702</v>
      </c>
      <c r="U22" s="2">
        <v>104</v>
      </c>
    </row>
    <row r="23" spans="1:21" x14ac:dyDescent="0.35">
      <c r="A23" s="2" t="s">
        <v>20</v>
      </c>
      <c r="B23" s="2">
        <v>153515</v>
      </c>
      <c r="C23" s="2">
        <v>99</v>
      </c>
      <c r="D23" s="2">
        <v>159068</v>
      </c>
      <c r="E23" s="2">
        <v>101</v>
      </c>
      <c r="F23" s="2">
        <v>120352</v>
      </c>
      <c r="G23" s="2">
        <v>108</v>
      </c>
      <c r="H23" s="2">
        <v>126433</v>
      </c>
      <c r="I23" s="2">
        <v>105</v>
      </c>
      <c r="J23" s="2">
        <v>136892</v>
      </c>
      <c r="K23" s="2">
        <v>105</v>
      </c>
      <c r="L23" s="2">
        <v>135596</v>
      </c>
      <c r="M23" s="2">
        <v>104</v>
      </c>
      <c r="N23" s="2">
        <v>135482</v>
      </c>
      <c r="O23" s="2">
        <v>99</v>
      </c>
      <c r="P23" s="2">
        <v>142599</v>
      </c>
      <c r="Q23" s="2">
        <v>100</v>
      </c>
      <c r="R23" s="2">
        <v>143908</v>
      </c>
      <c r="S23" s="2">
        <v>98</v>
      </c>
      <c r="T23" s="2">
        <v>143967</v>
      </c>
      <c r="U23" s="2">
        <v>98</v>
      </c>
    </row>
    <row r="24" spans="1:21" x14ac:dyDescent="0.35">
      <c r="A24" s="2" t="s">
        <v>21</v>
      </c>
      <c r="B24" s="2">
        <v>18702</v>
      </c>
      <c r="C24" s="2">
        <v>96</v>
      </c>
      <c r="D24" s="2">
        <v>19597</v>
      </c>
      <c r="E24" s="2">
        <v>99</v>
      </c>
      <c r="F24" s="2">
        <v>14281</v>
      </c>
      <c r="G24" s="2">
        <v>112</v>
      </c>
      <c r="H24" s="2">
        <v>15144</v>
      </c>
      <c r="I24" s="2">
        <v>109</v>
      </c>
      <c r="J24" s="2">
        <v>16221</v>
      </c>
      <c r="K24" s="2">
        <v>109</v>
      </c>
      <c r="L24" s="2">
        <v>16279</v>
      </c>
      <c r="M24" s="2">
        <v>107</v>
      </c>
      <c r="N24" s="2">
        <v>15962</v>
      </c>
      <c r="O24" s="2">
        <v>99</v>
      </c>
      <c r="P24" s="2">
        <v>16426</v>
      </c>
      <c r="Q24" s="2">
        <v>99</v>
      </c>
      <c r="R24" s="2">
        <v>16553</v>
      </c>
      <c r="S24" s="2">
        <v>98</v>
      </c>
      <c r="T24" s="2">
        <v>16479</v>
      </c>
      <c r="U24" s="2">
        <v>98</v>
      </c>
    </row>
    <row r="25" spans="1:21" ht="25.4" customHeight="1" thickBot="1" x14ac:dyDescent="0.4">
      <c r="A25" s="17" t="s">
        <v>33</v>
      </c>
      <c r="B25" s="17">
        <v>689613</v>
      </c>
      <c r="C25" s="17">
        <v>102</v>
      </c>
      <c r="D25" s="17">
        <v>716151</v>
      </c>
      <c r="E25" s="17">
        <v>104</v>
      </c>
      <c r="F25" s="17">
        <v>549934</v>
      </c>
      <c r="G25" s="17">
        <v>113</v>
      </c>
      <c r="H25" s="17">
        <v>574727</v>
      </c>
      <c r="I25" s="17">
        <v>111</v>
      </c>
      <c r="J25" s="17">
        <v>610940</v>
      </c>
      <c r="K25" s="17">
        <v>110</v>
      </c>
      <c r="L25" s="17">
        <v>604774</v>
      </c>
      <c r="M25" s="17">
        <v>109</v>
      </c>
      <c r="N25" s="17">
        <v>592463</v>
      </c>
      <c r="O25" s="17">
        <v>102</v>
      </c>
      <c r="P25" s="17">
        <v>616917</v>
      </c>
      <c r="Q25" s="17">
        <v>102</v>
      </c>
      <c r="R25" s="17">
        <v>620895</v>
      </c>
      <c r="S25" s="17">
        <v>101</v>
      </c>
      <c r="T25" s="17">
        <v>618511</v>
      </c>
      <c r="U25" s="17">
        <v>101</v>
      </c>
    </row>
    <row r="26" spans="1:21" ht="25.4" customHeight="1" thickTop="1" x14ac:dyDescent="0.35">
      <c r="A26" s="13" t="s">
        <v>0</v>
      </c>
      <c r="B26" s="14">
        <v>116885</v>
      </c>
      <c r="C26" s="14">
        <v>112</v>
      </c>
      <c r="D26" s="14">
        <v>122330</v>
      </c>
      <c r="E26" s="14">
        <v>114</v>
      </c>
      <c r="F26" s="14">
        <v>97961</v>
      </c>
      <c r="G26" s="14">
        <v>128</v>
      </c>
      <c r="H26" s="14">
        <v>97611</v>
      </c>
      <c r="I26" s="14">
        <v>126</v>
      </c>
      <c r="J26" s="14">
        <v>100531</v>
      </c>
      <c r="K26" s="14">
        <v>125</v>
      </c>
      <c r="L26" s="14">
        <v>99644</v>
      </c>
      <c r="M26" s="14">
        <v>122</v>
      </c>
      <c r="N26" s="14">
        <v>94325</v>
      </c>
      <c r="O26" s="14">
        <v>113</v>
      </c>
      <c r="P26" s="14">
        <v>95550</v>
      </c>
      <c r="Q26" s="14">
        <v>112</v>
      </c>
      <c r="R26" s="14">
        <v>95893</v>
      </c>
      <c r="S26" s="14">
        <v>112</v>
      </c>
      <c r="T26" s="14">
        <v>94664</v>
      </c>
      <c r="U26" s="14">
        <v>112</v>
      </c>
    </row>
    <row r="27" spans="1:21" ht="25.4" customHeight="1" x14ac:dyDescent="0.35">
      <c r="A27" s="13" t="s">
        <v>1</v>
      </c>
      <c r="B27" s="14">
        <v>85680</v>
      </c>
      <c r="C27" s="14">
        <v>102</v>
      </c>
      <c r="D27" s="14">
        <v>89482</v>
      </c>
      <c r="E27" s="14">
        <v>105</v>
      </c>
      <c r="F27" s="14">
        <v>69658</v>
      </c>
      <c r="G27" s="14">
        <v>117</v>
      </c>
      <c r="H27" s="14">
        <v>71776</v>
      </c>
      <c r="I27" s="14">
        <v>115</v>
      </c>
      <c r="J27" s="14">
        <v>74654</v>
      </c>
      <c r="K27" s="14">
        <v>115</v>
      </c>
      <c r="L27" s="14">
        <v>73854</v>
      </c>
      <c r="M27" s="14">
        <v>112</v>
      </c>
      <c r="N27" s="14">
        <v>70567</v>
      </c>
      <c r="O27" s="14">
        <v>104</v>
      </c>
      <c r="P27" s="14">
        <v>72410</v>
      </c>
      <c r="Q27" s="14">
        <v>104</v>
      </c>
      <c r="R27" s="14">
        <v>72622</v>
      </c>
      <c r="S27" s="14">
        <v>103</v>
      </c>
      <c r="T27" s="14">
        <v>72196</v>
      </c>
      <c r="U27" s="14">
        <v>103</v>
      </c>
    </row>
    <row r="28" spans="1:21" ht="25.4" customHeight="1" thickBot="1" x14ac:dyDescent="0.4">
      <c r="A28" s="15" t="s">
        <v>2</v>
      </c>
      <c r="B28" s="16">
        <v>487048</v>
      </c>
      <c r="C28" s="16">
        <v>99</v>
      </c>
      <c r="D28" s="16">
        <v>504339</v>
      </c>
      <c r="E28" s="16">
        <v>101</v>
      </c>
      <c r="F28" s="16">
        <v>382315</v>
      </c>
      <c r="G28" s="16">
        <v>108</v>
      </c>
      <c r="H28" s="16">
        <v>405340</v>
      </c>
      <c r="I28" s="16">
        <v>106</v>
      </c>
      <c r="J28" s="16">
        <v>435755</v>
      </c>
      <c r="K28" s="16">
        <v>106</v>
      </c>
      <c r="L28" s="16">
        <v>431276</v>
      </c>
      <c r="M28" s="16">
        <v>105</v>
      </c>
      <c r="N28" s="16">
        <v>427571</v>
      </c>
      <c r="O28" s="16">
        <v>100</v>
      </c>
      <c r="P28" s="16">
        <v>448957</v>
      </c>
      <c r="Q28" s="16">
        <v>100</v>
      </c>
      <c r="R28" s="16">
        <v>452380</v>
      </c>
      <c r="S28" s="16">
        <v>98</v>
      </c>
      <c r="T28" s="16">
        <v>451651</v>
      </c>
      <c r="U28" s="16">
        <v>99</v>
      </c>
    </row>
    <row r="29" spans="1:21" ht="5.15" customHeight="1" thickTop="1" x14ac:dyDescent="0.35">
      <c r="A29" s="54"/>
      <c r="J29" s="24"/>
    </row>
    <row r="30" spans="1:21" ht="46.4" customHeight="1" x14ac:dyDescent="0.35">
      <c r="A30" s="426" t="s">
        <v>118</v>
      </c>
      <c r="B30" s="426"/>
      <c r="C30" s="426"/>
      <c r="D30" s="426"/>
      <c r="E30" s="426"/>
      <c r="F30" s="426"/>
      <c r="G30" s="426"/>
      <c r="H30" s="426"/>
      <c r="I30" s="426"/>
      <c r="J30" s="426"/>
      <c r="K30" s="426"/>
      <c r="L30" s="426"/>
      <c r="M30" s="426"/>
      <c r="N30" s="426"/>
      <c r="O30" s="426"/>
      <c r="P30" s="426"/>
      <c r="Q30" s="426"/>
      <c r="R30" s="426"/>
      <c r="S30" s="426"/>
      <c r="T30" s="426"/>
      <c r="U30" s="426"/>
    </row>
    <row r="31" spans="1:21" x14ac:dyDescent="0.35">
      <c r="A31" s="54" t="str">
        <f>+INDICE!B30</f>
        <v xml:space="preserve"> Lettura dati 1 dicembre 2023</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A30:U30"/>
    <mergeCell ref="A2:A3"/>
    <mergeCell ref="B2:C2"/>
    <mergeCell ref="D2:E2"/>
    <mergeCell ref="F2:G2"/>
    <mergeCell ref="H2:I2"/>
    <mergeCell ref="J2:K2"/>
    <mergeCell ref="L2:M2"/>
    <mergeCell ref="N2:O2"/>
    <mergeCell ref="P2:Q2"/>
    <mergeCell ref="R2:S2"/>
    <mergeCell ref="T2:U2"/>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BA-6687-4FE7-9D6A-7F337B51E3FA}">
  <sheetPr>
    <pageSetUpPr fitToPage="1"/>
  </sheetPr>
  <dimension ref="A1:U59"/>
  <sheetViews>
    <sheetView showGridLines="0" zoomScale="70" zoomScaleNormal="70" workbookViewId="0">
      <selection activeCell="C25" sqref="C25:J27"/>
    </sheetView>
  </sheetViews>
  <sheetFormatPr defaultRowHeight="14.5" x14ac:dyDescent="0.35"/>
  <cols>
    <col min="1" max="1" width="30.26953125" style="1" customWidth="1"/>
    <col min="2" max="2" width="12.26953125" style="1" bestFit="1" customWidth="1"/>
    <col min="3" max="3" width="17.453125" style="66" customWidth="1"/>
    <col min="4" max="4" width="12.26953125" style="1" bestFit="1" customWidth="1"/>
    <col min="5" max="5" width="17.453125" style="66" customWidth="1"/>
    <col min="6" max="6" width="12.26953125" style="1" bestFit="1" customWidth="1"/>
    <col min="7" max="7" width="17.453125" style="66" customWidth="1"/>
    <col min="8" max="8" width="12.26953125" style="1" bestFit="1" customWidth="1"/>
    <col min="9" max="9" width="17.453125" style="66" customWidth="1"/>
    <col min="10" max="10" width="12.26953125" style="1" customWidth="1"/>
    <col min="11" max="11" width="17.453125" style="1" customWidth="1"/>
    <col min="12" max="12" width="12.26953125" style="1" bestFit="1" customWidth="1"/>
    <col min="13" max="13" width="17.453125" style="1" customWidth="1"/>
    <col min="14" max="14" width="12.26953125" bestFit="1" customWidth="1"/>
    <col min="15" max="15" width="17.453125" customWidth="1"/>
    <col min="16" max="16" width="12.26953125" bestFit="1" customWidth="1"/>
    <col min="17" max="17" width="16.54296875" customWidth="1"/>
    <col min="18" max="18" width="12.26953125" bestFit="1" customWidth="1"/>
    <col min="19" max="19" width="16.1796875" customWidth="1"/>
    <col min="20" max="20" width="12.26953125" bestFit="1" customWidth="1"/>
    <col min="21" max="21" width="17" customWidth="1"/>
  </cols>
  <sheetData>
    <row r="1" spans="1:21" ht="59.9" customHeight="1" thickBot="1" x14ac:dyDescent="0.4">
      <c r="A1" s="430" t="s">
        <v>144</v>
      </c>
      <c r="B1" s="430"/>
      <c r="C1" s="430"/>
      <c r="D1" s="430"/>
      <c r="E1" s="430"/>
      <c r="F1" s="430"/>
      <c r="G1" s="430"/>
      <c r="H1" s="430"/>
      <c r="I1" s="430"/>
      <c r="J1" s="430"/>
      <c r="K1" s="430"/>
      <c r="L1" s="430"/>
      <c r="M1" s="165"/>
      <c r="N1" s="42"/>
      <c r="O1" s="42"/>
    </row>
    <row r="2" spans="1:21" ht="43.4" customHeight="1" thickTop="1" x14ac:dyDescent="0.35">
      <c r="A2" s="427" t="s">
        <v>79</v>
      </c>
      <c r="B2" s="431" t="s">
        <v>131</v>
      </c>
      <c r="C2" s="432"/>
      <c r="D2" s="431" t="s">
        <v>195</v>
      </c>
      <c r="E2" s="432"/>
      <c r="F2" s="431" t="s">
        <v>204</v>
      </c>
      <c r="G2" s="432"/>
      <c r="H2" s="431" t="s">
        <v>210</v>
      </c>
      <c r="I2" s="432"/>
      <c r="J2" s="431" t="s">
        <v>214</v>
      </c>
      <c r="K2" s="432"/>
      <c r="L2" s="431" t="s">
        <v>217</v>
      </c>
      <c r="M2" s="432"/>
      <c r="N2" s="431" t="s">
        <v>221</v>
      </c>
      <c r="O2" s="432"/>
      <c r="P2" s="431" t="s">
        <v>224</v>
      </c>
      <c r="Q2" s="432"/>
      <c r="R2" s="431" t="s">
        <v>232</v>
      </c>
      <c r="S2" s="432"/>
      <c r="T2" s="431" t="s">
        <v>238</v>
      </c>
      <c r="U2" s="432"/>
    </row>
    <row r="3" spans="1:21" ht="93.65" customHeight="1" thickBot="1" x14ac:dyDescent="0.4">
      <c r="A3" s="397"/>
      <c r="B3" s="231" t="s">
        <v>93</v>
      </c>
      <c r="C3" s="232" t="s">
        <v>109</v>
      </c>
      <c r="D3" s="231" t="s">
        <v>93</v>
      </c>
      <c r="E3" s="232" t="s">
        <v>109</v>
      </c>
      <c r="F3" s="231" t="s">
        <v>93</v>
      </c>
      <c r="G3" s="232" t="s">
        <v>109</v>
      </c>
      <c r="H3" s="231" t="s">
        <v>93</v>
      </c>
      <c r="I3" s="232" t="s">
        <v>109</v>
      </c>
      <c r="J3" s="231" t="s">
        <v>93</v>
      </c>
      <c r="K3" s="232" t="s">
        <v>109</v>
      </c>
      <c r="L3" s="231" t="s">
        <v>93</v>
      </c>
      <c r="M3" s="232" t="s">
        <v>109</v>
      </c>
      <c r="N3" s="231" t="s">
        <v>93</v>
      </c>
      <c r="O3" s="232" t="s">
        <v>109</v>
      </c>
      <c r="P3" s="231" t="s">
        <v>93</v>
      </c>
      <c r="Q3" s="232" t="s">
        <v>109</v>
      </c>
      <c r="R3" s="231" t="s">
        <v>93</v>
      </c>
      <c r="S3" s="232" t="s">
        <v>109</v>
      </c>
      <c r="T3" s="231" t="s">
        <v>93</v>
      </c>
      <c r="U3" s="232" t="s">
        <v>109</v>
      </c>
    </row>
    <row r="4" spans="1:21" s="78" customFormat="1" ht="25" customHeight="1" thickTop="1" x14ac:dyDescent="0.35">
      <c r="A4" s="230" t="s">
        <v>4</v>
      </c>
      <c r="B4" s="230">
        <v>23495</v>
      </c>
      <c r="C4" s="230">
        <v>110</v>
      </c>
      <c r="D4" s="230">
        <v>20124</v>
      </c>
      <c r="E4" s="230">
        <v>118</v>
      </c>
      <c r="F4" s="230">
        <v>20497</v>
      </c>
      <c r="G4" s="230">
        <v>122</v>
      </c>
      <c r="H4" s="230">
        <v>19386</v>
      </c>
      <c r="I4" s="230">
        <v>120</v>
      </c>
      <c r="J4" s="230">
        <v>19226</v>
      </c>
      <c r="K4" s="230">
        <v>121</v>
      </c>
      <c r="L4" s="230">
        <v>19386</v>
      </c>
      <c r="M4" s="230">
        <v>120</v>
      </c>
      <c r="N4" s="230">
        <v>19396</v>
      </c>
      <c r="O4" s="230">
        <v>121</v>
      </c>
      <c r="P4" s="230">
        <v>18819</v>
      </c>
      <c r="Q4" s="230">
        <v>120</v>
      </c>
      <c r="R4" s="230">
        <v>17976</v>
      </c>
      <c r="S4" s="230">
        <v>121</v>
      </c>
      <c r="T4" s="230">
        <v>16746</v>
      </c>
      <c r="U4" s="230">
        <v>121</v>
      </c>
    </row>
    <row r="5" spans="1:21" x14ac:dyDescent="0.35">
      <c r="A5" s="2" t="s">
        <v>5</v>
      </c>
      <c r="B5" s="2">
        <v>301</v>
      </c>
      <c r="C5" s="2">
        <v>113</v>
      </c>
      <c r="D5" s="2">
        <v>249</v>
      </c>
      <c r="E5" s="2">
        <v>123</v>
      </c>
      <c r="F5" s="2">
        <v>242</v>
      </c>
      <c r="G5" s="2">
        <v>132</v>
      </c>
      <c r="H5" s="2">
        <v>224</v>
      </c>
      <c r="I5" s="2">
        <v>125</v>
      </c>
      <c r="J5" s="2">
        <v>224</v>
      </c>
      <c r="K5" s="2">
        <v>119</v>
      </c>
      <c r="L5" s="2">
        <v>211</v>
      </c>
      <c r="M5" s="2">
        <v>122</v>
      </c>
      <c r="N5" s="2">
        <v>207</v>
      </c>
      <c r="O5" s="2">
        <v>120</v>
      </c>
      <c r="P5" s="2">
        <v>199</v>
      </c>
      <c r="Q5" s="2">
        <v>123</v>
      </c>
      <c r="R5" s="2">
        <v>189</v>
      </c>
      <c r="S5" s="2">
        <v>125</v>
      </c>
      <c r="T5" s="2">
        <v>179</v>
      </c>
      <c r="U5" s="2">
        <v>125</v>
      </c>
    </row>
    <row r="6" spans="1:21" x14ac:dyDescent="0.35">
      <c r="A6" s="2" t="s">
        <v>6</v>
      </c>
      <c r="B6" s="2">
        <v>34549</v>
      </c>
      <c r="C6" s="2">
        <v>118</v>
      </c>
      <c r="D6" s="2">
        <v>29051</v>
      </c>
      <c r="E6" s="2">
        <v>124</v>
      </c>
      <c r="F6" s="2">
        <v>28941</v>
      </c>
      <c r="G6" s="2">
        <v>128</v>
      </c>
      <c r="H6" s="2">
        <v>26463</v>
      </c>
      <c r="I6" s="2">
        <v>126</v>
      </c>
      <c r="J6" s="2">
        <v>25991</v>
      </c>
      <c r="K6" s="2">
        <v>126</v>
      </c>
      <c r="L6" s="2">
        <v>25940</v>
      </c>
      <c r="M6" s="2">
        <v>127</v>
      </c>
      <c r="N6" s="2">
        <v>25866</v>
      </c>
      <c r="O6" s="2">
        <v>127</v>
      </c>
      <c r="P6" s="2">
        <v>24792</v>
      </c>
      <c r="Q6" s="2">
        <v>126</v>
      </c>
      <c r="R6" s="2">
        <v>23612</v>
      </c>
      <c r="S6" s="2">
        <v>126</v>
      </c>
      <c r="T6" s="2">
        <v>21793</v>
      </c>
      <c r="U6" s="2">
        <v>126</v>
      </c>
    </row>
    <row r="7" spans="1:21" x14ac:dyDescent="0.35">
      <c r="A7" s="2" t="s">
        <v>71</v>
      </c>
      <c r="B7" s="2">
        <v>1956</v>
      </c>
      <c r="C7" s="2">
        <v>146</v>
      </c>
      <c r="D7" s="2">
        <v>1441</v>
      </c>
      <c r="E7" s="2">
        <v>152</v>
      </c>
      <c r="F7" s="2">
        <v>1462</v>
      </c>
      <c r="G7" s="2">
        <v>154</v>
      </c>
      <c r="H7" s="2">
        <v>1412</v>
      </c>
      <c r="I7" s="2">
        <v>151</v>
      </c>
      <c r="J7" s="2">
        <v>1374</v>
      </c>
      <c r="K7" s="2">
        <v>152</v>
      </c>
      <c r="L7" s="2">
        <v>1399</v>
      </c>
      <c r="M7" s="2">
        <v>155</v>
      </c>
      <c r="N7" s="2">
        <v>1447</v>
      </c>
      <c r="O7" s="2">
        <v>157</v>
      </c>
      <c r="P7" s="2">
        <v>1443</v>
      </c>
      <c r="Q7" s="2">
        <v>156</v>
      </c>
      <c r="R7" s="2">
        <v>1407</v>
      </c>
      <c r="S7" s="2">
        <v>158</v>
      </c>
      <c r="T7" s="2">
        <v>1275</v>
      </c>
      <c r="U7" s="2">
        <v>154</v>
      </c>
    </row>
    <row r="8" spans="1:21" x14ac:dyDescent="0.35">
      <c r="A8" s="2" t="s">
        <v>72</v>
      </c>
      <c r="B8" s="2">
        <v>191</v>
      </c>
      <c r="C8" s="2">
        <v>140</v>
      </c>
      <c r="D8" s="2">
        <v>143</v>
      </c>
      <c r="E8" s="2">
        <v>136</v>
      </c>
      <c r="F8" s="2">
        <v>154</v>
      </c>
      <c r="G8" s="2">
        <v>137</v>
      </c>
      <c r="H8" s="2">
        <v>134</v>
      </c>
      <c r="I8" s="2">
        <v>135</v>
      </c>
      <c r="J8" s="2">
        <v>138</v>
      </c>
      <c r="K8" s="2">
        <v>148</v>
      </c>
      <c r="L8" s="2">
        <v>137</v>
      </c>
      <c r="M8" s="2">
        <v>153</v>
      </c>
      <c r="N8" s="2">
        <v>126</v>
      </c>
      <c r="O8" s="2">
        <v>149</v>
      </c>
      <c r="P8" s="2">
        <v>121</v>
      </c>
      <c r="Q8" s="2">
        <v>142</v>
      </c>
      <c r="R8" s="2">
        <v>111</v>
      </c>
      <c r="S8" s="2">
        <v>149</v>
      </c>
      <c r="T8" s="2">
        <v>105</v>
      </c>
      <c r="U8" s="2">
        <v>152</v>
      </c>
    </row>
    <row r="9" spans="1:21" x14ac:dyDescent="0.35">
      <c r="A9" s="2" t="s">
        <v>7</v>
      </c>
      <c r="B9" s="2">
        <v>9759</v>
      </c>
      <c r="C9" s="2">
        <v>118</v>
      </c>
      <c r="D9" s="2">
        <v>7924</v>
      </c>
      <c r="E9" s="2">
        <v>125</v>
      </c>
      <c r="F9" s="2">
        <v>7956</v>
      </c>
      <c r="G9" s="2">
        <v>127</v>
      </c>
      <c r="H9" s="2">
        <v>7291</v>
      </c>
      <c r="I9" s="2">
        <v>126</v>
      </c>
      <c r="J9" s="2">
        <v>7196</v>
      </c>
      <c r="K9" s="2">
        <v>127</v>
      </c>
      <c r="L9" s="2">
        <v>7164</v>
      </c>
      <c r="M9" s="2">
        <v>127</v>
      </c>
      <c r="N9" s="2">
        <v>7113</v>
      </c>
      <c r="O9" s="2">
        <v>127</v>
      </c>
      <c r="P9" s="2">
        <v>6862</v>
      </c>
      <c r="Q9" s="2">
        <v>127</v>
      </c>
      <c r="R9" s="2">
        <v>6566</v>
      </c>
      <c r="S9" s="2">
        <v>128</v>
      </c>
      <c r="T9" s="2">
        <v>5969</v>
      </c>
      <c r="U9" s="2">
        <v>128</v>
      </c>
    </row>
    <row r="10" spans="1:21" x14ac:dyDescent="0.35">
      <c r="A10" s="2" t="s">
        <v>63</v>
      </c>
      <c r="B10" s="2">
        <v>2595</v>
      </c>
      <c r="C10" s="2">
        <v>114</v>
      </c>
      <c r="D10" s="2">
        <v>2094</v>
      </c>
      <c r="E10" s="2">
        <v>123</v>
      </c>
      <c r="F10" s="2">
        <v>2121</v>
      </c>
      <c r="G10" s="2">
        <v>125</v>
      </c>
      <c r="H10" s="2">
        <v>1943</v>
      </c>
      <c r="I10" s="2">
        <v>124</v>
      </c>
      <c r="J10" s="2">
        <v>1887</v>
      </c>
      <c r="K10" s="2">
        <v>122</v>
      </c>
      <c r="L10" s="2">
        <v>1880</v>
      </c>
      <c r="M10" s="2">
        <v>122</v>
      </c>
      <c r="N10" s="2">
        <v>1860</v>
      </c>
      <c r="O10" s="2">
        <v>123</v>
      </c>
      <c r="P10" s="2">
        <v>1783</v>
      </c>
      <c r="Q10" s="2">
        <v>123</v>
      </c>
      <c r="R10" s="2">
        <v>1648</v>
      </c>
      <c r="S10" s="2">
        <v>122</v>
      </c>
      <c r="T10" s="2">
        <v>1524</v>
      </c>
      <c r="U10" s="2">
        <v>122</v>
      </c>
    </row>
    <row r="11" spans="1:21" x14ac:dyDescent="0.35">
      <c r="A11" s="2" t="s">
        <v>8</v>
      </c>
      <c r="B11" s="2">
        <v>7256</v>
      </c>
      <c r="C11" s="2">
        <v>109</v>
      </c>
      <c r="D11" s="2">
        <v>6106</v>
      </c>
      <c r="E11" s="2">
        <v>114</v>
      </c>
      <c r="F11" s="2">
        <v>6177</v>
      </c>
      <c r="G11" s="2">
        <v>119</v>
      </c>
      <c r="H11" s="2">
        <v>5688</v>
      </c>
      <c r="I11" s="2">
        <v>117</v>
      </c>
      <c r="J11" s="2">
        <v>5610</v>
      </c>
      <c r="K11" s="2">
        <v>116</v>
      </c>
      <c r="L11" s="2">
        <v>5610</v>
      </c>
      <c r="M11" s="2">
        <v>117</v>
      </c>
      <c r="N11" s="2">
        <v>5567</v>
      </c>
      <c r="O11" s="2">
        <v>116</v>
      </c>
      <c r="P11" s="2">
        <v>5409</v>
      </c>
      <c r="Q11" s="2">
        <v>116</v>
      </c>
      <c r="R11" s="2">
        <v>5134</v>
      </c>
      <c r="S11" s="2">
        <v>117</v>
      </c>
      <c r="T11" s="2">
        <v>4717</v>
      </c>
      <c r="U11" s="2">
        <v>118</v>
      </c>
    </row>
    <row r="12" spans="1:21" x14ac:dyDescent="0.35">
      <c r="A12" s="2" t="s">
        <v>9</v>
      </c>
      <c r="B12" s="2">
        <v>12987</v>
      </c>
      <c r="C12" s="2">
        <v>121</v>
      </c>
      <c r="D12" s="2">
        <v>10691</v>
      </c>
      <c r="E12" s="2">
        <v>129</v>
      </c>
      <c r="F12" s="2">
        <v>10675</v>
      </c>
      <c r="G12" s="2">
        <v>131</v>
      </c>
      <c r="H12" s="2">
        <v>9791</v>
      </c>
      <c r="I12" s="2">
        <v>130</v>
      </c>
      <c r="J12" s="2">
        <v>9674</v>
      </c>
      <c r="K12" s="2">
        <v>130</v>
      </c>
      <c r="L12" s="2">
        <v>9624</v>
      </c>
      <c r="M12" s="2">
        <v>130</v>
      </c>
      <c r="N12" s="2">
        <v>9613</v>
      </c>
      <c r="O12" s="2">
        <v>129</v>
      </c>
      <c r="P12" s="2">
        <v>9289</v>
      </c>
      <c r="Q12" s="2">
        <v>130</v>
      </c>
      <c r="R12" s="2">
        <v>8682</v>
      </c>
      <c r="S12" s="2">
        <v>129</v>
      </c>
      <c r="T12" s="2">
        <v>7909</v>
      </c>
      <c r="U12" s="2">
        <v>129</v>
      </c>
    </row>
    <row r="13" spans="1:21" x14ac:dyDescent="0.35">
      <c r="A13" s="2" t="s">
        <v>10</v>
      </c>
      <c r="B13" s="2">
        <v>12302</v>
      </c>
      <c r="C13" s="2">
        <v>111</v>
      </c>
      <c r="D13" s="2">
        <v>10257</v>
      </c>
      <c r="E13" s="2">
        <v>118</v>
      </c>
      <c r="F13" s="2">
        <v>10221</v>
      </c>
      <c r="G13" s="2">
        <v>121</v>
      </c>
      <c r="H13" s="2">
        <v>9464</v>
      </c>
      <c r="I13" s="2">
        <v>120</v>
      </c>
      <c r="J13" s="2">
        <v>9342</v>
      </c>
      <c r="K13" s="2">
        <v>120</v>
      </c>
      <c r="L13" s="2">
        <v>9226</v>
      </c>
      <c r="M13" s="2">
        <v>120</v>
      </c>
      <c r="N13" s="2">
        <v>9156</v>
      </c>
      <c r="O13" s="2">
        <v>121</v>
      </c>
      <c r="P13" s="2">
        <v>8882</v>
      </c>
      <c r="Q13" s="2">
        <v>120</v>
      </c>
      <c r="R13" s="2">
        <v>8281</v>
      </c>
      <c r="S13" s="2">
        <v>121</v>
      </c>
      <c r="T13" s="2">
        <v>7679</v>
      </c>
      <c r="U13" s="2">
        <v>121</v>
      </c>
    </row>
    <row r="14" spans="1:21" x14ac:dyDescent="0.35">
      <c r="A14" s="2" t="s">
        <v>11</v>
      </c>
      <c r="B14" s="2">
        <v>4301</v>
      </c>
      <c r="C14" s="2">
        <v>111</v>
      </c>
      <c r="D14" s="2">
        <v>3592</v>
      </c>
      <c r="E14" s="2">
        <v>120</v>
      </c>
      <c r="F14" s="2">
        <v>3608</v>
      </c>
      <c r="G14" s="2">
        <v>122</v>
      </c>
      <c r="H14" s="2">
        <v>3337</v>
      </c>
      <c r="I14" s="2">
        <v>122</v>
      </c>
      <c r="J14" s="2">
        <v>3284</v>
      </c>
      <c r="K14" s="2">
        <v>122</v>
      </c>
      <c r="L14" s="2">
        <v>3275</v>
      </c>
      <c r="M14" s="2">
        <v>122</v>
      </c>
      <c r="N14" s="2">
        <v>3278</v>
      </c>
      <c r="O14" s="2">
        <v>122</v>
      </c>
      <c r="P14" s="2">
        <v>3154</v>
      </c>
      <c r="Q14" s="2">
        <v>122</v>
      </c>
      <c r="R14" s="2">
        <v>2984</v>
      </c>
      <c r="S14" s="2">
        <v>123</v>
      </c>
      <c r="T14" s="2">
        <v>2788</v>
      </c>
      <c r="U14" s="2">
        <v>123</v>
      </c>
    </row>
    <row r="15" spans="1:21" x14ac:dyDescent="0.35">
      <c r="A15" s="2" t="s">
        <v>12</v>
      </c>
      <c r="B15" s="2">
        <v>5356</v>
      </c>
      <c r="C15" s="2">
        <v>121</v>
      </c>
      <c r="D15" s="2">
        <v>4504</v>
      </c>
      <c r="E15" s="2">
        <v>130</v>
      </c>
      <c r="F15" s="2">
        <v>4536</v>
      </c>
      <c r="G15" s="2">
        <v>132</v>
      </c>
      <c r="H15" s="2">
        <v>4178</v>
      </c>
      <c r="I15" s="2">
        <v>130</v>
      </c>
      <c r="J15" s="2">
        <v>4084</v>
      </c>
      <c r="K15" s="2">
        <v>129</v>
      </c>
      <c r="L15" s="2">
        <v>4079</v>
      </c>
      <c r="M15" s="2">
        <v>130</v>
      </c>
      <c r="N15" s="2">
        <v>4024</v>
      </c>
      <c r="O15" s="2">
        <v>129</v>
      </c>
      <c r="P15" s="2">
        <v>3887</v>
      </c>
      <c r="Q15" s="2">
        <v>130</v>
      </c>
      <c r="R15" s="2">
        <v>3674</v>
      </c>
      <c r="S15" s="2">
        <v>132</v>
      </c>
      <c r="T15" s="2">
        <v>3359</v>
      </c>
      <c r="U15" s="2">
        <v>132</v>
      </c>
    </row>
    <row r="16" spans="1:21" x14ac:dyDescent="0.35">
      <c r="A16" s="2" t="s">
        <v>13</v>
      </c>
      <c r="B16" s="2">
        <v>49302</v>
      </c>
      <c r="C16" s="2">
        <v>105</v>
      </c>
      <c r="D16" s="2">
        <v>42995</v>
      </c>
      <c r="E16" s="2">
        <v>113</v>
      </c>
      <c r="F16" s="2">
        <v>43320</v>
      </c>
      <c r="G16" s="2">
        <v>116</v>
      </c>
      <c r="H16" s="2">
        <v>40063</v>
      </c>
      <c r="I16" s="2">
        <v>115</v>
      </c>
      <c r="J16" s="2">
        <v>39408</v>
      </c>
      <c r="K16" s="2">
        <v>114</v>
      </c>
      <c r="L16" s="2">
        <v>39484</v>
      </c>
      <c r="M16" s="2">
        <v>115</v>
      </c>
      <c r="N16" s="2">
        <v>39511</v>
      </c>
      <c r="O16" s="2">
        <v>115</v>
      </c>
      <c r="P16" s="2">
        <v>37635</v>
      </c>
      <c r="Q16" s="2">
        <v>115</v>
      </c>
      <c r="R16" s="2">
        <v>35724</v>
      </c>
      <c r="S16" s="2">
        <v>115</v>
      </c>
      <c r="T16" s="2">
        <v>33435</v>
      </c>
      <c r="U16" s="2">
        <v>116</v>
      </c>
    </row>
    <row r="17" spans="1:21" x14ac:dyDescent="0.35">
      <c r="A17" s="2" t="s">
        <v>14</v>
      </c>
      <c r="B17" s="2">
        <v>9302</v>
      </c>
      <c r="C17" s="2">
        <v>107</v>
      </c>
      <c r="D17" s="2">
        <v>8200</v>
      </c>
      <c r="E17" s="2">
        <v>116</v>
      </c>
      <c r="F17" s="2">
        <v>8316</v>
      </c>
      <c r="G17" s="2">
        <v>119</v>
      </c>
      <c r="H17" s="2">
        <v>7871</v>
      </c>
      <c r="I17" s="2">
        <v>118</v>
      </c>
      <c r="J17" s="2">
        <v>7722</v>
      </c>
      <c r="K17" s="2">
        <v>117</v>
      </c>
      <c r="L17" s="2">
        <v>7700</v>
      </c>
      <c r="M17" s="2">
        <v>118</v>
      </c>
      <c r="N17" s="2">
        <v>7696</v>
      </c>
      <c r="O17" s="2">
        <v>117</v>
      </c>
      <c r="P17" s="2">
        <v>7423</v>
      </c>
      <c r="Q17" s="2">
        <v>118</v>
      </c>
      <c r="R17" s="2">
        <v>7071</v>
      </c>
      <c r="S17" s="2">
        <v>118</v>
      </c>
      <c r="T17" s="2">
        <v>6555</v>
      </c>
      <c r="U17" s="2">
        <v>119</v>
      </c>
    </row>
    <row r="18" spans="1:21" x14ac:dyDescent="0.35">
      <c r="A18" s="2" t="s">
        <v>15</v>
      </c>
      <c r="B18" s="2">
        <v>2534</v>
      </c>
      <c r="C18" s="2">
        <v>100</v>
      </c>
      <c r="D18" s="2">
        <v>2313</v>
      </c>
      <c r="E18" s="2">
        <v>108</v>
      </c>
      <c r="F18" s="2">
        <v>2308</v>
      </c>
      <c r="G18" s="2">
        <v>111</v>
      </c>
      <c r="H18" s="2">
        <v>2145</v>
      </c>
      <c r="I18" s="2">
        <v>108</v>
      </c>
      <c r="J18" s="2">
        <v>2153</v>
      </c>
      <c r="K18" s="2">
        <v>110</v>
      </c>
      <c r="L18" s="2">
        <v>2153</v>
      </c>
      <c r="M18" s="2">
        <v>109</v>
      </c>
      <c r="N18" s="2">
        <v>2119</v>
      </c>
      <c r="O18" s="2">
        <v>111</v>
      </c>
      <c r="P18" s="2">
        <v>2068</v>
      </c>
      <c r="Q18" s="2">
        <v>111</v>
      </c>
      <c r="R18" s="2">
        <v>2011</v>
      </c>
      <c r="S18" s="2">
        <v>112</v>
      </c>
      <c r="T18" s="2">
        <v>1887</v>
      </c>
      <c r="U18" s="2">
        <v>112</v>
      </c>
    </row>
    <row r="19" spans="1:21" x14ac:dyDescent="0.35">
      <c r="A19" s="2" t="s">
        <v>16</v>
      </c>
      <c r="B19" s="2">
        <v>168556</v>
      </c>
      <c r="C19" s="2">
        <v>102</v>
      </c>
      <c r="D19" s="2">
        <v>155087</v>
      </c>
      <c r="E19" s="2">
        <v>111</v>
      </c>
      <c r="F19" s="2">
        <v>155548</v>
      </c>
      <c r="G19" s="2">
        <v>112</v>
      </c>
      <c r="H19" s="2">
        <v>147230</v>
      </c>
      <c r="I19" s="2">
        <v>111</v>
      </c>
      <c r="J19" s="2">
        <v>146486</v>
      </c>
      <c r="K19" s="2">
        <v>111</v>
      </c>
      <c r="L19" s="2">
        <v>146731</v>
      </c>
      <c r="M19" s="2">
        <v>111</v>
      </c>
      <c r="N19" s="2">
        <v>146798</v>
      </c>
      <c r="O19" s="2">
        <v>111</v>
      </c>
      <c r="P19" s="2">
        <v>141353</v>
      </c>
      <c r="Q19" s="2">
        <v>112</v>
      </c>
      <c r="R19" s="2">
        <v>138184</v>
      </c>
      <c r="S19" s="2">
        <v>113</v>
      </c>
      <c r="T19" s="2">
        <v>132624</v>
      </c>
      <c r="U19" s="2">
        <v>113</v>
      </c>
    </row>
    <row r="20" spans="1:21" x14ac:dyDescent="0.35">
      <c r="A20" s="2" t="s">
        <v>17</v>
      </c>
      <c r="B20" s="2">
        <v>61229</v>
      </c>
      <c r="C20" s="2">
        <v>103</v>
      </c>
      <c r="D20" s="2">
        <v>54772</v>
      </c>
      <c r="E20" s="2">
        <v>112</v>
      </c>
      <c r="F20" s="2">
        <v>55325</v>
      </c>
      <c r="G20" s="2">
        <v>113</v>
      </c>
      <c r="H20" s="2">
        <v>51399</v>
      </c>
      <c r="I20" s="2">
        <v>112</v>
      </c>
      <c r="J20" s="2">
        <v>51105</v>
      </c>
      <c r="K20" s="2">
        <v>112</v>
      </c>
      <c r="L20" s="2">
        <v>51201</v>
      </c>
      <c r="M20" s="2">
        <v>112</v>
      </c>
      <c r="N20" s="2">
        <v>51344</v>
      </c>
      <c r="O20" s="2">
        <v>112</v>
      </c>
      <c r="P20" s="2">
        <v>49402</v>
      </c>
      <c r="Q20" s="2">
        <v>112</v>
      </c>
      <c r="R20" s="2">
        <v>47188</v>
      </c>
      <c r="S20" s="2">
        <v>113</v>
      </c>
      <c r="T20" s="2">
        <v>44550</v>
      </c>
      <c r="U20" s="2">
        <v>113</v>
      </c>
    </row>
    <row r="21" spans="1:21" x14ac:dyDescent="0.35">
      <c r="A21" s="2" t="s">
        <v>18</v>
      </c>
      <c r="B21" s="2">
        <v>4372</v>
      </c>
      <c r="C21" s="2">
        <v>100</v>
      </c>
      <c r="D21" s="2">
        <v>3950</v>
      </c>
      <c r="E21" s="2">
        <v>111</v>
      </c>
      <c r="F21" s="2">
        <v>4021</v>
      </c>
      <c r="G21" s="2">
        <v>113</v>
      </c>
      <c r="H21" s="2">
        <v>3823</v>
      </c>
      <c r="I21" s="2">
        <v>111</v>
      </c>
      <c r="J21" s="2">
        <v>3719</v>
      </c>
      <c r="K21" s="2">
        <v>111</v>
      </c>
      <c r="L21" s="2">
        <v>3692</v>
      </c>
      <c r="M21" s="2">
        <v>110</v>
      </c>
      <c r="N21" s="2">
        <v>3705</v>
      </c>
      <c r="O21" s="2">
        <v>111</v>
      </c>
      <c r="P21" s="2">
        <v>3570</v>
      </c>
      <c r="Q21" s="2">
        <v>111</v>
      </c>
      <c r="R21" s="2">
        <v>3374</v>
      </c>
      <c r="S21" s="2">
        <v>112</v>
      </c>
      <c r="T21" s="2">
        <v>3146</v>
      </c>
      <c r="U21" s="2">
        <v>111</v>
      </c>
    </row>
    <row r="22" spans="1:21" x14ac:dyDescent="0.35">
      <c r="A22" s="2" t="s">
        <v>19</v>
      </c>
      <c r="B22" s="2">
        <v>44515</v>
      </c>
      <c r="C22" s="2">
        <v>108</v>
      </c>
      <c r="D22" s="2">
        <v>40803</v>
      </c>
      <c r="E22" s="2">
        <v>117</v>
      </c>
      <c r="F22" s="2">
        <v>41038</v>
      </c>
      <c r="G22" s="2">
        <v>119</v>
      </c>
      <c r="H22" s="2">
        <v>39039</v>
      </c>
      <c r="I22" s="2">
        <v>119</v>
      </c>
      <c r="J22" s="2">
        <v>38860</v>
      </c>
      <c r="K22" s="2">
        <v>119</v>
      </c>
      <c r="L22" s="2">
        <v>38878</v>
      </c>
      <c r="M22" s="2">
        <v>119</v>
      </c>
      <c r="N22" s="2">
        <v>39014</v>
      </c>
      <c r="O22" s="2">
        <v>119</v>
      </c>
      <c r="P22" s="2">
        <v>37597</v>
      </c>
      <c r="Q22" s="2">
        <v>120</v>
      </c>
      <c r="R22" s="2">
        <v>36377</v>
      </c>
      <c r="S22" s="2">
        <v>121</v>
      </c>
      <c r="T22" s="2">
        <v>34956</v>
      </c>
      <c r="U22" s="2">
        <v>122</v>
      </c>
    </row>
    <row r="23" spans="1:21" x14ac:dyDescent="0.35">
      <c r="A23" s="2" t="s">
        <v>20</v>
      </c>
      <c r="B23" s="2">
        <v>144029</v>
      </c>
      <c r="C23" s="2">
        <v>103</v>
      </c>
      <c r="D23" s="2">
        <v>134754</v>
      </c>
      <c r="E23" s="2">
        <v>113</v>
      </c>
      <c r="F23" s="2">
        <v>135048</v>
      </c>
      <c r="G23" s="2">
        <v>114</v>
      </c>
      <c r="H23" s="2">
        <v>129279</v>
      </c>
      <c r="I23" s="2">
        <v>113</v>
      </c>
      <c r="J23" s="2">
        <v>127535</v>
      </c>
      <c r="K23" s="2">
        <v>113</v>
      </c>
      <c r="L23" s="2">
        <v>127601</v>
      </c>
      <c r="M23" s="2">
        <v>114</v>
      </c>
      <c r="N23" s="2">
        <v>128481</v>
      </c>
      <c r="O23" s="2">
        <v>113</v>
      </c>
      <c r="P23" s="2">
        <v>123986</v>
      </c>
      <c r="Q23" s="2">
        <v>114</v>
      </c>
      <c r="R23" s="2">
        <v>121515</v>
      </c>
      <c r="S23" s="2">
        <v>115</v>
      </c>
      <c r="T23" s="2">
        <v>116888</v>
      </c>
      <c r="U23" s="2">
        <v>115</v>
      </c>
    </row>
    <row r="24" spans="1:21" x14ac:dyDescent="0.35">
      <c r="A24" s="2" t="s">
        <v>21</v>
      </c>
      <c r="B24" s="2">
        <v>16338</v>
      </c>
      <c r="C24" s="2">
        <v>101</v>
      </c>
      <c r="D24" s="2">
        <v>14552</v>
      </c>
      <c r="E24" s="2">
        <v>110</v>
      </c>
      <c r="F24" s="2">
        <v>14710</v>
      </c>
      <c r="G24" s="2">
        <v>113</v>
      </c>
      <c r="H24" s="2">
        <v>13828</v>
      </c>
      <c r="I24" s="2">
        <v>112</v>
      </c>
      <c r="J24" s="2">
        <v>13490</v>
      </c>
      <c r="K24" s="2">
        <v>112</v>
      </c>
      <c r="L24" s="2">
        <v>13376</v>
      </c>
      <c r="M24" s="2">
        <v>112</v>
      </c>
      <c r="N24" s="2">
        <v>13353</v>
      </c>
      <c r="O24" s="2">
        <v>112</v>
      </c>
      <c r="P24" s="2">
        <v>12876</v>
      </c>
      <c r="Q24" s="2">
        <v>113</v>
      </c>
      <c r="R24" s="2">
        <v>12049</v>
      </c>
      <c r="S24" s="2">
        <v>114</v>
      </c>
      <c r="T24" s="2">
        <v>11424</v>
      </c>
      <c r="U24" s="2">
        <v>114</v>
      </c>
    </row>
    <row r="25" spans="1:21" ht="25.4" customHeight="1" thickBot="1" x14ac:dyDescent="0.4">
      <c r="A25" s="17" t="s">
        <v>33</v>
      </c>
      <c r="B25" s="17">
        <v>615225</v>
      </c>
      <c r="C25" s="17">
        <v>106</v>
      </c>
      <c r="D25" s="17">
        <v>553602</v>
      </c>
      <c r="E25" s="17">
        <v>114</v>
      </c>
      <c r="F25" s="17">
        <v>556224</v>
      </c>
      <c r="G25" s="17">
        <v>116</v>
      </c>
      <c r="H25" s="17">
        <v>523988</v>
      </c>
      <c r="I25" s="17">
        <v>115</v>
      </c>
      <c r="J25" s="17">
        <v>518508</v>
      </c>
      <c r="K25" s="17">
        <v>115</v>
      </c>
      <c r="L25" s="17">
        <v>518747</v>
      </c>
      <c r="M25" s="17">
        <v>115</v>
      </c>
      <c r="N25" s="17">
        <v>519674</v>
      </c>
      <c r="O25" s="17">
        <v>115</v>
      </c>
      <c r="P25" s="17">
        <v>500550</v>
      </c>
      <c r="Q25" s="17">
        <v>116</v>
      </c>
      <c r="R25" s="17">
        <v>483757</v>
      </c>
      <c r="S25" s="17">
        <v>116</v>
      </c>
      <c r="T25" s="17">
        <v>459508</v>
      </c>
      <c r="U25" s="17">
        <v>116</v>
      </c>
    </row>
    <row r="26" spans="1:21" ht="25.4" customHeight="1" thickTop="1" x14ac:dyDescent="0.35">
      <c r="A26" s="13" t="s">
        <v>0</v>
      </c>
      <c r="B26" s="233">
        <v>93089</v>
      </c>
      <c r="C26" s="233">
        <v>116</v>
      </c>
      <c r="D26" s="233">
        <v>77823</v>
      </c>
      <c r="E26" s="233">
        <v>123</v>
      </c>
      <c r="F26" s="233">
        <v>78225</v>
      </c>
      <c r="G26" s="233">
        <v>126</v>
      </c>
      <c r="H26" s="233">
        <v>72332</v>
      </c>
      <c r="I26" s="233">
        <v>125</v>
      </c>
      <c r="J26" s="233">
        <v>71320</v>
      </c>
      <c r="K26" s="233">
        <v>125</v>
      </c>
      <c r="L26" s="233">
        <v>71351</v>
      </c>
      <c r="M26" s="233">
        <v>125</v>
      </c>
      <c r="N26" s="233">
        <v>71195</v>
      </c>
      <c r="O26" s="233">
        <v>125</v>
      </c>
      <c r="P26" s="233">
        <v>68717</v>
      </c>
      <c r="Q26" s="233">
        <v>125</v>
      </c>
      <c r="R26" s="233">
        <v>65325</v>
      </c>
      <c r="S26" s="233">
        <v>125</v>
      </c>
      <c r="T26" s="233">
        <v>60217</v>
      </c>
      <c r="U26" s="233">
        <v>125</v>
      </c>
    </row>
    <row r="27" spans="1:21" ht="25.4" customHeight="1" x14ac:dyDescent="0.35">
      <c r="A27" s="13" t="s">
        <v>1</v>
      </c>
      <c r="B27" s="233">
        <v>71261</v>
      </c>
      <c r="C27" s="233">
        <v>108</v>
      </c>
      <c r="D27" s="233">
        <v>61348</v>
      </c>
      <c r="E27" s="233">
        <v>116</v>
      </c>
      <c r="F27" s="233">
        <v>61685</v>
      </c>
      <c r="G27" s="233">
        <v>118</v>
      </c>
      <c r="H27" s="233">
        <v>57042</v>
      </c>
      <c r="I27" s="233">
        <v>117</v>
      </c>
      <c r="J27" s="233">
        <v>56118</v>
      </c>
      <c r="K27" s="233">
        <v>117</v>
      </c>
      <c r="L27" s="233">
        <v>56064</v>
      </c>
      <c r="M27" s="233">
        <v>117</v>
      </c>
      <c r="N27" s="233">
        <v>55969</v>
      </c>
      <c r="O27" s="233">
        <v>117</v>
      </c>
      <c r="P27" s="233">
        <v>53558</v>
      </c>
      <c r="Q27" s="233">
        <v>117</v>
      </c>
      <c r="R27" s="233">
        <v>50663</v>
      </c>
      <c r="S27" s="233">
        <v>118</v>
      </c>
      <c r="T27" s="233">
        <v>47261</v>
      </c>
      <c r="U27" s="233">
        <v>118</v>
      </c>
    </row>
    <row r="28" spans="1:21" ht="25.4" customHeight="1" thickBot="1" x14ac:dyDescent="0.4">
      <c r="A28" s="15" t="s">
        <v>2</v>
      </c>
      <c r="B28" s="234">
        <v>450875</v>
      </c>
      <c r="C28" s="234">
        <v>103</v>
      </c>
      <c r="D28" s="234">
        <v>414431</v>
      </c>
      <c r="E28" s="234">
        <v>113</v>
      </c>
      <c r="F28" s="234">
        <v>416314</v>
      </c>
      <c r="G28" s="234">
        <v>114</v>
      </c>
      <c r="H28" s="234">
        <v>394614</v>
      </c>
      <c r="I28" s="234">
        <v>113</v>
      </c>
      <c r="J28" s="234">
        <v>391070</v>
      </c>
      <c r="K28" s="234">
        <v>113</v>
      </c>
      <c r="L28" s="234">
        <v>391332</v>
      </c>
      <c r="M28" s="234">
        <v>113</v>
      </c>
      <c r="N28" s="234">
        <v>392510</v>
      </c>
      <c r="O28" s="234">
        <v>113</v>
      </c>
      <c r="P28" s="234">
        <v>378275</v>
      </c>
      <c r="Q28" s="234">
        <v>114</v>
      </c>
      <c r="R28" s="234">
        <v>367769</v>
      </c>
      <c r="S28" s="234">
        <v>114</v>
      </c>
      <c r="T28" s="234">
        <v>352030</v>
      </c>
      <c r="U28" s="234">
        <v>115</v>
      </c>
    </row>
    <row r="29" spans="1:21" ht="5.15" customHeight="1" thickTop="1" x14ac:dyDescent="0.35">
      <c r="A29" s="54"/>
      <c r="J29" s="24"/>
    </row>
    <row r="30" spans="1:21" ht="79" customHeight="1" x14ac:dyDescent="0.35">
      <c r="A30" s="433" t="s">
        <v>118</v>
      </c>
      <c r="B30" s="433"/>
      <c r="C30" s="433"/>
      <c r="D30" s="433"/>
      <c r="E30" s="433"/>
      <c r="F30" s="433"/>
      <c r="G30" s="433"/>
      <c r="H30" s="433"/>
      <c r="I30" s="433"/>
      <c r="J30" s="433"/>
      <c r="K30" s="433"/>
      <c r="L30" s="433"/>
      <c r="M30" s="433"/>
      <c r="N30" s="433"/>
      <c r="O30" s="433"/>
      <c r="P30" s="433"/>
      <c r="Q30" s="433"/>
      <c r="R30" s="433"/>
      <c r="S30" s="433"/>
      <c r="T30" s="166"/>
      <c r="U30" s="166"/>
    </row>
    <row r="31" spans="1:21" x14ac:dyDescent="0.35">
      <c r="A31" s="54" t="str">
        <f>+INDICE!B30</f>
        <v xml:space="preserve"> Lettura dati 1 dicembre 2023</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3">
    <mergeCell ref="A1:L1"/>
    <mergeCell ref="T2:U2"/>
    <mergeCell ref="R2:S2"/>
    <mergeCell ref="A30:S30"/>
    <mergeCell ref="A2:A3"/>
    <mergeCell ref="B2:C2"/>
    <mergeCell ref="D2:E2"/>
    <mergeCell ref="P2:Q2"/>
    <mergeCell ref="L2:M2"/>
    <mergeCell ref="J2:K2"/>
    <mergeCell ref="H2:I2"/>
    <mergeCell ref="F2:G2"/>
    <mergeCell ref="N2:O2"/>
  </mergeCells>
  <phoneticPr fontId="10" type="noConversion"/>
  <pageMargins left="0.70866141732283472" right="0.70866141732283472" top="0.74803149606299213" bottom="0.74803149606299213" header="0.31496062992125984" footer="0.31496062992125984"/>
  <pageSetup paperSize="9" scale="4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DC06-F00D-42C6-A4D2-877180F7F4CC}">
  <sheetPr>
    <pageSetUpPr fitToPage="1"/>
  </sheetPr>
  <dimension ref="A1:L56"/>
  <sheetViews>
    <sheetView showGridLines="0" topLeftCell="A9" zoomScale="75" zoomScaleNormal="75" workbookViewId="0">
      <selection activeCell="M24" sqref="M24"/>
    </sheetView>
  </sheetViews>
  <sheetFormatPr defaultColWidth="13.453125" defaultRowHeight="10" x14ac:dyDescent="0.35"/>
  <cols>
    <col min="1" max="1" width="29" style="1" customWidth="1"/>
    <col min="2" max="2" width="16.54296875" style="1" customWidth="1"/>
    <col min="3" max="3" width="13.26953125" style="1" customWidth="1"/>
    <col min="4" max="4" width="18.54296875" style="66" customWidth="1"/>
    <col min="5" max="5" width="18" style="1" customWidth="1"/>
    <col min="6" max="6" width="13.453125" style="1"/>
    <col min="7" max="7" width="13.453125" style="262"/>
    <col min="8" max="8" width="14.1796875" style="262" customWidth="1"/>
    <col min="9" max="9" width="18.453125" style="262" customWidth="1"/>
    <col min="10" max="10" width="19.1796875" style="262" customWidth="1"/>
    <col min="11" max="12" width="13.453125" style="262"/>
    <col min="13" max="16384" width="13.453125" style="1"/>
  </cols>
  <sheetData>
    <row r="1" spans="1:11" ht="57" customHeight="1" thickBot="1" x14ac:dyDescent="0.4">
      <c r="A1" s="430" t="s">
        <v>145</v>
      </c>
      <c r="B1" s="430"/>
      <c r="C1" s="430"/>
      <c r="D1" s="430"/>
      <c r="E1" s="430"/>
      <c r="F1" s="430"/>
      <c r="G1" s="430"/>
      <c r="H1" s="430"/>
      <c r="I1" s="430"/>
      <c r="J1" s="430"/>
      <c r="K1" s="430"/>
    </row>
    <row r="2" spans="1:11" ht="44.15" customHeight="1" thickTop="1" x14ac:dyDescent="0.35">
      <c r="A2" s="434" t="s">
        <v>80</v>
      </c>
      <c r="B2" s="436" t="s">
        <v>220</v>
      </c>
      <c r="C2" s="436"/>
      <c r="D2" s="436"/>
      <c r="E2" s="436"/>
      <c r="F2" s="436"/>
      <c r="G2" s="437" t="s">
        <v>242</v>
      </c>
      <c r="H2" s="438"/>
      <c r="I2" s="438"/>
      <c r="J2" s="438"/>
      <c r="K2" s="438"/>
    </row>
    <row r="3" spans="1:11" ht="82.5" customHeight="1" thickBot="1" x14ac:dyDescent="0.4">
      <c r="A3" s="435"/>
      <c r="B3" s="59" t="s">
        <v>94</v>
      </c>
      <c r="C3" s="59" t="s">
        <v>95</v>
      </c>
      <c r="D3" s="59" t="s">
        <v>110</v>
      </c>
      <c r="E3" s="59" t="s">
        <v>111</v>
      </c>
      <c r="F3" s="59" t="s">
        <v>91</v>
      </c>
      <c r="G3" s="292" t="s">
        <v>94</v>
      </c>
      <c r="H3" s="293" t="s">
        <v>95</v>
      </c>
      <c r="I3" s="293" t="s">
        <v>110</v>
      </c>
      <c r="J3" s="293" t="s">
        <v>111</v>
      </c>
      <c r="K3" s="293" t="s">
        <v>91</v>
      </c>
    </row>
    <row r="4" spans="1:11" ht="25.4" customHeight="1" thickTop="1" x14ac:dyDescent="0.35">
      <c r="A4" s="60" t="s">
        <v>4</v>
      </c>
      <c r="B4" s="60">
        <v>20674</v>
      </c>
      <c r="C4" s="60">
        <v>36032</v>
      </c>
      <c r="D4" s="60">
        <v>189</v>
      </c>
      <c r="E4" s="60">
        <v>111</v>
      </c>
      <c r="F4" s="294">
        <v>7</v>
      </c>
      <c r="G4" s="295">
        <v>16805</v>
      </c>
      <c r="H4" s="60">
        <v>28647</v>
      </c>
      <c r="I4" s="60">
        <v>202</v>
      </c>
      <c r="J4" s="60">
        <v>119</v>
      </c>
      <c r="K4" s="294">
        <v>6.9</v>
      </c>
    </row>
    <row r="5" spans="1:11" ht="21.75" customHeight="1" x14ac:dyDescent="0.35">
      <c r="A5" s="60" t="s">
        <v>5</v>
      </c>
      <c r="B5" s="60">
        <v>274</v>
      </c>
      <c r="C5" s="60">
        <v>510</v>
      </c>
      <c r="D5" s="60">
        <v>231</v>
      </c>
      <c r="E5" s="60">
        <v>127</v>
      </c>
      <c r="F5" s="294">
        <v>6.4</v>
      </c>
      <c r="G5" s="295">
        <v>211</v>
      </c>
      <c r="H5" s="60">
        <v>372</v>
      </c>
      <c r="I5" s="60">
        <v>214</v>
      </c>
      <c r="J5" s="60">
        <v>122</v>
      </c>
      <c r="K5" s="294">
        <v>6.1</v>
      </c>
    </row>
    <row r="6" spans="1:11" ht="21.75" customHeight="1" x14ac:dyDescent="0.35">
      <c r="A6" s="60" t="s">
        <v>6</v>
      </c>
      <c r="B6" s="60">
        <v>32314</v>
      </c>
      <c r="C6" s="60">
        <v>58747</v>
      </c>
      <c r="D6" s="60">
        <v>213</v>
      </c>
      <c r="E6" s="60">
        <v>120</v>
      </c>
      <c r="F6" s="294">
        <v>6.7</v>
      </c>
      <c r="G6" s="295">
        <v>24090</v>
      </c>
      <c r="H6" s="60">
        <v>42494</v>
      </c>
      <c r="I6" s="60">
        <v>219</v>
      </c>
      <c r="J6" s="60">
        <v>125</v>
      </c>
      <c r="K6" s="294">
        <v>6.3</v>
      </c>
    </row>
    <row r="7" spans="1:11" ht="21.75" customHeight="1" x14ac:dyDescent="0.35">
      <c r="A7" s="60" t="s">
        <v>71</v>
      </c>
      <c r="B7" s="60">
        <v>1501</v>
      </c>
      <c r="C7" s="60">
        <v>3059</v>
      </c>
      <c r="D7" s="60">
        <v>289</v>
      </c>
      <c r="E7" s="60">
        <v>142</v>
      </c>
      <c r="F7" s="294">
        <v>7</v>
      </c>
      <c r="G7" s="295">
        <v>1299</v>
      </c>
      <c r="H7" s="60">
        <v>2541</v>
      </c>
      <c r="I7" s="60">
        <v>302</v>
      </c>
      <c r="J7" s="60">
        <v>153</v>
      </c>
      <c r="K7" s="294">
        <v>5.7</v>
      </c>
    </row>
    <row r="8" spans="1:11" ht="21.75" customHeight="1" x14ac:dyDescent="0.35">
      <c r="A8" s="60" t="s">
        <v>72</v>
      </c>
      <c r="B8" s="60">
        <v>167</v>
      </c>
      <c r="C8" s="60">
        <v>375</v>
      </c>
      <c r="D8" s="60">
        <v>294</v>
      </c>
      <c r="E8" s="60">
        <v>132</v>
      </c>
      <c r="F8" s="294">
        <v>5.7</v>
      </c>
      <c r="G8" s="295">
        <v>118</v>
      </c>
      <c r="H8" s="60">
        <v>246</v>
      </c>
      <c r="I8" s="60">
        <v>307</v>
      </c>
      <c r="J8" s="60">
        <v>144</v>
      </c>
      <c r="K8" s="294">
        <v>5.4</v>
      </c>
    </row>
    <row r="9" spans="1:11" ht="21.75" customHeight="1" x14ac:dyDescent="0.35">
      <c r="A9" s="60" t="s">
        <v>7</v>
      </c>
      <c r="B9" s="60">
        <v>9167</v>
      </c>
      <c r="C9" s="60">
        <v>16569</v>
      </c>
      <c r="D9" s="60">
        <v>212</v>
      </c>
      <c r="E9" s="60">
        <v>119</v>
      </c>
      <c r="F9" s="294">
        <v>6.6</v>
      </c>
      <c r="G9" s="295">
        <v>6762</v>
      </c>
      <c r="H9" s="60">
        <v>11920</v>
      </c>
      <c r="I9" s="60">
        <v>220</v>
      </c>
      <c r="J9" s="60">
        <v>126</v>
      </c>
      <c r="K9" s="294">
        <v>6.3</v>
      </c>
    </row>
    <row r="10" spans="1:11" ht="21.75" customHeight="1" x14ac:dyDescent="0.35">
      <c r="A10" s="60" t="s">
        <v>63</v>
      </c>
      <c r="B10" s="60">
        <v>2554</v>
      </c>
      <c r="C10" s="60">
        <v>4401</v>
      </c>
      <c r="D10" s="60">
        <v>198</v>
      </c>
      <c r="E10" s="60">
        <v>118</v>
      </c>
      <c r="F10" s="294">
        <v>6.7</v>
      </c>
      <c r="G10" s="295">
        <v>1899</v>
      </c>
      <c r="H10" s="60">
        <v>3129</v>
      </c>
      <c r="I10" s="60">
        <v>201</v>
      </c>
      <c r="J10" s="60">
        <v>122</v>
      </c>
      <c r="K10" s="294">
        <v>6.2</v>
      </c>
    </row>
    <row r="11" spans="1:11" ht="21.75" customHeight="1" x14ac:dyDescent="0.35">
      <c r="A11" s="60" t="s">
        <v>8</v>
      </c>
      <c r="B11" s="60">
        <v>6922</v>
      </c>
      <c r="C11" s="60">
        <v>11611</v>
      </c>
      <c r="D11" s="60">
        <v>182</v>
      </c>
      <c r="E11" s="60">
        <v>110</v>
      </c>
      <c r="F11" s="294">
        <v>6.8</v>
      </c>
      <c r="G11" s="295">
        <v>5414</v>
      </c>
      <c r="H11" s="60">
        <v>8907</v>
      </c>
      <c r="I11" s="60">
        <v>188</v>
      </c>
      <c r="J11" s="60">
        <v>116</v>
      </c>
      <c r="K11" s="294">
        <v>6.5</v>
      </c>
    </row>
    <row r="12" spans="1:11" ht="21.75" customHeight="1" x14ac:dyDescent="0.35">
      <c r="A12" s="60" t="s">
        <v>9</v>
      </c>
      <c r="B12" s="60">
        <v>12235</v>
      </c>
      <c r="C12" s="60">
        <v>21794</v>
      </c>
      <c r="D12" s="60">
        <v>212</v>
      </c>
      <c r="E12" s="60">
        <v>122</v>
      </c>
      <c r="F12" s="294">
        <v>6.7</v>
      </c>
      <c r="G12" s="295">
        <v>9328</v>
      </c>
      <c r="H12" s="60">
        <v>15989</v>
      </c>
      <c r="I12" s="60">
        <v>218</v>
      </c>
      <c r="J12" s="60">
        <v>128</v>
      </c>
      <c r="K12" s="294">
        <v>6.2</v>
      </c>
    </row>
    <row r="13" spans="1:11" ht="21.75" customHeight="1" x14ac:dyDescent="0.35">
      <c r="A13" s="60" t="s">
        <v>10</v>
      </c>
      <c r="B13" s="60">
        <v>12343</v>
      </c>
      <c r="C13" s="60">
        <v>20953</v>
      </c>
      <c r="D13" s="60">
        <v>188</v>
      </c>
      <c r="E13" s="60">
        <v>114</v>
      </c>
      <c r="F13" s="294">
        <v>6.7</v>
      </c>
      <c r="G13" s="295">
        <v>9158</v>
      </c>
      <c r="H13" s="60">
        <v>15060</v>
      </c>
      <c r="I13" s="60">
        <v>193</v>
      </c>
      <c r="J13" s="60">
        <v>119</v>
      </c>
      <c r="K13" s="294">
        <v>6.4</v>
      </c>
    </row>
    <row r="14" spans="1:11" ht="21.75" customHeight="1" x14ac:dyDescent="0.35">
      <c r="A14" s="60" t="s">
        <v>11</v>
      </c>
      <c r="B14" s="60">
        <v>3890</v>
      </c>
      <c r="C14" s="60">
        <v>6551</v>
      </c>
      <c r="D14" s="60">
        <v>186</v>
      </c>
      <c r="E14" s="60">
        <v>112</v>
      </c>
      <c r="F14" s="294">
        <v>6.9</v>
      </c>
      <c r="G14" s="295">
        <v>3087</v>
      </c>
      <c r="H14" s="60">
        <v>5113</v>
      </c>
      <c r="I14" s="60">
        <v>198</v>
      </c>
      <c r="J14" s="60">
        <v>121</v>
      </c>
      <c r="K14" s="294">
        <v>6.6</v>
      </c>
    </row>
    <row r="15" spans="1:11" ht="21.75" customHeight="1" x14ac:dyDescent="0.35">
      <c r="A15" s="60" t="s">
        <v>12</v>
      </c>
      <c r="B15" s="60">
        <v>4906</v>
      </c>
      <c r="C15" s="60">
        <v>8571</v>
      </c>
      <c r="D15" s="60">
        <v>207</v>
      </c>
      <c r="E15" s="60">
        <v>122</v>
      </c>
      <c r="F15" s="294">
        <v>6.8</v>
      </c>
      <c r="G15" s="295">
        <v>3841</v>
      </c>
      <c r="H15" s="60">
        <v>6522</v>
      </c>
      <c r="I15" s="60">
        <v>217</v>
      </c>
      <c r="J15" s="60">
        <v>129</v>
      </c>
      <c r="K15" s="294">
        <v>6.5</v>
      </c>
    </row>
    <row r="16" spans="1:11" ht="21.75" customHeight="1" x14ac:dyDescent="0.35">
      <c r="A16" s="60" t="s">
        <v>13</v>
      </c>
      <c r="B16" s="60">
        <v>45206</v>
      </c>
      <c r="C16" s="60">
        <v>74416</v>
      </c>
      <c r="D16" s="60">
        <v>169</v>
      </c>
      <c r="E16" s="60">
        <v>105</v>
      </c>
      <c r="F16" s="294">
        <v>7.1</v>
      </c>
      <c r="G16" s="295">
        <v>36251</v>
      </c>
      <c r="H16" s="60">
        <v>58952</v>
      </c>
      <c r="I16" s="60">
        <v>184</v>
      </c>
      <c r="J16" s="60">
        <v>114</v>
      </c>
      <c r="K16" s="294">
        <v>6.8</v>
      </c>
    </row>
    <row r="17" spans="1:12" ht="21.75" customHeight="1" x14ac:dyDescent="0.35">
      <c r="A17" s="60" t="s">
        <v>14</v>
      </c>
      <c r="B17" s="60">
        <v>8049</v>
      </c>
      <c r="C17" s="60">
        <v>13643</v>
      </c>
      <c r="D17" s="60">
        <v>179</v>
      </c>
      <c r="E17" s="60">
        <v>108</v>
      </c>
      <c r="F17" s="294">
        <v>7.2</v>
      </c>
      <c r="G17" s="295">
        <v>6600</v>
      </c>
      <c r="H17" s="60">
        <v>11000</v>
      </c>
      <c r="I17" s="60">
        <v>194</v>
      </c>
      <c r="J17" s="60">
        <v>117</v>
      </c>
      <c r="K17" s="294">
        <v>7.1</v>
      </c>
    </row>
    <row r="18" spans="1:12" ht="21.75" customHeight="1" x14ac:dyDescent="0.35">
      <c r="A18" s="60" t="s">
        <v>15</v>
      </c>
      <c r="B18" s="60">
        <v>2177</v>
      </c>
      <c r="C18" s="60">
        <v>3609</v>
      </c>
      <c r="D18" s="60">
        <v>162</v>
      </c>
      <c r="E18" s="60">
        <v>101</v>
      </c>
      <c r="F18" s="294">
        <v>7.3</v>
      </c>
      <c r="G18" s="295">
        <v>1817</v>
      </c>
      <c r="H18" s="60">
        <v>2956</v>
      </c>
      <c r="I18" s="60">
        <v>176</v>
      </c>
      <c r="J18" s="60">
        <v>109</v>
      </c>
      <c r="K18" s="294">
        <v>7.4</v>
      </c>
    </row>
    <row r="19" spans="1:12" ht="21.75" customHeight="1" x14ac:dyDescent="0.35">
      <c r="A19" s="60" t="s">
        <v>16</v>
      </c>
      <c r="B19" s="60">
        <v>129643</v>
      </c>
      <c r="C19" s="60">
        <v>221020</v>
      </c>
      <c r="D19" s="60">
        <v>168</v>
      </c>
      <c r="E19" s="60">
        <v>101</v>
      </c>
      <c r="F19" s="294">
        <v>7.7</v>
      </c>
      <c r="G19" s="295">
        <v>114531</v>
      </c>
      <c r="H19" s="60">
        <v>194177</v>
      </c>
      <c r="I19" s="60">
        <v>187</v>
      </c>
      <c r="J19" s="60">
        <v>111</v>
      </c>
      <c r="K19" s="294">
        <v>7.6</v>
      </c>
    </row>
    <row r="20" spans="1:12" ht="21.75" customHeight="1" x14ac:dyDescent="0.35">
      <c r="A20" s="60" t="s">
        <v>17</v>
      </c>
      <c r="B20" s="60">
        <v>50535</v>
      </c>
      <c r="C20" s="60">
        <v>83241</v>
      </c>
      <c r="D20" s="60">
        <v>165</v>
      </c>
      <c r="E20" s="60">
        <v>103</v>
      </c>
      <c r="F20" s="294">
        <v>7.5</v>
      </c>
      <c r="G20" s="295">
        <v>43702</v>
      </c>
      <c r="H20" s="60">
        <v>71248</v>
      </c>
      <c r="I20" s="60">
        <v>180</v>
      </c>
      <c r="J20" s="60">
        <v>111</v>
      </c>
      <c r="K20" s="294">
        <v>7.3</v>
      </c>
    </row>
    <row r="21" spans="1:12" ht="21.75" customHeight="1" x14ac:dyDescent="0.35">
      <c r="A21" s="60" t="s">
        <v>18</v>
      </c>
      <c r="B21" s="60">
        <v>3630</v>
      </c>
      <c r="C21" s="60">
        <v>5929</v>
      </c>
      <c r="D21" s="60">
        <v>162</v>
      </c>
      <c r="E21" s="60">
        <v>102</v>
      </c>
      <c r="F21" s="294">
        <v>7.4</v>
      </c>
      <c r="G21" s="295">
        <v>3208</v>
      </c>
      <c r="H21" s="60">
        <v>5123</v>
      </c>
      <c r="I21" s="60">
        <v>175</v>
      </c>
      <c r="J21" s="60">
        <v>110</v>
      </c>
      <c r="K21" s="294">
        <v>7.3</v>
      </c>
    </row>
    <row r="22" spans="1:12" ht="21.75" customHeight="1" x14ac:dyDescent="0.35">
      <c r="A22" s="60" t="s">
        <v>19</v>
      </c>
      <c r="B22" s="60">
        <v>34542</v>
      </c>
      <c r="C22" s="60">
        <v>58145</v>
      </c>
      <c r="D22" s="60">
        <v>177</v>
      </c>
      <c r="E22" s="60">
        <v>107</v>
      </c>
      <c r="F22" s="294">
        <v>7.6</v>
      </c>
      <c r="G22" s="295">
        <v>30663</v>
      </c>
      <c r="H22" s="60">
        <v>51315</v>
      </c>
      <c r="I22" s="60">
        <v>197</v>
      </c>
      <c r="J22" s="60">
        <v>118</v>
      </c>
      <c r="K22" s="294">
        <v>7.7</v>
      </c>
    </row>
    <row r="23" spans="1:12" ht="21.75" customHeight="1" x14ac:dyDescent="0.35">
      <c r="A23" s="60" t="s">
        <v>20</v>
      </c>
      <c r="B23" s="60">
        <v>108885</v>
      </c>
      <c r="C23" s="60">
        <v>186877</v>
      </c>
      <c r="D23" s="60">
        <v>170</v>
      </c>
      <c r="E23" s="60">
        <v>102</v>
      </c>
      <c r="F23" s="294">
        <v>7.7</v>
      </c>
      <c r="G23" s="295">
        <v>97680</v>
      </c>
      <c r="H23" s="60">
        <v>166342</v>
      </c>
      <c r="I23" s="60">
        <v>191</v>
      </c>
      <c r="J23" s="60">
        <v>113</v>
      </c>
      <c r="K23" s="294">
        <v>7.8</v>
      </c>
    </row>
    <row r="24" spans="1:12" ht="21.75" customHeight="1" x14ac:dyDescent="0.35">
      <c r="A24" s="60" t="s">
        <v>21</v>
      </c>
      <c r="B24" s="60">
        <v>15019</v>
      </c>
      <c r="C24" s="60">
        <v>23686</v>
      </c>
      <c r="D24" s="60">
        <v>157</v>
      </c>
      <c r="E24" s="60">
        <v>102</v>
      </c>
      <c r="F24" s="294">
        <v>7.2</v>
      </c>
      <c r="G24" s="295">
        <v>12393</v>
      </c>
      <c r="H24" s="60">
        <v>19160</v>
      </c>
      <c r="I24" s="60">
        <v>171</v>
      </c>
      <c r="J24" s="60">
        <v>111</v>
      </c>
      <c r="K24" s="294">
        <v>7.1</v>
      </c>
    </row>
    <row r="25" spans="1:12" ht="21.75" customHeight="1" thickBot="1" x14ac:dyDescent="0.4">
      <c r="A25" s="61" t="s">
        <v>33</v>
      </c>
      <c r="B25" s="61">
        <v>504633</v>
      </c>
      <c r="C25" s="61">
        <v>859739</v>
      </c>
      <c r="D25" s="61">
        <v>175</v>
      </c>
      <c r="E25" s="61">
        <v>105</v>
      </c>
      <c r="F25" s="296">
        <v>7.4</v>
      </c>
      <c r="G25" s="297">
        <v>428857</v>
      </c>
      <c r="H25" s="61">
        <v>721213</v>
      </c>
      <c r="I25" s="61">
        <v>191</v>
      </c>
      <c r="J25" s="61">
        <v>114</v>
      </c>
      <c r="K25" s="296">
        <v>7.3</v>
      </c>
    </row>
    <row r="26" spans="1:12" ht="12" customHeight="1" thickTop="1" x14ac:dyDescent="0.35">
      <c r="A26" s="139"/>
      <c r="B26" s="139"/>
      <c r="C26" s="139"/>
      <c r="D26" s="298"/>
      <c r="E26" s="139"/>
      <c r="F26" s="139"/>
      <c r="G26" s="299"/>
      <c r="H26" s="299"/>
      <c r="I26" s="299"/>
      <c r="J26" s="299"/>
      <c r="K26" s="299"/>
    </row>
    <row r="27" spans="1:12" ht="53.9" customHeight="1" x14ac:dyDescent="0.35">
      <c r="A27" s="426" t="s">
        <v>118</v>
      </c>
      <c r="B27" s="426"/>
      <c r="C27" s="426"/>
      <c r="D27" s="426"/>
      <c r="E27" s="426"/>
      <c r="F27" s="426"/>
      <c r="G27" s="426"/>
      <c r="H27" s="426"/>
      <c r="I27" s="426"/>
      <c r="J27" s="426"/>
      <c r="K27" s="426"/>
    </row>
    <row r="28" spans="1:12" s="3" customFormat="1" ht="24" customHeight="1" x14ac:dyDescent="0.3">
      <c r="A28" s="54" t="str">
        <f>+INDICE!B30</f>
        <v xml:space="preserve"> Lettura dati 1 dicembre 2023</v>
      </c>
      <c r="B28" s="100"/>
      <c r="C28" s="100"/>
      <c r="D28" s="100"/>
      <c r="E28" s="100"/>
      <c r="G28" s="263"/>
      <c r="H28" s="263"/>
      <c r="I28" s="263"/>
      <c r="J28" s="263"/>
      <c r="K28" s="263"/>
      <c r="L28" s="263"/>
    </row>
    <row r="29" spans="1:12" ht="15" x14ac:dyDescent="0.35">
      <c r="B29" s="7"/>
      <c r="C29" s="7"/>
      <c r="D29" s="65"/>
    </row>
    <row r="36" spans="2:12" x14ac:dyDescent="0.35">
      <c r="B36" s="4"/>
      <c r="C36" s="4"/>
    </row>
    <row r="37" spans="2:12" x14ac:dyDescent="0.35">
      <c r="B37" s="4"/>
      <c r="C37" s="4"/>
    </row>
    <row r="38" spans="2:12" x14ac:dyDescent="0.35">
      <c r="B38" s="4"/>
      <c r="C38" s="4"/>
    </row>
    <row r="39" spans="2:12" ht="13.5" x14ac:dyDescent="0.35">
      <c r="B39" s="4"/>
      <c r="C39" s="4"/>
      <c r="D39" s="65"/>
    </row>
    <row r="40" spans="2:12" x14ac:dyDescent="0.35">
      <c r="B40" s="4"/>
      <c r="C40" s="4"/>
    </row>
    <row r="41" spans="2:12" x14ac:dyDescent="0.35">
      <c r="B41" s="4"/>
      <c r="C41" s="4"/>
    </row>
    <row r="42" spans="2:12" x14ac:dyDescent="0.35">
      <c r="B42" s="4"/>
      <c r="C42" s="4"/>
    </row>
    <row r="43" spans="2:12" x14ac:dyDescent="0.35">
      <c r="B43" s="4"/>
      <c r="C43" s="4"/>
    </row>
    <row r="44" spans="2:12" x14ac:dyDescent="0.35">
      <c r="B44" s="4"/>
      <c r="C44" s="4"/>
    </row>
    <row r="45" spans="2:12" s="66" customFormat="1" x14ac:dyDescent="0.35">
      <c r="B45" s="4"/>
      <c r="C45" s="4"/>
      <c r="G45" s="264"/>
      <c r="H45" s="264"/>
      <c r="I45" s="264"/>
      <c r="J45" s="264"/>
      <c r="K45" s="264"/>
      <c r="L45" s="264"/>
    </row>
    <row r="46" spans="2:12" s="66" customFormat="1" x14ac:dyDescent="0.35">
      <c r="B46" s="4"/>
      <c r="C46" s="4"/>
      <c r="G46" s="264"/>
      <c r="H46" s="264"/>
      <c r="I46" s="264"/>
      <c r="J46" s="264"/>
      <c r="K46" s="264"/>
      <c r="L46" s="264"/>
    </row>
    <row r="47" spans="2:12" s="66" customFormat="1" x14ac:dyDescent="0.35">
      <c r="B47" s="4"/>
      <c r="C47" s="4"/>
      <c r="G47" s="264"/>
      <c r="H47" s="264"/>
      <c r="I47" s="264"/>
      <c r="J47" s="264"/>
      <c r="K47" s="264"/>
      <c r="L47" s="264"/>
    </row>
    <row r="48" spans="2:12" s="66" customFormat="1" x14ac:dyDescent="0.35">
      <c r="B48" s="4"/>
      <c r="C48" s="4"/>
      <c r="G48" s="264"/>
      <c r="H48" s="264"/>
      <c r="I48" s="264"/>
      <c r="J48" s="264"/>
      <c r="K48" s="264"/>
      <c r="L48" s="264"/>
    </row>
    <row r="49" spans="2:12" s="66" customFormat="1" x14ac:dyDescent="0.35">
      <c r="B49" s="4"/>
      <c r="C49" s="4"/>
      <c r="G49" s="264"/>
      <c r="H49" s="264"/>
      <c r="I49" s="264"/>
      <c r="J49" s="264"/>
      <c r="K49" s="264"/>
      <c r="L49" s="264"/>
    </row>
    <row r="50" spans="2:12" s="66" customFormat="1" x14ac:dyDescent="0.35">
      <c r="B50" s="4"/>
      <c r="C50" s="4"/>
      <c r="G50" s="264"/>
      <c r="H50" s="264"/>
      <c r="I50" s="264"/>
      <c r="J50" s="264"/>
      <c r="K50" s="264"/>
      <c r="L50" s="264"/>
    </row>
    <row r="51" spans="2:12" s="66" customFormat="1" x14ac:dyDescent="0.35">
      <c r="B51" s="4"/>
      <c r="C51" s="4"/>
      <c r="G51" s="264"/>
      <c r="H51" s="264"/>
      <c r="I51" s="264"/>
      <c r="J51" s="264"/>
      <c r="K51" s="264"/>
      <c r="L51" s="264"/>
    </row>
    <row r="52" spans="2:12" s="66" customFormat="1" x14ac:dyDescent="0.35">
      <c r="B52" s="4"/>
      <c r="C52" s="4"/>
      <c r="G52" s="264"/>
      <c r="H52" s="264"/>
      <c r="I52" s="264"/>
      <c r="J52" s="264"/>
      <c r="K52" s="264"/>
      <c r="L52" s="264"/>
    </row>
    <row r="53" spans="2:12" s="66" customFormat="1" x14ac:dyDescent="0.35">
      <c r="B53" s="4"/>
      <c r="C53" s="4"/>
      <c r="G53" s="264"/>
      <c r="H53" s="264"/>
      <c r="I53" s="264"/>
      <c r="J53" s="264"/>
      <c r="K53" s="264"/>
      <c r="L53" s="264"/>
    </row>
    <row r="54" spans="2:12" s="66" customFormat="1" x14ac:dyDescent="0.35">
      <c r="B54" s="4"/>
      <c r="C54" s="4"/>
      <c r="G54" s="264"/>
      <c r="H54" s="264"/>
      <c r="I54" s="264"/>
      <c r="J54" s="264"/>
      <c r="K54" s="264"/>
      <c r="L54" s="264"/>
    </row>
    <row r="55" spans="2:12" s="66" customFormat="1" x14ac:dyDescent="0.35">
      <c r="B55" s="4"/>
      <c r="C55" s="4"/>
      <c r="G55" s="264"/>
      <c r="H55" s="264"/>
      <c r="I55" s="264"/>
      <c r="J55" s="264"/>
      <c r="K55" s="264"/>
      <c r="L55" s="264"/>
    </row>
    <row r="56" spans="2:12" s="66" customFormat="1" x14ac:dyDescent="0.35">
      <c r="B56" s="4"/>
      <c r="C56" s="4"/>
      <c r="G56" s="264"/>
      <c r="H56" s="264"/>
      <c r="I56" s="264"/>
      <c r="J56" s="264"/>
      <c r="K56" s="264"/>
      <c r="L56" s="264"/>
    </row>
  </sheetData>
  <mergeCells count="5">
    <mergeCell ref="A2:A3"/>
    <mergeCell ref="B2:F2"/>
    <mergeCell ref="G2:K2"/>
    <mergeCell ref="A1:K1"/>
    <mergeCell ref="A27:K27"/>
  </mergeCells>
  <pageMargins left="0.70866141732283472" right="0.70866141732283472" top="0.74803149606299213" bottom="0.74803149606299213" header="0.31496062992125984" footer="0.31496062992125984"/>
  <pageSetup paperSize="9"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CA47-3367-4ECF-B6DE-11CC11D047D0}">
  <sheetPr>
    <pageSetUpPr fitToPage="1"/>
  </sheetPr>
  <dimension ref="B1:I19"/>
  <sheetViews>
    <sheetView topLeftCell="A6" workbookViewId="0">
      <selection activeCell="C25" sqref="C25:J27"/>
    </sheetView>
  </sheetViews>
  <sheetFormatPr defaultRowHeight="14.5" x14ac:dyDescent="0.35"/>
  <cols>
    <col min="1" max="1" width="4" customWidth="1"/>
    <col min="4" max="4" width="10.1796875" customWidth="1"/>
    <col min="9" max="9" width="9.81640625" customWidth="1"/>
  </cols>
  <sheetData>
    <row r="1" spans="2:9" x14ac:dyDescent="0.35">
      <c r="B1" t="s">
        <v>85</v>
      </c>
    </row>
    <row r="12" spans="2:9" ht="18.5" x14ac:dyDescent="0.35">
      <c r="B12" s="125" t="s">
        <v>189</v>
      </c>
    </row>
    <row r="15" spans="2:9" ht="14.5" customHeight="1" x14ac:dyDescent="0.35">
      <c r="B15" s="421" t="s">
        <v>191</v>
      </c>
      <c r="C15" s="421"/>
      <c r="D15" s="421"/>
      <c r="E15" s="421"/>
      <c r="F15" s="421"/>
      <c r="G15" s="421"/>
      <c r="H15" s="421"/>
      <c r="I15" s="421"/>
    </row>
    <row r="16" spans="2:9" x14ac:dyDescent="0.35">
      <c r="B16" s="421"/>
      <c r="C16" s="421"/>
      <c r="D16" s="421"/>
      <c r="E16" s="421"/>
      <c r="F16" s="421"/>
      <c r="G16" s="421"/>
      <c r="H16" s="421"/>
      <c r="I16" s="421"/>
    </row>
    <row r="17" spans="2:9" ht="25.5" customHeight="1" x14ac:dyDescent="0.35">
      <c r="B17" s="421"/>
      <c r="C17" s="421"/>
      <c r="D17" s="421"/>
      <c r="E17" s="421"/>
      <c r="F17" s="421"/>
      <c r="G17" s="421"/>
      <c r="H17" s="421"/>
      <c r="I17" s="421"/>
    </row>
    <row r="18" spans="2:9" ht="28" customHeight="1" x14ac:dyDescent="0.35">
      <c r="B18" s="421"/>
      <c r="C18" s="421"/>
      <c r="D18" s="421"/>
      <c r="E18" s="421"/>
      <c r="F18" s="421"/>
      <c r="G18" s="421"/>
      <c r="H18" s="421"/>
      <c r="I18" s="421"/>
    </row>
    <row r="19" spans="2:9" x14ac:dyDescent="0.35">
      <c r="B19" s="421"/>
      <c r="C19" s="421"/>
      <c r="D19" s="421"/>
      <c r="E19" s="421"/>
      <c r="F19" s="421"/>
      <c r="G19" s="421"/>
      <c r="H19" s="421"/>
      <c r="I19" s="421"/>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F302-697D-4700-A15A-34A000508012}">
  <sheetPr>
    <pageSetUpPr fitToPage="1"/>
  </sheetPr>
  <dimension ref="A1:M46"/>
  <sheetViews>
    <sheetView showGridLines="0" topLeftCell="A13" zoomScale="56" zoomScaleNormal="56" zoomScaleSheetLayoutView="62" workbookViewId="0">
      <selection activeCell="C25" sqref="C25:J27"/>
    </sheetView>
  </sheetViews>
  <sheetFormatPr defaultColWidth="13.26953125" defaultRowHeight="10" x14ac:dyDescent="0.35"/>
  <cols>
    <col min="1" max="1" width="42" style="1" customWidth="1"/>
    <col min="2" max="2" width="24.453125" style="1" customWidth="1"/>
    <col min="3" max="3" width="46.7265625" style="1" customWidth="1"/>
    <col min="4" max="4" width="25.7265625" style="1" customWidth="1"/>
    <col min="5" max="5" width="15.7265625" style="1" customWidth="1"/>
    <col min="6" max="7" width="11.453125" style="1" customWidth="1"/>
    <col min="8" max="16384" width="13.26953125" style="1"/>
  </cols>
  <sheetData>
    <row r="1" spans="1:13" ht="57.65" customHeight="1" thickBot="1" x14ac:dyDescent="0.4">
      <c r="A1" s="86" t="s">
        <v>192</v>
      </c>
      <c r="B1" s="86"/>
      <c r="C1" s="86"/>
    </row>
    <row r="2" spans="1:13" ht="75" customHeight="1" thickTop="1" thickBot="1" x14ac:dyDescent="0.4">
      <c r="A2" s="55" t="s">
        <v>36</v>
      </c>
      <c r="B2" s="56" t="s">
        <v>229</v>
      </c>
      <c r="C2" s="56" t="s">
        <v>39</v>
      </c>
      <c r="D2" s="57"/>
    </row>
    <row r="3" spans="1:13" ht="35.15" customHeight="1" thickTop="1" x14ac:dyDescent="0.3">
      <c r="A3" s="217"/>
      <c r="B3" s="372" t="s">
        <v>170</v>
      </c>
      <c r="C3" s="372"/>
      <c r="D3" s="57"/>
    </row>
    <row r="4" spans="1:13" ht="32.5" customHeight="1" x14ac:dyDescent="0.35">
      <c r="A4" s="90" t="s">
        <v>172</v>
      </c>
      <c r="B4" s="58">
        <f>+'Tavola 2.1'!B4+'Tavola 1.3'!B4</f>
        <v>5673608</v>
      </c>
      <c r="C4" s="96">
        <f>+'Tavola 2.1'!D4+'Tavola 1.3'!D4</f>
        <v>1300.3999999999999</v>
      </c>
      <c r="D4" s="172"/>
      <c r="E4" s="24"/>
      <c r="F4" s="24"/>
      <c r="G4" s="8"/>
      <c r="K4" s="24"/>
      <c r="L4" s="24"/>
      <c r="M4" s="24"/>
    </row>
    <row r="5" spans="1:13" ht="30.65" customHeight="1" x14ac:dyDescent="0.35">
      <c r="A5" s="90" t="s">
        <v>173</v>
      </c>
      <c r="B5" s="58">
        <f>+'Tavola 2.1'!B5+'Tavola 1.3'!B5</f>
        <v>5685610</v>
      </c>
      <c r="C5" s="96">
        <f>+'Tavola 2.1'!D5+'Tavola 1.3'!D5</f>
        <v>1305.2</v>
      </c>
      <c r="D5" s="172"/>
      <c r="E5" s="24"/>
      <c r="F5" s="24"/>
      <c r="G5" s="8"/>
      <c r="K5" s="24"/>
      <c r="L5" s="24"/>
      <c r="M5" s="24"/>
    </row>
    <row r="6" spans="1:13" ht="25.5" customHeight="1" x14ac:dyDescent="0.35">
      <c r="A6" s="90" t="s">
        <v>174</v>
      </c>
      <c r="B6" s="58">
        <f>+'Tavola 2.1'!B6+'Tavola 1.3'!B6</f>
        <v>5636057</v>
      </c>
      <c r="C6" s="96">
        <f>+'Tavola 2.1'!D6+'Tavola 1.3'!D6</f>
        <v>1310.8999999999999</v>
      </c>
      <c r="D6" s="172"/>
      <c r="E6" s="24"/>
      <c r="F6" s="24"/>
      <c r="G6" s="8"/>
      <c r="K6" s="24"/>
      <c r="L6" s="24"/>
      <c r="M6" s="24"/>
    </row>
    <row r="7" spans="1:13" ht="32.5" customHeight="1" x14ac:dyDescent="0.35">
      <c r="A7" s="90" t="s">
        <v>175</v>
      </c>
      <c r="B7" s="58">
        <f>+'Tavola 2.1'!B7+'Tavola 1.3'!B7</f>
        <v>5653251</v>
      </c>
      <c r="C7" s="96">
        <f>+'Tavola 2.1'!D7+'Tavola 1.3'!D7</f>
        <v>1312.6000000000001</v>
      </c>
      <c r="D7" s="172"/>
      <c r="E7" s="24"/>
      <c r="F7" s="24"/>
      <c r="G7" s="8"/>
    </row>
    <row r="8" spans="1:13" ht="32.5" customHeight="1" x14ac:dyDescent="0.35">
      <c r="A8" s="90" t="s">
        <v>176</v>
      </c>
      <c r="B8" s="58">
        <f>+'Tavola 2.1'!B8+'Tavola 1.3'!B8</f>
        <v>5647146</v>
      </c>
      <c r="C8" s="96">
        <f>+'Tavola 2.1'!D8+'Tavola 1.3'!D8</f>
        <v>1310.4000000000001</v>
      </c>
      <c r="D8" s="172"/>
      <c r="E8" s="24"/>
      <c r="F8" s="24"/>
      <c r="G8" s="8"/>
    </row>
    <row r="9" spans="1:13" ht="32.5" customHeight="1" x14ac:dyDescent="0.35">
      <c r="A9" s="90" t="s">
        <v>177</v>
      </c>
      <c r="B9" s="58">
        <f>+'Tavola 2.1'!B9+'Tavola 1.3'!B9</f>
        <v>5701193</v>
      </c>
      <c r="C9" s="96">
        <f>+'Tavola 2.1'!D9+'Tavola 1.3'!D9</f>
        <v>1321.2</v>
      </c>
      <c r="D9" s="172"/>
      <c r="E9" s="24"/>
      <c r="F9" s="24"/>
      <c r="G9" s="8"/>
    </row>
    <row r="10" spans="1:13" ht="32.5" customHeight="1" x14ac:dyDescent="0.35">
      <c r="A10" s="90" t="s">
        <v>178</v>
      </c>
      <c r="B10" s="58">
        <f>+'Tavola 2.1'!B10+'Tavola 1.3'!B10</f>
        <v>5719854</v>
      </c>
      <c r="C10" s="96">
        <f>+'Tavola 2.1'!D10+'Tavola 1.3'!D10</f>
        <v>1322.3999999999999</v>
      </c>
      <c r="D10" s="172"/>
      <c r="E10" s="24"/>
      <c r="F10" s="24"/>
      <c r="G10" s="8"/>
    </row>
    <row r="11" spans="1:13" ht="32.5" customHeight="1" x14ac:dyDescent="0.35">
      <c r="A11" s="90" t="s">
        <v>179</v>
      </c>
      <c r="B11" s="58">
        <f>+'Tavola 2.1'!B11+'Tavola 1.3'!B11</f>
        <v>5769980</v>
      </c>
      <c r="C11" s="96">
        <f>+'Tavola 2.1'!D11+'Tavola 1.3'!D11</f>
        <v>1332.7</v>
      </c>
      <c r="D11" s="172"/>
      <c r="E11" s="24"/>
      <c r="F11" s="24"/>
      <c r="G11" s="8"/>
    </row>
    <row r="12" spans="1:13" ht="32.5" customHeight="1" x14ac:dyDescent="0.35">
      <c r="A12" s="90" t="s">
        <v>180</v>
      </c>
      <c r="B12" s="58">
        <f>+'Tavola 2.1'!B12+'Tavola 1.3'!B12</f>
        <v>5807673</v>
      </c>
      <c r="C12" s="96">
        <f>+'Tavola 2.1'!D12+'Tavola 1.3'!D12</f>
        <v>1340.3</v>
      </c>
      <c r="D12" s="172"/>
      <c r="E12" s="24"/>
      <c r="F12" s="24"/>
      <c r="G12" s="8"/>
    </row>
    <row r="13" spans="1:13" ht="32.5" customHeight="1" thickBot="1" x14ac:dyDescent="0.4">
      <c r="A13" s="173" t="s">
        <v>181</v>
      </c>
      <c r="B13" s="174">
        <f>+'Tavola 2.1'!B13+'Tavola 1.3'!B13</f>
        <v>5838458</v>
      </c>
      <c r="C13" s="175">
        <f>+'Tavola 2.1'!D13+'Tavola 1.3'!D13</f>
        <v>1347.6999999999998</v>
      </c>
      <c r="D13" s="172"/>
      <c r="E13" s="24"/>
      <c r="F13" s="24"/>
      <c r="G13" s="8"/>
    </row>
    <row r="14" spans="1:13" ht="26.5" customHeight="1" thickTop="1" x14ac:dyDescent="0.35">
      <c r="A14" s="281" t="s">
        <v>193</v>
      </c>
      <c r="B14" s="282"/>
      <c r="C14" s="283">
        <f>SUM(C4:C13)</f>
        <v>13203.8</v>
      </c>
      <c r="D14" s="172"/>
      <c r="E14" s="265"/>
      <c r="F14" s="24"/>
      <c r="G14" s="8"/>
    </row>
    <row r="15" spans="1:13" s="151" customFormat="1" ht="26.5" customHeight="1" x14ac:dyDescent="0.3">
      <c r="A15" s="284" t="s">
        <v>198</v>
      </c>
      <c r="B15" s="285">
        <f>AVERAGE(B4:B13)</f>
        <v>5713283</v>
      </c>
      <c r="C15" s="286"/>
      <c r="D15" s="176"/>
      <c r="E15" s="267"/>
      <c r="F15" s="177"/>
      <c r="G15" s="178"/>
    </row>
    <row r="16" spans="1:13" ht="9" customHeight="1" thickBot="1" x14ac:dyDescent="0.4">
      <c r="A16" s="287"/>
      <c r="B16" s="288"/>
      <c r="C16" s="289"/>
      <c r="D16" s="172"/>
      <c r="E16" s="266"/>
      <c r="F16" s="24"/>
      <c r="G16" s="8"/>
    </row>
    <row r="17" spans="1:7" ht="38.15" customHeight="1" thickTop="1" x14ac:dyDescent="0.3">
      <c r="A17" s="290"/>
      <c r="B17" s="439" t="s">
        <v>171</v>
      </c>
      <c r="C17" s="439"/>
      <c r="D17" s="172"/>
      <c r="E17" s="266"/>
      <c r="F17" s="24"/>
      <c r="G17" s="8"/>
    </row>
    <row r="18" spans="1:7" ht="38.15" customHeight="1" x14ac:dyDescent="0.35">
      <c r="A18" s="90" t="s">
        <v>182</v>
      </c>
      <c r="B18" s="58">
        <f>+'Tavola 2.1'!B18+'Tavola 1.3'!B18</f>
        <v>5855354</v>
      </c>
      <c r="C18" s="96">
        <f>+'Tavola 2.1'!D18+'Tavola 1.3'!D18</f>
        <v>1515.3000000000002</v>
      </c>
      <c r="D18" s="277"/>
      <c r="E18" s="266"/>
      <c r="F18" s="24"/>
      <c r="G18" s="8"/>
    </row>
    <row r="19" spans="1:7" s="151" customFormat="1" ht="32.5" customHeight="1" x14ac:dyDescent="0.3">
      <c r="A19" s="90" t="s">
        <v>184</v>
      </c>
      <c r="B19" s="58">
        <f>+'Tavola 2.1'!B19+'Tavola 1.3'!B19</f>
        <v>5828559</v>
      </c>
      <c r="C19" s="96">
        <f>+'Tavola 2.1'!D19+'Tavola 1.3'!D19</f>
        <v>1510.2</v>
      </c>
      <c r="D19" s="176"/>
      <c r="E19" s="267"/>
      <c r="F19" s="177"/>
      <c r="G19" s="178"/>
    </row>
    <row r="20" spans="1:7" s="151" customFormat="1" ht="32.5" customHeight="1" x14ac:dyDescent="0.3">
      <c r="A20" s="90" t="s">
        <v>172</v>
      </c>
      <c r="B20" s="58">
        <f>+'Tavola 2.1'!B20+'Tavola 1.3'!B20</f>
        <v>5992833</v>
      </c>
      <c r="C20" s="96">
        <f>+'Tavola 2.1'!D20+'Tavola 1.3'!D20</f>
        <v>1497.7</v>
      </c>
      <c r="D20" s="176"/>
      <c r="E20" s="267"/>
      <c r="F20" s="177"/>
      <c r="G20" s="178"/>
    </row>
    <row r="21" spans="1:7" s="151" customFormat="1" ht="32.5" customHeight="1" x14ac:dyDescent="0.3">
      <c r="A21" s="90" t="s">
        <v>173</v>
      </c>
      <c r="B21" s="58">
        <f>+'Tavola 2.1'!B21+'Tavola 1.3'!B21</f>
        <v>5968836</v>
      </c>
      <c r="C21" s="96">
        <f>+'Tavola 2.1'!D21+'Tavola 1.3'!D21</f>
        <v>1493.8</v>
      </c>
      <c r="D21" s="176"/>
      <c r="E21" s="267"/>
      <c r="F21" s="177"/>
      <c r="G21" s="178"/>
    </row>
    <row r="22" spans="1:7" s="151" customFormat="1" ht="32.5" customHeight="1" x14ac:dyDescent="0.3">
      <c r="A22" s="90" t="s">
        <v>174</v>
      </c>
      <c r="B22" s="58">
        <f>+'Tavola 2.1'!B22+'Tavola 1.3'!B22</f>
        <v>5956070</v>
      </c>
      <c r="C22" s="96">
        <f>+'Tavola 2.1'!D22+'Tavola 1.3'!D22</f>
        <v>1492</v>
      </c>
      <c r="D22" s="176"/>
      <c r="E22" s="267"/>
      <c r="F22" s="177"/>
      <c r="G22" s="178"/>
    </row>
    <row r="23" spans="1:7" s="151" customFormat="1" ht="32.5" customHeight="1" x14ac:dyDescent="0.3">
      <c r="A23" s="90" t="s">
        <v>175</v>
      </c>
      <c r="B23" s="58">
        <f>+'Tavola 2.1'!B23+'Tavola 1.3'!B23</f>
        <v>5942179</v>
      </c>
      <c r="C23" s="96">
        <f>+'Tavola 2.1'!D23+'Tavola 1.3'!D23</f>
        <v>1489.3</v>
      </c>
      <c r="D23" s="176"/>
      <c r="E23" s="267"/>
      <c r="F23" s="177"/>
      <c r="G23" s="178"/>
    </row>
    <row r="24" spans="1:7" s="151" customFormat="1" ht="32.5" customHeight="1" x14ac:dyDescent="0.3">
      <c r="A24" s="90" t="s">
        <v>176</v>
      </c>
      <c r="B24" s="58">
        <f>+'Tavola 2.1'!B24+'Tavola 1.3'!B24</f>
        <v>5928601</v>
      </c>
      <c r="C24" s="96">
        <f>+'Tavola 2.1'!D24+'Tavola 1.3'!D24</f>
        <v>1485.8</v>
      </c>
      <c r="D24" s="176"/>
      <c r="E24" s="267"/>
      <c r="F24" s="177"/>
      <c r="G24" s="178"/>
    </row>
    <row r="25" spans="1:7" s="151" customFormat="1" ht="32.5" customHeight="1" x14ac:dyDescent="0.3">
      <c r="A25" s="90" t="s">
        <v>177</v>
      </c>
      <c r="B25" s="58">
        <f>+'Tavola 2.1'!B25+'Tavola 1.3'!B25</f>
        <v>5914025</v>
      </c>
      <c r="C25" s="96">
        <f>+'Tavola 2.1'!D25+'Tavola 1.3'!D25</f>
        <v>1486</v>
      </c>
      <c r="D25" s="176"/>
      <c r="E25" s="267"/>
      <c r="F25" s="177"/>
      <c r="G25" s="178"/>
    </row>
    <row r="26" spans="1:7" s="151" customFormat="1" ht="32.5" customHeight="1" x14ac:dyDescent="0.3">
      <c r="A26" s="90" t="s">
        <v>178</v>
      </c>
      <c r="B26" s="58">
        <f>+'Tavola 2.1'!B26+'Tavola 1.3'!B26</f>
        <v>5884698</v>
      </c>
      <c r="C26" s="96">
        <f>+'Tavola 2.1'!D26+'Tavola 1.3'!D26</f>
        <v>1481.9</v>
      </c>
      <c r="D26" s="176"/>
      <c r="E26" s="267"/>
      <c r="F26" s="177"/>
      <c r="G26" s="178"/>
    </row>
    <row r="27" spans="1:7" s="151" customFormat="1" ht="32.5" customHeight="1" thickBot="1" x14ac:dyDescent="0.35">
      <c r="A27" s="173" t="s">
        <v>179</v>
      </c>
      <c r="B27" s="174">
        <f>+'Tavola 2.1'!B27+'Tavola 1.3'!B27</f>
        <v>5859642</v>
      </c>
      <c r="C27" s="175">
        <f>+'Tavola 2.1'!D27+'Tavola 1.3'!D27</f>
        <v>1476.3</v>
      </c>
      <c r="D27" s="176"/>
      <c r="E27" s="267"/>
      <c r="F27" s="177"/>
      <c r="G27" s="178"/>
    </row>
    <row r="28" spans="1:7" ht="26.5" customHeight="1" thickTop="1" x14ac:dyDescent="0.35">
      <c r="A28" s="281" t="s">
        <v>194</v>
      </c>
      <c r="B28" s="282"/>
      <c r="C28" s="283">
        <f>SUM(C18:C27)</f>
        <v>14928.299999999997</v>
      </c>
      <c r="D28" s="278"/>
      <c r="E28" s="265"/>
      <c r="F28" s="24"/>
      <c r="G28" s="8"/>
    </row>
    <row r="29" spans="1:7" ht="26.5" customHeight="1" x14ac:dyDescent="0.35">
      <c r="A29" s="281" t="s">
        <v>199</v>
      </c>
      <c r="B29" s="282">
        <f>AVERAGE(B18:B27)</f>
        <v>5913079.7000000002</v>
      </c>
      <c r="C29" s="283"/>
      <c r="D29" s="172"/>
      <c r="E29" s="266"/>
      <c r="F29" s="24"/>
      <c r="G29" s="8"/>
    </row>
    <row r="30" spans="1:7" ht="51" customHeight="1" x14ac:dyDescent="0.35">
      <c r="A30" s="440" t="s">
        <v>231</v>
      </c>
      <c r="B30" s="440"/>
      <c r="C30" s="440"/>
    </row>
    <row r="31" spans="1:7" x14ac:dyDescent="0.35">
      <c r="B31" s="4"/>
    </row>
    <row r="32" spans="1:7"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row r="44" spans="2:2" x14ac:dyDescent="0.35">
      <c r="B44" s="4"/>
    </row>
    <row r="45" spans="2:2" x14ac:dyDescent="0.35">
      <c r="B45" s="4"/>
    </row>
    <row r="46" spans="2:2" x14ac:dyDescent="0.35">
      <c r="B46" s="4"/>
    </row>
  </sheetData>
  <mergeCells count="3">
    <mergeCell ref="B3:C3"/>
    <mergeCell ref="B17:C17"/>
    <mergeCell ref="A30:C30"/>
  </mergeCells>
  <phoneticPr fontId="10" type="noConversion"/>
  <pageMargins left="0.70866141732283472" right="0.70866141732283472" top="0.94488188976377963" bottom="0.74803149606299213" header="0.31496062992125984" footer="0.31496062992125984"/>
  <pageSetup paperSize="9" scale="62" orientation="portrait" r:id="rId1"/>
  <headerFooter>
    <oddHeader>&amp;COSSERVATORIO ASSEGNO UNICO UNIVERSALE</oddHeader>
    <oddFooter>&amp;CINPS - COORDINAMENTO GENERALE STATISTICO ATTUARIALE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C77-AA8C-4D60-AED1-3ABD59298563}">
  <sheetPr>
    <pageSetUpPr fitToPage="1"/>
  </sheetPr>
  <dimension ref="A1:G53"/>
  <sheetViews>
    <sheetView showGridLines="0" zoomScale="75" zoomScaleNormal="75" workbookViewId="0">
      <selection activeCell="E4" sqref="E4"/>
    </sheetView>
  </sheetViews>
  <sheetFormatPr defaultColWidth="13.453125" defaultRowHeight="10" x14ac:dyDescent="0.35"/>
  <cols>
    <col min="1" max="1" width="31.54296875" style="1" customWidth="1"/>
    <col min="2" max="2" width="21.54296875" style="1" customWidth="1"/>
    <col min="3" max="3" width="24.81640625" style="1" customWidth="1"/>
    <col min="4" max="4" width="23.54296875" style="66" customWidth="1"/>
    <col min="5" max="5" width="20.453125" style="1" customWidth="1"/>
    <col min="6" max="6" width="22.81640625" style="1" customWidth="1"/>
    <col min="7" max="7" width="19.26953125" style="1" customWidth="1"/>
    <col min="8" max="16384" width="13.453125" style="1"/>
  </cols>
  <sheetData>
    <row r="1" spans="1:7" ht="57" customHeight="1" thickBot="1" x14ac:dyDescent="0.4">
      <c r="A1" s="430" t="s">
        <v>206</v>
      </c>
      <c r="B1" s="430"/>
      <c r="C1" s="430"/>
      <c r="D1" s="430"/>
      <c r="E1" s="430"/>
      <c r="F1" s="430"/>
      <c r="G1" s="430"/>
    </row>
    <row r="2" spans="1:7" ht="44.15" customHeight="1" thickTop="1" x14ac:dyDescent="0.35">
      <c r="A2" s="418" t="s">
        <v>80</v>
      </c>
      <c r="B2" s="441" t="s">
        <v>125</v>
      </c>
      <c r="C2" s="441"/>
      <c r="D2" s="442"/>
      <c r="E2" s="441" t="s">
        <v>243</v>
      </c>
      <c r="F2" s="441"/>
      <c r="G2" s="441"/>
    </row>
    <row r="3" spans="1:7" ht="71.5" customHeight="1" thickBot="1" x14ac:dyDescent="0.4">
      <c r="A3" s="419"/>
      <c r="B3" s="124" t="s">
        <v>227</v>
      </c>
      <c r="C3" s="124" t="s">
        <v>228</v>
      </c>
      <c r="D3" s="300" t="s">
        <v>190</v>
      </c>
      <c r="E3" s="124" t="s">
        <v>227</v>
      </c>
      <c r="F3" s="124" t="s">
        <v>228</v>
      </c>
      <c r="G3" s="280" t="s">
        <v>190</v>
      </c>
    </row>
    <row r="4" spans="1:7" ht="25.4" customHeight="1" thickTop="1" x14ac:dyDescent="0.35">
      <c r="A4" s="58" t="s">
        <v>4</v>
      </c>
      <c r="B4" s="58">
        <f>+'Tavola 2.3'!B4+'Tavola 1.11'!B4</f>
        <v>407786</v>
      </c>
      <c r="C4" s="58">
        <v>636647</v>
      </c>
      <c r="D4" s="301">
        <f>+C4/B4</f>
        <v>1.5612281932189924</v>
      </c>
      <c r="E4" s="58">
        <f>+'Tavola 2.3'!G4+'Tavola 1.11'!G4</f>
        <v>419593</v>
      </c>
      <c r="F4" s="58">
        <v>655905</v>
      </c>
      <c r="G4" s="316">
        <f>+F4/E4</f>
        <v>1.5631933802518154</v>
      </c>
    </row>
    <row r="5" spans="1:7" ht="21.75" customHeight="1" x14ac:dyDescent="0.35">
      <c r="A5" s="58" t="s">
        <v>5</v>
      </c>
      <c r="B5" s="58">
        <f>+'Tavola 2.3'!B5+'Tavola 1.11'!B5</f>
        <v>11819</v>
      </c>
      <c r="C5" s="58">
        <v>19126</v>
      </c>
      <c r="D5" s="301">
        <f t="shared" ref="D5:D24" si="0">+C5/B5</f>
        <v>1.6182418140282595</v>
      </c>
      <c r="E5" s="58">
        <f>+'Tavola 2.3'!G5+'Tavola 1.11'!G5</f>
        <v>12208</v>
      </c>
      <c r="F5" s="58">
        <v>19691</v>
      </c>
      <c r="G5" s="96">
        <f t="shared" ref="G5:G24" si="1">+F5/E5</f>
        <v>1.6129587155963303</v>
      </c>
    </row>
    <row r="6" spans="1:7" ht="21.75" customHeight="1" x14ac:dyDescent="0.35">
      <c r="A6" s="58" t="s">
        <v>6</v>
      </c>
      <c r="B6" s="58">
        <f>+'Tavola 2.3'!B6+'Tavola 1.11'!B6</f>
        <v>1005878</v>
      </c>
      <c r="C6" s="58">
        <v>1615876</v>
      </c>
      <c r="D6" s="301">
        <f t="shared" si="0"/>
        <v>1.6064333845655239</v>
      </c>
      <c r="E6" s="58">
        <f>+'Tavola 2.3'!G6+'Tavola 1.11'!G6</f>
        <v>1037783</v>
      </c>
      <c r="F6" s="58">
        <v>1663322</v>
      </c>
      <c r="G6" s="96">
        <f t="shared" si="1"/>
        <v>1.602764739834821</v>
      </c>
    </row>
    <row r="7" spans="1:7" ht="21.75" customHeight="1" x14ac:dyDescent="0.35">
      <c r="A7" s="58" t="s">
        <v>71</v>
      </c>
      <c r="B7" s="58">
        <f>+'Tavola 2.3'!B7+'Tavola 1.11'!B7</f>
        <v>56923</v>
      </c>
      <c r="C7" s="58">
        <v>96500</v>
      </c>
      <c r="D7" s="301">
        <f t="shared" si="0"/>
        <v>1.6952725611791368</v>
      </c>
      <c r="E7" s="58">
        <f>+'Tavola 2.3'!G7+'Tavola 1.11'!G7</f>
        <v>58368</v>
      </c>
      <c r="F7" s="58">
        <v>98458</v>
      </c>
      <c r="G7" s="96">
        <f t="shared" si="1"/>
        <v>1.6868489583333333</v>
      </c>
    </row>
    <row r="8" spans="1:7" ht="21.75" customHeight="1" x14ac:dyDescent="0.35">
      <c r="A8" s="58" t="s">
        <v>72</v>
      </c>
      <c r="B8" s="58">
        <f>+'Tavola 2.3'!B8+'Tavola 1.11'!B8</f>
        <v>55292</v>
      </c>
      <c r="C8" s="58">
        <v>99300</v>
      </c>
      <c r="D8" s="301">
        <f t="shared" si="0"/>
        <v>1.7959198437386963</v>
      </c>
      <c r="E8" s="58">
        <f>+'Tavola 2.3'!G8+'Tavola 1.11'!G8</f>
        <v>57714</v>
      </c>
      <c r="F8" s="58">
        <v>102943</v>
      </c>
      <c r="G8" s="96">
        <f t="shared" si="1"/>
        <v>1.7836746716567904</v>
      </c>
    </row>
    <row r="9" spans="1:7" ht="21.75" customHeight="1" x14ac:dyDescent="0.35">
      <c r="A9" s="58" t="s">
        <v>7</v>
      </c>
      <c r="B9" s="58">
        <f>+'Tavola 2.3'!B9+'Tavola 1.11'!B9</f>
        <v>478418</v>
      </c>
      <c r="C9" s="58">
        <v>769261</v>
      </c>
      <c r="D9" s="301">
        <f t="shared" si="0"/>
        <v>1.6079265412254555</v>
      </c>
      <c r="E9" s="58">
        <f>+'Tavola 2.3'!G9+'Tavola 1.11'!G9</f>
        <v>494990</v>
      </c>
      <c r="F9" s="58">
        <v>793138</v>
      </c>
      <c r="G9" s="96">
        <f t="shared" si="1"/>
        <v>1.6023313602294995</v>
      </c>
    </row>
    <row r="10" spans="1:7" ht="21.75" customHeight="1" x14ac:dyDescent="0.35">
      <c r="A10" s="58" t="s">
        <v>63</v>
      </c>
      <c r="B10" s="58">
        <f>+'Tavola 2.3'!B10+'Tavola 1.11'!B10</f>
        <v>112093</v>
      </c>
      <c r="C10" s="58">
        <v>176331</v>
      </c>
      <c r="D10" s="301">
        <f t="shared" si="0"/>
        <v>1.5730777122567867</v>
      </c>
      <c r="E10" s="58">
        <f>+'Tavola 2.3'!G10+'Tavola 1.11'!G10</f>
        <v>115579</v>
      </c>
      <c r="F10" s="58">
        <v>181486</v>
      </c>
      <c r="G10" s="96">
        <f t="shared" si="1"/>
        <v>1.5702333468882756</v>
      </c>
    </row>
    <row r="11" spans="1:7" ht="21.75" customHeight="1" x14ac:dyDescent="0.35">
      <c r="A11" s="58" t="s">
        <v>8</v>
      </c>
      <c r="B11" s="58">
        <f>+'Tavola 2.3'!B11+'Tavola 1.11'!B11</f>
        <v>133835</v>
      </c>
      <c r="C11" s="58">
        <v>201439</v>
      </c>
      <c r="D11" s="301">
        <f t="shared" si="0"/>
        <v>1.5051294504427093</v>
      </c>
      <c r="E11" s="58">
        <f>+'Tavola 2.3'!G11+'Tavola 1.11'!G11</f>
        <v>138867</v>
      </c>
      <c r="F11" s="58">
        <v>209164</v>
      </c>
      <c r="G11" s="96">
        <f t="shared" si="1"/>
        <v>1.5062181799851657</v>
      </c>
    </row>
    <row r="12" spans="1:7" ht="21.75" customHeight="1" x14ac:dyDescent="0.35">
      <c r="A12" s="58" t="s">
        <v>9</v>
      </c>
      <c r="B12" s="58">
        <f>+'Tavola 2.3'!B12+'Tavola 1.11'!B12</f>
        <v>447011</v>
      </c>
      <c r="C12" s="58">
        <v>703481</v>
      </c>
      <c r="D12" s="301">
        <f t="shared" si="0"/>
        <v>1.5737442702752282</v>
      </c>
      <c r="E12" s="58">
        <f>+'Tavola 2.3'!G12+'Tavola 1.11'!G12</f>
        <v>461306</v>
      </c>
      <c r="F12" s="58">
        <v>724756</v>
      </c>
      <c r="G12" s="96">
        <f t="shared" si="1"/>
        <v>1.5710959753395795</v>
      </c>
    </row>
    <row r="13" spans="1:7" ht="21.75" customHeight="1" x14ac:dyDescent="0.35">
      <c r="A13" s="58" t="s">
        <v>10</v>
      </c>
      <c r="B13" s="58">
        <f>+'Tavola 2.3'!B13+'Tavola 1.11'!B13</f>
        <v>356060</v>
      </c>
      <c r="C13" s="58">
        <v>539179</v>
      </c>
      <c r="D13" s="301">
        <f t="shared" si="0"/>
        <v>1.514292534966017</v>
      </c>
      <c r="E13" s="58">
        <f>+'Tavola 2.3'!G13+'Tavola 1.11'!G13</f>
        <v>366445</v>
      </c>
      <c r="F13" s="58">
        <v>554835</v>
      </c>
      <c r="G13" s="96">
        <f t="shared" si="1"/>
        <v>1.5141017069410143</v>
      </c>
    </row>
    <row r="14" spans="1:7" ht="21.75" customHeight="1" x14ac:dyDescent="0.35">
      <c r="A14" s="58" t="s">
        <v>11</v>
      </c>
      <c r="B14" s="58">
        <f>+'Tavola 2.3'!B14+'Tavola 1.11'!B14</f>
        <v>87369</v>
      </c>
      <c r="C14" s="58">
        <v>133658</v>
      </c>
      <c r="D14" s="301">
        <f t="shared" si="0"/>
        <v>1.5298103446302465</v>
      </c>
      <c r="E14" s="58">
        <f>+'Tavola 2.3'!G14+'Tavola 1.11'!G14</f>
        <v>89325</v>
      </c>
      <c r="F14" s="58">
        <v>136615</v>
      </c>
      <c r="G14" s="96">
        <f t="shared" si="1"/>
        <v>1.5294150573747551</v>
      </c>
    </row>
    <row r="15" spans="1:7" ht="21.75" customHeight="1" x14ac:dyDescent="0.35">
      <c r="A15" s="58" t="s">
        <v>12</v>
      </c>
      <c r="B15" s="58">
        <f>+'Tavola 2.3'!B15+'Tavola 1.11'!B15</f>
        <v>151357</v>
      </c>
      <c r="C15" s="58">
        <v>235749</v>
      </c>
      <c r="D15" s="301">
        <f t="shared" si="0"/>
        <v>1.557569190721275</v>
      </c>
      <c r="E15" s="58">
        <f>+'Tavola 2.3'!G15+'Tavola 1.11'!G15</f>
        <v>155334</v>
      </c>
      <c r="F15" s="58">
        <v>241916</v>
      </c>
      <c r="G15" s="96">
        <f t="shared" si="1"/>
        <v>1.5573924575431006</v>
      </c>
    </row>
    <row r="16" spans="1:7" ht="21.75" customHeight="1" x14ac:dyDescent="0.35">
      <c r="A16" s="58" t="s">
        <v>13</v>
      </c>
      <c r="B16" s="58">
        <f>+'Tavola 2.3'!B16+'Tavola 1.11'!B16</f>
        <v>604474</v>
      </c>
      <c r="C16" s="58">
        <v>916774</v>
      </c>
      <c r="D16" s="301">
        <f t="shared" si="0"/>
        <v>1.5166475315729047</v>
      </c>
      <c r="E16" s="58">
        <f>+'Tavola 2.3'!G16+'Tavola 1.11'!G16</f>
        <v>617929</v>
      </c>
      <c r="F16" s="58">
        <v>937618</v>
      </c>
      <c r="G16" s="96">
        <f t="shared" si="1"/>
        <v>1.5173555537933969</v>
      </c>
    </row>
    <row r="17" spans="1:7" ht="21.75" customHeight="1" x14ac:dyDescent="0.35">
      <c r="A17" s="58" t="s">
        <v>14</v>
      </c>
      <c r="B17" s="58">
        <f>+'Tavola 2.3'!B17+'Tavola 1.11'!B17</f>
        <v>131111</v>
      </c>
      <c r="C17" s="58">
        <v>203998</v>
      </c>
      <c r="D17" s="301">
        <f t="shared" si="0"/>
        <v>1.5559182677273455</v>
      </c>
      <c r="E17" s="58">
        <f>+'Tavola 2.3'!G17+'Tavola 1.11'!G17</f>
        <v>133605</v>
      </c>
      <c r="F17" s="58">
        <v>208531</v>
      </c>
      <c r="G17" s="96">
        <f t="shared" si="1"/>
        <v>1.5608023651809437</v>
      </c>
    </row>
    <row r="18" spans="1:7" ht="21.75" customHeight="1" x14ac:dyDescent="0.35">
      <c r="A18" s="58" t="s">
        <v>15</v>
      </c>
      <c r="B18" s="58">
        <f>+'Tavola 2.3'!B18+'Tavola 1.11'!B18</f>
        <v>28436</v>
      </c>
      <c r="C18" s="58">
        <v>44074</v>
      </c>
      <c r="D18" s="301">
        <f t="shared" si="0"/>
        <v>1.5499366999577999</v>
      </c>
      <c r="E18" s="58">
        <f>+'Tavola 2.3'!G18+'Tavola 1.11'!G18</f>
        <v>28845</v>
      </c>
      <c r="F18" s="58">
        <v>44836</v>
      </c>
      <c r="G18" s="96">
        <f t="shared" si="1"/>
        <v>1.5543768417403363</v>
      </c>
    </row>
    <row r="19" spans="1:7" ht="21.75" customHeight="1" x14ac:dyDescent="0.35">
      <c r="A19" s="58" t="s">
        <v>16</v>
      </c>
      <c r="B19" s="58">
        <f>+'Tavola 2.3'!B19+'Tavola 1.11'!B19</f>
        <v>703630</v>
      </c>
      <c r="C19" s="58">
        <v>1070070</v>
      </c>
      <c r="D19" s="301">
        <f t="shared" si="0"/>
        <v>1.5207850716996147</v>
      </c>
      <c r="E19" s="58">
        <f>+'Tavola 2.3'!G19+'Tavola 1.11'!G19</f>
        <v>702108</v>
      </c>
      <c r="F19" s="58">
        <v>1085095</v>
      </c>
      <c r="G19" s="96">
        <f t="shared" si="1"/>
        <v>1.5454816068183241</v>
      </c>
    </row>
    <row r="20" spans="1:7" ht="21.75" customHeight="1" x14ac:dyDescent="0.35">
      <c r="A20" s="58" t="s">
        <v>17</v>
      </c>
      <c r="B20" s="58">
        <f>+'Tavola 2.3'!B20+'Tavola 1.11'!B20</f>
        <v>450629</v>
      </c>
      <c r="C20" s="58">
        <v>684052</v>
      </c>
      <c r="D20" s="301">
        <f t="shared" si="0"/>
        <v>1.5179937376422734</v>
      </c>
      <c r="E20" s="58">
        <f>+'Tavola 2.3'!G20+'Tavola 1.11'!G20</f>
        <v>452617</v>
      </c>
      <c r="F20" s="58">
        <v>692275</v>
      </c>
      <c r="G20" s="96">
        <f t="shared" si="1"/>
        <v>1.5294940313775223</v>
      </c>
    </row>
    <row r="21" spans="1:7" ht="21.75" customHeight="1" x14ac:dyDescent="0.35">
      <c r="A21" s="58" t="s">
        <v>18</v>
      </c>
      <c r="B21" s="58">
        <f>+'Tavola 2.3'!B21+'Tavola 1.11'!B21</f>
        <v>55672</v>
      </c>
      <c r="C21" s="58">
        <v>87906</v>
      </c>
      <c r="D21" s="301">
        <f t="shared" si="0"/>
        <v>1.5789984193131197</v>
      </c>
      <c r="E21" s="58">
        <f>+'Tavola 2.3'!G21+'Tavola 1.11'!G21</f>
        <v>56189</v>
      </c>
      <c r="F21" s="58">
        <v>88750</v>
      </c>
      <c r="G21" s="96">
        <f t="shared" si="1"/>
        <v>1.5794906476356583</v>
      </c>
    </row>
    <row r="22" spans="1:7" ht="21.75" customHeight="1" x14ac:dyDescent="0.35">
      <c r="A22" s="58" t="s">
        <v>19</v>
      </c>
      <c r="B22" s="58">
        <f>+'Tavola 2.3'!B22+'Tavola 1.11'!B22</f>
        <v>216475</v>
      </c>
      <c r="C22" s="58">
        <v>332726</v>
      </c>
      <c r="D22" s="301">
        <f t="shared" si="0"/>
        <v>1.5370181314239519</v>
      </c>
      <c r="E22" s="58">
        <f>+'Tavola 2.3'!G22+'Tavola 1.11'!G22</f>
        <v>215522</v>
      </c>
      <c r="F22" s="58">
        <v>337701</v>
      </c>
      <c r="G22" s="96">
        <f t="shared" si="1"/>
        <v>1.5668980428912129</v>
      </c>
    </row>
    <row r="23" spans="1:7" ht="21.75" customHeight="1" x14ac:dyDescent="0.35">
      <c r="A23" s="58" t="s">
        <v>20</v>
      </c>
      <c r="B23" s="58">
        <f>+'Tavola 2.3'!B23+'Tavola 1.11'!B23</f>
        <v>594112</v>
      </c>
      <c r="C23" s="58">
        <v>893032</v>
      </c>
      <c r="D23" s="301">
        <f t="shared" si="0"/>
        <v>1.5031374555639341</v>
      </c>
      <c r="E23" s="58">
        <f>+'Tavola 2.3'!G23+'Tavola 1.11'!G23</f>
        <v>590732</v>
      </c>
      <c r="F23" s="58">
        <v>905680</v>
      </c>
      <c r="G23" s="96">
        <f t="shared" si="1"/>
        <v>1.5331487036422609</v>
      </c>
    </row>
    <row r="24" spans="1:7" ht="21.75" customHeight="1" x14ac:dyDescent="0.35">
      <c r="A24" s="58" t="s">
        <v>21</v>
      </c>
      <c r="B24" s="58">
        <f>+'Tavola 2.3'!B24+'Tavola 1.11'!B24</f>
        <v>157274</v>
      </c>
      <c r="C24" s="58">
        <v>227741</v>
      </c>
      <c r="D24" s="301">
        <f t="shared" si="0"/>
        <v>1.4480524435062376</v>
      </c>
      <c r="E24" s="58">
        <f>+'Tavola 2.3'!G24+'Tavola 1.11'!G24</f>
        <v>158211</v>
      </c>
      <c r="F24" s="58">
        <v>230761</v>
      </c>
      <c r="G24" s="96">
        <f t="shared" si="1"/>
        <v>1.4585648279828836</v>
      </c>
    </row>
    <row r="25" spans="1:7" ht="21.75" customHeight="1" thickBot="1" x14ac:dyDescent="0.4">
      <c r="A25" s="113" t="s">
        <v>33</v>
      </c>
      <c r="B25" s="113">
        <f>SUM(B4:B24)</f>
        <v>6245654</v>
      </c>
      <c r="C25" s="113">
        <f>SUM(C4:C24)</f>
        <v>9686920</v>
      </c>
      <c r="D25" s="317">
        <f>+C25/B25</f>
        <v>1.5509856934117707</v>
      </c>
      <c r="E25" s="113">
        <f>SUM(E4:E24)</f>
        <v>6363270</v>
      </c>
      <c r="F25" s="113">
        <f>SUM(F4:F24)</f>
        <v>9913476</v>
      </c>
      <c r="G25" s="252">
        <f>+F25/E25</f>
        <v>1.557921634631251</v>
      </c>
    </row>
    <row r="26" spans="1:7" ht="34.5" customHeight="1" thickTop="1" x14ac:dyDescent="0.3">
      <c r="A26" s="444" t="s">
        <v>230</v>
      </c>
      <c r="B26" s="444"/>
      <c r="C26" s="444"/>
      <c r="D26" s="444"/>
      <c r="E26" s="444"/>
      <c r="F26" s="444"/>
      <c r="G26" s="444"/>
    </row>
    <row r="27" spans="1:7" ht="39.65" customHeight="1" x14ac:dyDescent="0.35">
      <c r="A27" s="443" t="s">
        <v>226</v>
      </c>
      <c r="B27" s="443"/>
      <c r="C27" s="443"/>
      <c r="D27" s="443"/>
      <c r="E27" s="443"/>
      <c r="F27" s="443"/>
      <c r="G27" s="443"/>
    </row>
    <row r="28" spans="1:7" s="3" customFormat="1" ht="24" customHeight="1" x14ac:dyDescent="0.35">
      <c r="A28" s="443"/>
      <c r="B28" s="443"/>
      <c r="C28" s="443"/>
      <c r="D28" s="443"/>
      <c r="E28" s="443"/>
      <c r="F28" s="443"/>
      <c r="G28" s="443"/>
    </row>
    <row r="29" spans="1:7" ht="15" customHeight="1" x14ac:dyDescent="0.35">
      <c r="A29" s="443"/>
      <c r="B29" s="443"/>
      <c r="C29" s="443"/>
      <c r="D29" s="443"/>
      <c r="E29" s="443"/>
      <c r="F29" s="443"/>
      <c r="G29" s="443"/>
    </row>
    <row r="30" spans="1:7" ht="10" customHeight="1" x14ac:dyDescent="0.35">
      <c r="A30" s="443"/>
      <c r="B30" s="443"/>
      <c r="C30" s="443"/>
      <c r="D30" s="443"/>
      <c r="E30" s="443"/>
      <c r="F30" s="443"/>
      <c r="G30" s="443"/>
    </row>
    <row r="33" spans="2:4" x14ac:dyDescent="0.35">
      <c r="B33" s="4"/>
      <c r="C33" s="4"/>
    </row>
    <row r="34" spans="2:4" x14ac:dyDescent="0.35">
      <c r="B34" s="4"/>
      <c r="C34" s="4"/>
    </row>
    <row r="35" spans="2:4" x14ac:dyDescent="0.35">
      <c r="B35" s="4"/>
      <c r="C35" s="4"/>
    </row>
    <row r="36" spans="2:4" ht="13.5" x14ac:dyDescent="0.35">
      <c r="B36" s="4"/>
      <c r="C36" s="4"/>
      <c r="D36" s="65"/>
    </row>
    <row r="37" spans="2:4" x14ac:dyDescent="0.35">
      <c r="B37" s="4"/>
      <c r="C37" s="4"/>
    </row>
    <row r="38" spans="2:4" x14ac:dyDescent="0.35">
      <c r="B38" s="4"/>
      <c r="C38" s="4"/>
    </row>
    <row r="39" spans="2:4" x14ac:dyDescent="0.35">
      <c r="B39" s="4"/>
      <c r="C39" s="4"/>
    </row>
    <row r="40" spans="2:4" x14ac:dyDescent="0.35">
      <c r="B40" s="4"/>
      <c r="C40" s="4"/>
    </row>
    <row r="41" spans="2:4" x14ac:dyDescent="0.35">
      <c r="B41" s="4"/>
      <c r="C41" s="4"/>
    </row>
    <row r="42" spans="2:4" s="66" customFormat="1" x14ac:dyDescent="0.35">
      <c r="B42" s="4"/>
      <c r="C42" s="4"/>
    </row>
    <row r="43" spans="2:4" s="66" customFormat="1" x14ac:dyDescent="0.35">
      <c r="B43" s="4"/>
      <c r="C43" s="4"/>
    </row>
    <row r="44" spans="2:4" s="66" customFormat="1" x14ac:dyDescent="0.35">
      <c r="B44" s="4"/>
      <c r="C44" s="4"/>
    </row>
    <row r="45" spans="2:4" s="66" customFormat="1" x14ac:dyDescent="0.35">
      <c r="B45" s="4"/>
      <c r="C45" s="4"/>
    </row>
    <row r="46" spans="2:4" s="66" customFormat="1" x14ac:dyDescent="0.35">
      <c r="B46" s="4"/>
      <c r="C46" s="4"/>
    </row>
    <row r="47" spans="2:4" s="66" customFormat="1" x14ac:dyDescent="0.35">
      <c r="B47" s="4"/>
      <c r="C47" s="4"/>
    </row>
    <row r="48" spans="2:4" s="66" customFormat="1" x14ac:dyDescent="0.35">
      <c r="B48" s="4"/>
      <c r="C48" s="4"/>
    </row>
    <row r="49" spans="2:3" s="66" customFormat="1" x14ac:dyDescent="0.35">
      <c r="B49" s="4"/>
      <c r="C49" s="4"/>
    </row>
    <row r="50" spans="2:3" s="66" customFormat="1" x14ac:dyDescent="0.35">
      <c r="B50" s="4"/>
      <c r="C50" s="4"/>
    </row>
    <row r="51" spans="2:3" s="66" customFormat="1" x14ac:dyDescent="0.35">
      <c r="B51" s="4"/>
      <c r="C51" s="4"/>
    </row>
    <row r="52" spans="2:3" s="66" customFormat="1" x14ac:dyDescent="0.35">
      <c r="B52" s="4"/>
      <c r="C52" s="4"/>
    </row>
    <row r="53" spans="2:3" s="66" customFormat="1" x14ac:dyDescent="0.35">
      <c r="B53" s="4"/>
      <c r="C53" s="4"/>
    </row>
  </sheetData>
  <mergeCells count="6">
    <mergeCell ref="A2:A3"/>
    <mergeCell ref="B2:D2"/>
    <mergeCell ref="E2:G2"/>
    <mergeCell ref="A1:G1"/>
    <mergeCell ref="A27:G30"/>
    <mergeCell ref="A26:G26"/>
  </mergeCells>
  <pageMargins left="0.70866141732283472" right="0.70866141732283472" top="0.74803149606299213" bottom="0.74803149606299213" header="0.31496062992125984" footer="0.31496062992125984"/>
  <pageSetup paperSize="9" scale="53" orientation="portrait" r:id="rId1"/>
  <ignoredErrors>
    <ignoredError sqref="D25:E25 G25"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pageSetUpPr fitToPage="1"/>
  </sheetPr>
  <dimension ref="A1"/>
  <sheetViews>
    <sheetView showGridLines="0" workbookViewId="0">
      <selection activeCell="N16" sqref="N16"/>
    </sheetView>
  </sheetViews>
  <sheetFormatPr defaultColWidth="8.81640625" defaultRowHeight="15" x14ac:dyDescent="0.3"/>
  <cols>
    <col min="1" max="16384" width="8.81640625" style="127"/>
  </cols>
  <sheetData>
    <row r="1" spans="1:1" x14ac:dyDescent="0.3">
      <c r="A1" s="126" t="s">
        <v>75</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pageSetUpPr fitToPage="1"/>
  </sheetPr>
  <dimension ref="B1:I25"/>
  <sheetViews>
    <sheetView topLeftCell="A7" workbookViewId="0">
      <selection activeCell="B15" sqref="B15:J27"/>
    </sheetView>
  </sheetViews>
  <sheetFormatPr defaultRowHeight="14.5" x14ac:dyDescent="0.35"/>
  <sheetData>
    <row r="1" spans="2:9" x14ac:dyDescent="0.35">
      <c r="B1" t="s">
        <v>85</v>
      </c>
    </row>
    <row r="12" spans="2:9" ht="18.5" x14ac:dyDescent="0.35">
      <c r="B12" s="95" t="s">
        <v>90</v>
      </c>
    </row>
    <row r="13" spans="2:9" x14ac:dyDescent="0.35">
      <c r="B13" s="110"/>
    </row>
    <row r="15" spans="2:9" ht="14.5" customHeight="1" x14ac:dyDescent="0.35">
      <c r="B15" s="357" t="s">
        <v>100</v>
      </c>
      <c r="C15" s="357"/>
      <c r="D15" s="357"/>
      <c r="E15" s="357"/>
      <c r="F15" s="357"/>
      <c r="G15" s="357"/>
      <c r="H15" s="357"/>
      <c r="I15" s="357"/>
    </row>
    <row r="16" spans="2:9" x14ac:dyDescent="0.35">
      <c r="B16" s="357"/>
      <c r="C16" s="357"/>
      <c r="D16" s="357"/>
      <c r="E16" s="357"/>
      <c r="F16" s="357"/>
      <c r="G16" s="357"/>
      <c r="H16" s="357"/>
      <c r="I16" s="357"/>
    </row>
    <row r="17" spans="2:9" x14ac:dyDescent="0.35">
      <c r="B17" s="357"/>
      <c r="C17" s="357"/>
      <c r="D17" s="357"/>
      <c r="E17" s="357"/>
      <c r="F17" s="357"/>
      <c r="G17" s="357"/>
      <c r="H17" s="357"/>
      <c r="I17" s="357"/>
    </row>
    <row r="18" spans="2:9" x14ac:dyDescent="0.35">
      <c r="B18" s="357"/>
      <c r="C18" s="357"/>
      <c r="D18" s="357"/>
      <c r="E18" s="357"/>
      <c r="F18" s="357"/>
      <c r="G18" s="357"/>
      <c r="H18" s="357"/>
      <c r="I18" s="357"/>
    </row>
    <row r="19" spans="2:9" x14ac:dyDescent="0.35">
      <c r="B19" s="357"/>
      <c r="C19" s="357"/>
      <c r="D19" s="357"/>
      <c r="E19" s="357"/>
      <c r="F19" s="357"/>
      <c r="G19" s="357"/>
      <c r="H19" s="357"/>
      <c r="I19" s="357"/>
    </row>
    <row r="20" spans="2:9" x14ac:dyDescent="0.35">
      <c r="B20" s="357"/>
      <c r="C20" s="357"/>
      <c r="D20" s="357"/>
      <c r="E20" s="357"/>
      <c r="F20" s="357"/>
      <c r="G20" s="357"/>
      <c r="H20" s="357"/>
      <c r="I20" s="357"/>
    </row>
    <row r="21" spans="2:9" x14ac:dyDescent="0.35">
      <c r="B21" s="357"/>
      <c r="C21" s="357"/>
      <c r="D21" s="357"/>
      <c r="E21" s="357"/>
      <c r="F21" s="357"/>
      <c r="G21" s="357"/>
      <c r="H21" s="357"/>
      <c r="I21" s="357"/>
    </row>
    <row r="22" spans="2:9" x14ac:dyDescent="0.35">
      <c r="B22" s="357"/>
      <c r="C22" s="357"/>
      <c r="D22" s="357"/>
      <c r="E22" s="357"/>
      <c r="F22" s="357"/>
      <c r="G22" s="357"/>
      <c r="H22" s="357"/>
      <c r="I22" s="357"/>
    </row>
    <row r="23" spans="2:9" x14ac:dyDescent="0.35">
      <c r="B23" s="357"/>
      <c r="C23" s="357"/>
      <c r="D23" s="357"/>
      <c r="E23" s="357"/>
      <c r="F23" s="357"/>
      <c r="G23" s="357"/>
      <c r="H23" s="357"/>
      <c r="I23" s="357"/>
    </row>
    <row r="24" spans="2:9" x14ac:dyDescent="0.35">
      <c r="B24" s="357"/>
      <c r="C24" s="357"/>
      <c r="D24" s="357"/>
      <c r="E24" s="357"/>
      <c r="F24" s="357"/>
      <c r="G24" s="357"/>
      <c r="H24" s="357"/>
      <c r="I24" s="357"/>
    </row>
    <row r="25" spans="2:9" x14ac:dyDescent="0.35">
      <c r="B25" s="357"/>
      <c r="C25" s="357"/>
      <c r="D25" s="357"/>
      <c r="E25" s="357"/>
      <c r="F25" s="357"/>
      <c r="G25" s="357"/>
      <c r="H25" s="357"/>
      <c r="I25" s="357"/>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pageSetUpPr fitToPage="1"/>
  </sheetPr>
  <dimension ref="B1:G31"/>
  <sheetViews>
    <sheetView showGridLines="0" topLeftCell="A15" zoomScale="60" zoomScaleNormal="60" workbookViewId="0">
      <selection activeCell="C25" sqref="C25:J27"/>
    </sheetView>
  </sheetViews>
  <sheetFormatPr defaultRowHeight="14.5" x14ac:dyDescent="0.35"/>
  <cols>
    <col min="1" max="1" width="2.7265625" customWidth="1"/>
    <col min="2" max="2" width="19.54296875" customWidth="1"/>
    <col min="3" max="4" width="19.453125" customWidth="1"/>
    <col min="5" max="5" width="23.81640625" customWidth="1"/>
    <col min="6" max="7" width="19.453125" customWidth="1"/>
  </cols>
  <sheetData>
    <row r="1" spans="2:7" ht="67" customHeight="1" thickBot="1" x14ac:dyDescent="0.4">
      <c r="B1" s="36" t="s">
        <v>188</v>
      </c>
      <c r="C1" s="9"/>
      <c r="D1" s="18"/>
      <c r="E1" s="18"/>
      <c r="F1" s="18"/>
      <c r="G1" s="9"/>
    </row>
    <row r="2" spans="2:7" ht="45" customHeight="1" thickTop="1" x14ac:dyDescent="0.35">
      <c r="B2" s="82"/>
      <c r="C2" s="358" t="s">
        <v>35</v>
      </c>
      <c r="D2" s="358"/>
      <c r="E2" s="358"/>
      <c r="F2" s="358"/>
      <c r="G2" s="358"/>
    </row>
    <row r="3" spans="2:7" ht="52" customHeight="1" thickBot="1" x14ac:dyDescent="0.4">
      <c r="B3" s="83" t="s">
        <v>34</v>
      </c>
      <c r="C3" s="26" t="s">
        <v>57</v>
      </c>
      <c r="D3" s="26" t="s">
        <v>58</v>
      </c>
      <c r="E3" s="26" t="s">
        <v>59</v>
      </c>
      <c r="F3" s="26" t="s">
        <v>60</v>
      </c>
      <c r="G3" s="27" t="s">
        <v>33</v>
      </c>
    </row>
    <row r="4" spans="2:7" ht="31" customHeight="1" thickTop="1" x14ac:dyDescent="0.35">
      <c r="B4" s="235"/>
      <c r="C4" s="360" t="s">
        <v>170</v>
      </c>
      <c r="D4" s="360"/>
      <c r="E4" s="360"/>
      <c r="F4" s="360"/>
      <c r="G4" s="360"/>
    </row>
    <row r="5" spans="2:7" ht="24" customHeight="1" x14ac:dyDescent="0.35">
      <c r="B5" s="238" t="s">
        <v>182</v>
      </c>
      <c r="C5" s="170">
        <v>860932</v>
      </c>
      <c r="D5" s="170">
        <v>294549</v>
      </c>
      <c r="E5" s="170">
        <v>40606</v>
      </c>
      <c r="F5" s="170">
        <v>978</v>
      </c>
      <c r="G5" s="171">
        <v>1197065</v>
      </c>
    </row>
    <row r="6" spans="2:7" ht="24" customHeight="1" x14ac:dyDescent="0.35">
      <c r="B6" s="238" t="s">
        <v>184</v>
      </c>
      <c r="C6" s="170">
        <v>787801</v>
      </c>
      <c r="D6" s="170">
        <v>864185</v>
      </c>
      <c r="E6" s="170">
        <v>202807</v>
      </c>
      <c r="F6" s="170">
        <v>1319</v>
      </c>
      <c r="G6" s="171">
        <v>1856112</v>
      </c>
    </row>
    <row r="7" spans="2:7" ht="24" customHeight="1" x14ac:dyDescent="0.35">
      <c r="B7" s="238" t="s">
        <v>172</v>
      </c>
      <c r="C7" s="170">
        <v>459999</v>
      </c>
      <c r="D7" s="170">
        <v>563067</v>
      </c>
      <c r="E7" s="170">
        <v>183209</v>
      </c>
      <c r="F7" s="170">
        <v>685</v>
      </c>
      <c r="G7" s="171">
        <v>1206960</v>
      </c>
    </row>
    <row r="8" spans="2:7" ht="24" customHeight="1" x14ac:dyDescent="0.35">
      <c r="B8" s="238" t="s">
        <v>173</v>
      </c>
      <c r="C8" s="170">
        <v>193194</v>
      </c>
      <c r="D8" s="170">
        <v>240709</v>
      </c>
      <c r="E8" s="170">
        <v>65489</v>
      </c>
      <c r="F8" s="170">
        <v>417</v>
      </c>
      <c r="G8" s="171">
        <v>499809</v>
      </c>
    </row>
    <row r="9" spans="2:7" ht="24" customHeight="1" x14ac:dyDescent="0.35">
      <c r="B9" s="238" t="s">
        <v>174</v>
      </c>
      <c r="C9" s="170">
        <v>174859</v>
      </c>
      <c r="D9" s="170">
        <v>212280</v>
      </c>
      <c r="E9" s="170">
        <v>48613</v>
      </c>
      <c r="F9" s="170">
        <v>553</v>
      </c>
      <c r="G9" s="171">
        <v>436305</v>
      </c>
    </row>
    <row r="10" spans="2:7" ht="24" customHeight="1" x14ac:dyDescent="0.35">
      <c r="B10" s="238" t="s">
        <v>175</v>
      </c>
      <c r="C10" s="170">
        <v>230657</v>
      </c>
      <c r="D10" s="170">
        <v>246245</v>
      </c>
      <c r="E10" s="170">
        <v>54124</v>
      </c>
      <c r="F10" s="170">
        <v>779</v>
      </c>
      <c r="G10" s="171">
        <v>531805</v>
      </c>
    </row>
    <row r="11" spans="2:7" ht="24" customHeight="1" x14ac:dyDescent="0.35">
      <c r="B11" s="238" t="s">
        <v>176</v>
      </c>
      <c r="C11" s="170">
        <v>41217</v>
      </c>
      <c r="D11" s="170">
        <v>44898</v>
      </c>
      <c r="E11" s="170">
        <v>6673</v>
      </c>
      <c r="F11" s="170">
        <v>197</v>
      </c>
      <c r="G11" s="171">
        <v>92985</v>
      </c>
    </row>
    <row r="12" spans="2:7" ht="24" customHeight="1" x14ac:dyDescent="0.35">
      <c r="B12" s="238" t="s">
        <v>177</v>
      </c>
      <c r="C12" s="170">
        <v>29952</v>
      </c>
      <c r="D12" s="170">
        <v>29229</v>
      </c>
      <c r="E12" s="170">
        <v>4143</v>
      </c>
      <c r="F12" s="170">
        <v>232</v>
      </c>
      <c r="G12" s="171">
        <v>63556</v>
      </c>
    </row>
    <row r="13" spans="2:7" ht="24" customHeight="1" x14ac:dyDescent="0.35">
      <c r="B13" s="238" t="s">
        <v>178</v>
      </c>
      <c r="C13" s="170">
        <v>38729</v>
      </c>
      <c r="D13" s="170">
        <v>51351</v>
      </c>
      <c r="E13" s="170">
        <v>6502</v>
      </c>
      <c r="F13" s="170">
        <v>169</v>
      </c>
      <c r="G13" s="171">
        <v>96751</v>
      </c>
    </row>
    <row r="14" spans="2:7" ht="24" customHeight="1" x14ac:dyDescent="0.35">
      <c r="B14" s="238" t="s">
        <v>179</v>
      </c>
      <c r="C14" s="170">
        <v>32577</v>
      </c>
      <c r="D14" s="170">
        <v>41599</v>
      </c>
      <c r="E14" s="170">
        <v>5118</v>
      </c>
      <c r="F14" s="170">
        <v>143</v>
      </c>
      <c r="G14" s="171">
        <v>79437</v>
      </c>
    </row>
    <row r="15" spans="2:7" ht="24" customHeight="1" x14ac:dyDescent="0.35">
      <c r="B15" s="238" t="s">
        <v>180</v>
      </c>
      <c r="C15" s="170">
        <v>30586</v>
      </c>
      <c r="D15" s="170">
        <v>38177</v>
      </c>
      <c r="E15" s="170">
        <v>4609</v>
      </c>
      <c r="F15" s="170">
        <v>91</v>
      </c>
      <c r="G15" s="171">
        <v>73463</v>
      </c>
    </row>
    <row r="16" spans="2:7" ht="24" customHeight="1" x14ac:dyDescent="0.35">
      <c r="B16" s="238" t="s">
        <v>181</v>
      </c>
      <c r="C16" s="170">
        <v>22394</v>
      </c>
      <c r="D16" s="170">
        <v>26643</v>
      </c>
      <c r="E16" s="170">
        <v>2953</v>
      </c>
      <c r="F16" s="170">
        <v>167</v>
      </c>
      <c r="G16" s="171">
        <v>52157</v>
      </c>
    </row>
    <row r="17" spans="2:7" ht="24" customHeight="1" thickBot="1" x14ac:dyDescent="0.4">
      <c r="B17" s="168" t="s">
        <v>157</v>
      </c>
      <c r="C17" s="169">
        <v>2902897</v>
      </c>
      <c r="D17" s="169">
        <v>2652932</v>
      </c>
      <c r="E17" s="169">
        <v>624846</v>
      </c>
      <c r="F17" s="169">
        <v>5730</v>
      </c>
      <c r="G17" s="169">
        <v>6186405</v>
      </c>
    </row>
    <row r="18" spans="2:7" ht="52" customHeight="1" thickTop="1" x14ac:dyDescent="0.35">
      <c r="B18" s="235"/>
      <c r="C18" s="360" t="s">
        <v>171</v>
      </c>
      <c r="D18" s="360"/>
      <c r="E18" s="360"/>
      <c r="F18" s="360"/>
      <c r="G18" s="360"/>
    </row>
    <row r="19" spans="2:7" ht="32.5" customHeight="1" x14ac:dyDescent="0.35">
      <c r="B19" s="238" t="s">
        <v>182</v>
      </c>
      <c r="C19" s="170">
        <v>26399</v>
      </c>
      <c r="D19" s="170">
        <v>23615</v>
      </c>
      <c r="E19" s="170">
        <v>2252</v>
      </c>
      <c r="F19" s="170">
        <v>161</v>
      </c>
      <c r="G19" s="171">
        <f>SUM(C19:F19)</f>
        <v>52427</v>
      </c>
    </row>
    <row r="20" spans="2:7" ht="32.5" customHeight="1" x14ac:dyDescent="0.35">
      <c r="B20" s="238" t="s">
        <v>184</v>
      </c>
      <c r="C20" s="170">
        <v>34813</v>
      </c>
      <c r="D20" s="170">
        <v>45774</v>
      </c>
      <c r="E20" s="170">
        <v>4942</v>
      </c>
      <c r="F20" s="170">
        <v>178</v>
      </c>
      <c r="G20" s="171">
        <f t="shared" ref="G20:G27" si="0">SUM(C20:F20)</f>
        <v>85707</v>
      </c>
    </row>
    <row r="21" spans="2:7" ht="32.5" customHeight="1" x14ac:dyDescent="0.35">
      <c r="B21" s="238" t="s">
        <v>172</v>
      </c>
      <c r="C21" s="170">
        <v>32398</v>
      </c>
      <c r="D21" s="170">
        <v>48933</v>
      </c>
      <c r="E21" s="170">
        <v>5465</v>
      </c>
      <c r="F21" s="170">
        <v>208</v>
      </c>
      <c r="G21" s="171">
        <f t="shared" si="0"/>
        <v>87004</v>
      </c>
    </row>
    <row r="22" spans="2:7" ht="32.5" customHeight="1" x14ac:dyDescent="0.35">
      <c r="B22" s="238" t="s">
        <v>173</v>
      </c>
      <c r="C22" s="170">
        <v>21958</v>
      </c>
      <c r="D22" s="170">
        <v>29123</v>
      </c>
      <c r="E22" s="170">
        <v>2994</v>
      </c>
      <c r="F22" s="170">
        <v>153</v>
      </c>
      <c r="G22" s="171">
        <f t="shared" si="0"/>
        <v>54228</v>
      </c>
    </row>
    <row r="23" spans="2:7" ht="32.5" customHeight="1" x14ac:dyDescent="0.35">
      <c r="B23" s="238" t="s">
        <v>174</v>
      </c>
      <c r="C23" s="170">
        <v>26359</v>
      </c>
      <c r="D23" s="170">
        <v>34870</v>
      </c>
      <c r="E23" s="170">
        <v>3390</v>
      </c>
      <c r="F23" s="170">
        <v>134</v>
      </c>
      <c r="G23" s="171">
        <f t="shared" si="0"/>
        <v>64753</v>
      </c>
    </row>
    <row r="24" spans="2:7" ht="32.5" customHeight="1" x14ac:dyDescent="0.35">
      <c r="B24" s="238" t="s">
        <v>175</v>
      </c>
      <c r="C24" s="170">
        <v>30165</v>
      </c>
      <c r="D24" s="170">
        <v>37540</v>
      </c>
      <c r="E24" s="170">
        <v>3985</v>
      </c>
      <c r="F24" s="170">
        <v>240</v>
      </c>
      <c r="G24" s="171">
        <f t="shared" si="0"/>
        <v>71930</v>
      </c>
    </row>
    <row r="25" spans="2:7" ht="32.5" customHeight="1" x14ac:dyDescent="0.35">
      <c r="B25" s="238" t="s">
        <v>176</v>
      </c>
      <c r="C25" s="170">
        <v>21339</v>
      </c>
      <c r="D25" s="170">
        <v>30071</v>
      </c>
      <c r="E25" s="170">
        <v>2812</v>
      </c>
      <c r="F25" s="170">
        <v>109</v>
      </c>
      <c r="G25" s="171">
        <f t="shared" si="0"/>
        <v>54331</v>
      </c>
    </row>
    <row r="26" spans="2:7" ht="32.5" customHeight="1" x14ac:dyDescent="0.35">
      <c r="B26" s="238" t="s">
        <v>177</v>
      </c>
      <c r="C26" s="170">
        <v>17427</v>
      </c>
      <c r="D26" s="170">
        <v>19498</v>
      </c>
      <c r="E26" s="170">
        <v>1819</v>
      </c>
      <c r="F26" s="170">
        <v>191</v>
      </c>
      <c r="G26" s="171">
        <f t="shared" si="0"/>
        <v>38935</v>
      </c>
    </row>
    <row r="27" spans="2:7" ht="32.5" customHeight="1" x14ac:dyDescent="0.35">
      <c r="B27" s="238" t="s">
        <v>178</v>
      </c>
      <c r="C27" s="170">
        <v>23902</v>
      </c>
      <c r="D27" s="170">
        <v>34475</v>
      </c>
      <c r="E27" s="170">
        <v>3091</v>
      </c>
      <c r="F27" s="170">
        <v>167</v>
      </c>
      <c r="G27" s="171">
        <f t="shared" si="0"/>
        <v>61635</v>
      </c>
    </row>
    <row r="28" spans="2:7" ht="32.5" customHeight="1" x14ac:dyDescent="0.35">
      <c r="B28" s="238" t="s">
        <v>179</v>
      </c>
      <c r="C28" s="170">
        <v>24755</v>
      </c>
      <c r="D28" s="170">
        <v>33310</v>
      </c>
      <c r="E28" s="170">
        <v>2907</v>
      </c>
      <c r="F28" s="170">
        <v>198</v>
      </c>
      <c r="G28" s="171">
        <f>SUM(C28:F28)</f>
        <v>61170</v>
      </c>
    </row>
    <row r="29" spans="2:7" ht="30" customHeight="1" thickBot="1" x14ac:dyDescent="0.4">
      <c r="B29" s="168" t="s">
        <v>158</v>
      </c>
      <c r="C29" s="169">
        <f>SUM(C19:C28)</f>
        <v>259515</v>
      </c>
      <c r="D29" s="169">
        <f t="shared" ref="D29:F29" si="1">SUM(D19:D28)</f>
        <v>337209</v>
      </c>
      <c r="E29" s="169">
        <f t="shared" si="1"/>
        <v>33657</v>
      </c>
      <c r="F29" s="169">
        <f t="shared" si="1"/>
        <v>1739</v>
      </c>
      <c r="G29" s="169">
        <f>SUM(G19:G28)</f>
        <v>632120</v>
      </c>
    </row>
    <row r="30" spans="2:7" ht="141" customHeight="1" thickTop="1" x14ac:dyDescent="0.35">
      <c r="B30" s="359" t="s">
        <v>159</v>
      </c>
      <c r="C30" s="359"/>
      <c r="D30" s="359"/>
      <c r="E30" s="359"/>
      <c r="F30" s="359"/>
      <c r="G30" s="359"/>
    </row>
    <row r="31" spans="2:7" ht="23.15" customHeight="1" x14ac:dyDescent="0.35">
      <c r="B31" s="136"/>
    </row>
  </sheetData>
  <mergeCells count="4">
    <mergeCell ref="C2:G2"/>
    <mergeCell ref="B30:G30"/>
    <mergeCell ref="C4:G4"/>
    <mergeCell ref="C18:G18"/>
  </mergeCells>
  <phoneticPr fontId="10" type="noConversion"/>
  <pageMargins left="0.70866141732283472" right="0.70866141732283472" top="0.94488188976377963" bottom="0.74803149606299213" header="0.31496062992125984" footer="0.31496062992125984"/>
  <pageSetup paperSize="9" scale="68"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pageSetUpPr fitToPage="1"/>
  </sheetPr>
  <dimension ref="A1:L187"/>
  <sheetViews>
    <sheetView showGridLines="0" topLeftCell="A21" zoomScale="60" zoomScaleNormal="60" workbookViewId="0">
      <selection activeCell="L27" sqref="L27"/>
    </sheetView>
  </sheetViews>
  <sheetFormatPr defaultColWidth="32.54296875" defaultRowHeight="15" x14ac:dyDescent="0.3"/>
  <cols>
    <col min="1" max="1" width="30.81640625" style="9" customWidth="1"/>
    <col min="2" max="9" width="19.453125" style="9" customWidth="1"/>
    <col min="10" max="10" width="9.1796875" style="9" customWidth="1"/>
    <col min="11" max="16384" width="32.54296875" style="9"/>
  </cols>
  <sheetData>
    <row r="1" spans="1:11" ht="63.65" customHeight="1" thickBot="1" x14ac:dyDescent="0.35">
      <c r="A1" s="86" t="s">
        <v>126</v>
      </c>
      <c r="B1" s="163"/>
      <c r="C1" s="163"/>
      <c r="D1" s="163"/>
      <c r="E1" s="163"/>
      <c r="F1" s="163"/>
      <c r="G1" s="163"/>
      <c r="H1" s="163"/>
      <c r="I1" s="163"/>
    </row>
    <row r="2" spans="1:11" ht="52.5" customHeight="1" thickTop="1" x14ac:dyDescent="0.3">
      <c r="A2" s="51"/>
      <c r="B2" s="358" t="s">
        <v>127</v>
      </c>
      <c r="C2" s="358"/>
      <c r="D2" s="366" t="s">
        <v>129</v>
      </c>
      <c r="E2" s="367"/>
      <c r="F2" s="358" t="s">
        <v>128</v>
      </c>
      <c r="G2" s="358"/>
      <c r="H2" s="358" t="s">
        <v>130</v>
      </c>
      <c r="I2" s="358"/>
    </row>
    <row r="3" spans="1:11" ht="9" customHeight="1" x14ac:dyDescent="0.3">
      <c r="A3" s="368" t="s">
        <v>77</v>
      </c>
      <c r="B3" s="361" t="s">
        <v>38</v>
      </c>
      <c r="C3" s="363" t="s">
        <v>37</v>
      </c>
      <c r="D3" s="361" t="s">
        <v>38</v>
      </c>
      <c r="E3" s="370" t="s">
        <v>37</v>
      </c>
      <c r="F3" s="361" t="s">
        <v>38</v>
      </c>
      <c r="G3" s="363" t="s">
        <v>37</v>
      </c>
      <c r="H3" s="361" t="s">
        <v>38</v>
      </c>
      <c r="I3" s="363" t="s">
        <v>37</v>
      </c>
    </row>
    <row r="4" spans="1:11" ht="35.15" customHeight="1" thickBot="1" x14ac:dyDescent="0.35">
      <c r="A4" s="369"/>
      <c r="B4" s="362"/>
      <c r="C4" s="364"/>
      <c r="D4" s="362"/>
      <c r="E4" s="371"/>
      <c r="F4" s="362"/>
      <c r="G4" s="364"/>
      <c r="H4" s="362"/>
      <c r="I4" s="364"/>
    </row>
    <row r="5" spans="1:11" ht="30" customHeight="1" thickTop="1" x14ac:dyDescent="0.3">
      <c r="A5" s="236" t="s">
        <v>4</v>
      </c>
      <c r="B5" s="12">
        <v>402231</v>
      </c>
      <c r="C5" s="19">
        <v>6.5018536613752245E-2</v>
      </c>
      <c r="D5" s="12">
        <v>626577</v>
      </c>
      <c r="E5" s="20">
        <v>6.6452270861168616E-2</v>
      </c>
      <c r="F5" s="12">
        <v>36105</v>
      </c>
      <c r="G5" s="19">
        <f>+(F5/F$27)</f>
        <v>5.7117319496298169E-2</v>
      </c>
      <c r="H5" s="12">
        <v>49138</v>
      </c>
      <c r="I5" s="19">
        <f>+(H5/H$27)</f>
        <v>6.1192416513907708E-2</v>
      </c>
      <c r="J5" s="305"/>
      <c r="K5" s="304"/>
    </row>
    <row r="6" spans="1:11" ht="30" customHeight="1" x14ac:dyDescent="0.3">
      <c r="A6" s="236" t="s">
        <v>5</v>
      </c>
      <c r="B6" s="12">
        <v>11900</v>
      </c>
      <c r="C6" s="19">
        <v>1.9235727373167453E-3</v>
      </c>
      <c r="D6" s="12">
        <v>19060</v>
      </c>
      <c r="E6" s="20">
        <v>2.0214279850902187E-3</v>
      </c>
      <c r="F6" s="12">
        <v>886</v>
      </c>
      <c r="G6" s="19">
        <f t="shared" ref="G6:G26" si="0">+(F6/F$27)</f>
        <v>1.4016326014047965E-3</v>
      </c>
      <c r="H6" s="12">
        <v>1205</v>
      </c>
      <c r="I6" s="19">
        <f t="shared" ref="I6:I29" si="1">+(H6/H$27)</f>
        <v>1.5006077149916314E-3</v>
      </c>
      <c r="J6" s="305"/>
      <c r="K6" s="304"/>
    </row>
    <row r="7" spans="1:11" ht="30" customHeight="1" x14ac:dyDescent="0.3">
      <c r="A7" s="236" t="s">
        <v>6</v>
      </c>
      <c r="B7" s="12">
        <v>1012400</v>
      </c>
      <c r="C7" s="19">
        <v>0.16364916296298093</v>
      </c>
      <c r="D7" s="12">
        <v>1611578</v>
      </c>
      <c r="E7" s="20">
        <v>0.17091756922118176</v>
      </c>
      <c r="F7" s="12">
        <v>86020</v>
      </c>
      <c r="G7" s="19">
        <f t="shared" si="0"/>
        <v>0.13608175662848826</v>
      </c>
      <c r="H7" s="12">
        <v>117150</v>
      </c>
      <c r="I7" s="19">
        <f t="shared" si="1"/>
        <v>0.14588895751972583</v>
      </c>
      <c r="J7" s="305"/>
      <c r="K7" s="304"/>
    </row>
    <row r="8" spans="1:11" ht="30" customHeight="1" x14ac:dyDescent="0.3">
      <c r="A8" s="236" t="s">
        <v>71</v>
      </c>
      <c r="B8" s="12">
        <v>56589</v>
      </c>
      <c r="C8" s="19">
        <v>9.1473157673964117E-3</v>
      </c>
      <c r="D8" s="12">
        <v>95733</v>
      </c>
      <c r="E8" s="20">
        <v>1.0153062187651727E-2</v>
      </c>
      <c r="F8" s="12">
        <v>3879</v>
      </c>
      <c r="G8" s="19">
        <f t="shared" si="0"/>
        <v>6.1364930709358985E-3</v>
      </c>
      <c r="H8" s="12">
        <v>5515</v>
      </c>
      <c r="I8" s="19">
        <f t="shared" si="1"/>
        <v>6.8679265959990434E-3</v>
      </c>
      <c r="J8" s="305"/>
      <c r="K8" s="304"/>
    </row>
    <row r="9" spans="1:11" ht="30" customHeight="1" x14ac:dyDescent="0.3">
      <c r="A9" s="236" t="s">
        <v>72</v>
      </c>
      <c r="B9" s="12">
        <v>56324</v>
      </c>
      <c r="C9" s="19">
        <v>9.1044799039183503E-3</v>
      </c>
      <c r="D9" s="12">
        <v>99600</v>
      </c>
      <c r="E9" s="20">
        <v>1.0563180866473546E-2</v>
      </c>
      <c r="F9" s="12">
        <v>3742</v>
      </c>
      <c r="G9" s="19">
        <f t="shared" si="0"/>
        <v>5.9197620704929442E-3</v>
      </c>
      <c r="H9" s="12">
        <v>4953</v>
      </c>
      <c r="I9" s="19">
        <f t="shared" si="1"/>
        <v>6.1680581015382159E-3</v>
      </c>
      <c r="J9" s="305"/>
      <c r="K9" s="304"/>
    </row>
    <row r="10" spans="1:11" ht="30" customHeight="1" x14ac:dyDescent="0.3">
      <c r="A10" s="236" t="s">
        <v>7</v>
      </c>
      <c r="B10" s="12">
        <v>481986</v>
      </c>
      <c r="C10" s="19">
        <v>7.791051507297049E-2</v>
      </c>
      <c r="D10" s="12">
        <v>767163</v>
      </c>
      <c r="E10" s="20">
        <v>8.1362264287815705E-2</v>
      </c>
      <c r="F10" s="12">
        <v>36959</v>
      </c>
      <c r="G10" s="19">
        <f t="shared" si="0"/>
        <v>5.846832879832943E-2</v>
      </c>
      <c r="H10" s="12">
        <v>49041</v>
      </c>
      <c r="I10" s="19">
        <f t="shared" si="1"/>
        <v>6.1071620706144893E-2</v>
      </c>
      <c r="J10" s="305"/>
      <c r="K10" s="304"/>
    </row>
    <row r="11" spans="1:11" ht="30" customHeight="1" x14ac:dyDescent="0.3">
      <c r="A11" s="236" t="s">
        <v>63</v>
      </c>
      <c r="B11" s="12">
        <v>113067</v>
      </c>
      <c r="C11" s="19">
        <v>1.827668896556239E-2</v>
      </c>
      <c r="D11" s="12">
        <v>175799</v>
      </c>
      <c r="E11" s="20">
        <v>1.8644544509489786E-2</v>
      </c>
      <c r="F11" s="12">
        <v>8942</v>
      </c>
      <c r="G11" s="19">
        <f t="shared" si="0"/>
        <v>1.4146048218692654E-2</v>
      </c>
      <c r="H11" s="12">
        <v>11642</v>
      </c>
      <c r="I11" s="19">
        <f t="shared" si="1"/>
        <v>1.4497987566749023E-2</v>
      </c>
      <c r="J11" s="305"/>
      <c r="K11" s="304"/>
    </row>
    <row r="12" spans="1:11" ht="30" customHeight="1" x14ac:dyDescent="0.3">
      <c r="A12" s="236" t="s">
        <v>8</v>
      </c>
      <c r="B12" s="12">
        <v>132099</v>
      </c>
      <c r="C12" s="19">
        <v>2.135311218712645E-2</v>
      </c>
      <c r="D12" s="12">
        <v>198497</v>
      </c>
      <c r="E12" s="20">
        <v>2.1051804341891561E-2</v>
      </c>
      <c r="F12" s="12">
        <v>13681</v>
      </c>
      <c r="G12" s="19">
        <f t="shared" si="0"/>
        <v>2.1643042460292351E-2</v>
      </c>
      <c r="H12" s="12">
        <v>18630</v>
      </c>
      <c r="I12" s="19">
        <f t="shared" si="1"/>
        <v>2.3200266996094683E-2</v>
      </c>
      <c r="J12" s="305"/>
      <c r="K12" s="304"/>
    </row>
    <row r="13" spans="1:11" ht="30" customHeight="1" x14ac:dyDescent="0.3">
      <c r="A13" s="236" t="s">
        <v>9</v>
      </c>
      <c r="B13" s="12">
        <v>449604</v>
      </c>
      <c r="C13" s="19">
        <v>7.2676134200719153E-2</v>
      </c>
      <c r="D13" s="12">
        <v>701234</v>
      </c>
      <c r="E13" s="20">
        <v>7.4370096101613561E-2</v>
      </c>
      <c r="F13" s="12">
        <v>36470</v>
      </c>
      <c r="G13" s="19">
        <f t="shared" si="0"/>
        <v>5.7694741504777575E-2</v>
      </c>
      <c r="H13" s="12">
        <v>48565</v>
      </c>
      <c r="I13" s="19">
        <f t="shared" si="1"/>
        <v>6.0478849525783057E-2</v>
      </c>
      <c r="J13" s="305"/>
      <c r="K13" s="304"/>
    </row>
    <row r="14" spans="1:11" ht="30" customHeight="1" x14ac:dyDescent="0.3">
      <c r="A14" s="236" t="s">
        <v>10</v>
      </c>
      <c r="B14" s="12">
        <v>356226</v>
      </c>
      <c r="C14" s="19">
        <v>5.7582069069192852E-2</v>
      </c>
      <c r="D14" s="12">
        <v>537163</v>
      </c>
      <c r="E14" s="20">
        <v>5.6969376744754309E-2</v>
      </c>
      <c r="F14" s="12">
        <v>30438</v>
      </c>
      <c r="G14" s="19">
        <f t="shared" si="0"/>
        <v>4.8152249572865909E-2</v>
      </c>
      <c r="H14" s="12">
        <v>40667</v>
      </c>
      <c r="I14" s="19">
        <f t="shared" si="1"/>
        <v>5.0643331075157408E-2</v>
      </c>
      <c r="J14" s="305"/>
      <c r="K14" s="304"/>
    </row>
    <row r="15" spans="1:11" ht="30" customHeight="1" x14ac:dyDescent="0.3">
      <c r="A15" s="236" t="s">
        <v>11</v>
      </c>
      <c r="B15" s="12">
        <v>86350</v>
      </c>
      <c r="C15" s="19">
        <v>1.3958025703134534E-2</v>
      </c>
      <c r="D15" s="12">
        <v>131838</v>
      </c>
      <c r="E15" s="20">
        <v>1.3982215251748387E-2</v>
      </c>
      <c r="F15" s="12">
        <v>7021</v>
      </c>
      <c r="G15" s="19">
        <f t="shared" si="0"/>
        <v>1.1107068278175029E-2</v>
      </c>
      <c r="H15" s="12">
        <v>9269</v>
      </c>
      <c r="I15" s="19">
        <f t="shared" si="1"/>
        <v>1.1542848888180442E-2</v>
      </c>
      <c r="J15" s="305"/>
      <c r="K15" s="304"/>
    </row>
    <row r="16" spans="1:11" ht="30" customHeight="1" x14ac:dyDescent="0.3">
      <c r="A16" s="236" t="s">
        <v>12</v>
      </c>
      <c r="B16" s="12">
        <v>150904</v>
      </c>
      <c r="C16" s="19">
        <v>2.4392842046390431E-2</v>
      </c>
      <c r="D16" s="12">
        <v>234123</v>
      </c>
      <c r="E16" s="20">
        <v>2.4830156566278974E-2</v>
      </c>
      <c r="F16" s="12">
        <v>11703</v>
      </c>
      <c r="G16" s="19">
        <f t="shared" si="0"/>
        <v>1.8513889767765614E-2</v>
      </c>
      <c r="H16" s="12">
        <v>15663</v>
      </c>
      <c r="I16" s="19">
        <f t="shared" si="1"/>
        <v>1.9505409659679604E-2</v>
      </c>
      <c r="J16" s="305"/>
      <c r="K16" s="304"/>
    </row>
    <row r="17" spans="1:11" ht="30" customHeight="1" x14ac:dyDescent="0.3">
      <c r="A17" s="236" t="s">
        <v>13</v>
      </c>
      <c r="B17" s="12">
        <v>585839</v>
      </c>
      <c r="C17" s="19">
        <v>9.4697809147639062E-2</v>
      </c>
      <c r="D17" s="12">
        <v>889587</v>
      </c>
      <c r="E17" s="20">
        <v>9.4346068046823314E-2</v>
      </c>
      <c r="F17" s="12">
        <v>58132</v>
      </c>
      <c r="G17" s="19">
        <f t="shared" si="0"/>
        <v>9.1963551224451059E-2</v>
      </c>
      <c r="H17" s="12">
        <v>78716</v>
      </c>
      <c r="I17" s="19">
        <f t="shared" si="1"/>
        <v>9.8026420658324703E-2</v>
      </c>
      <c r="J17" s="305"/>
      <c r="K17" s="304"/>
    </row>
    <row r="18" spans="1:11" ht="30" customHeight="1" x14ac:dyDescent="0.3">
      <c r="A18" s="236" t="s">
        <v>14</v>
      </c>
      <c r="B18" s="12">
        <v>127517</v>
      </c>
      <c r="C18" s="19">
        <v>2.0612455860875581E-2</v>
      </c>
      <c r="D18" s="12">
        <v>199351</v>
      </c>
      <c r="E18" s="20">
        <v>2.1142376193899276E-2</v>
      </c>
      <c r="F18" s="12">
        <v>11200</v>
      </c>
      <c r="G18" s="19">
        <f t="shared" si="0"/>
        <v>1.7718154780737835E-2</v>
      </c>
      <c r="H18" s="12">
        <v>15278</v>
      </c>
      <c r="I18" s="19">
        <f t="shared" si="1"/>
        <v>1.9025962381445764E-2</v>
      </c>
      <c r="J18" s="305"/>
      <c r="K18" s="304"/>
    </row>
    <row r="19" spans="1:11" ht="30" customHeight="1" x14ac:dyDescent="0.3">
      <c r="A19" s="236" t="s">
        <v>15</v>
      </c>
      <c r="B19" s="12">
        <v>27309</v>
      </c>
      <c r="C19" s="19">
        <v>4.414356964990168E-3</v>
      </c>
      <c r="D19" s="12">
        <v>42735</v>
      </c>
      <c r="E19" s="20">
        <v>4.5323045615336044E-3</v>
      </c>
      <c r="F19" s="12">
        <v>2432</v>
      </c>
      <c r="G19" s="19">
        <f t="shared" si="0"/>
        <v>3.8473707523887868E-3</v>
      </c>
      <c r="H19" s="12">
        <v>3247</v>
      </c>
      <c r="I19" s="19">
        <f t="shared" si="1"/>
        <v>4.0435462660396906E-3</v>
      </c>
      <c r="J19" s="305"/>
      <c r="K19" s="304"/>
    </row>
    <row r="20" spans="1:11" ht="30" customHeight="1" x14ac:dyDescent="0.3">
      <c r="A20" s="236" t="s">
        <v>16</v>
      </c>
      <c r="B20" s="12">
        <v>616121</v>
      </c>
      <c r="C20" s="19">
        <v>9.959273600742273E-2</v>
      </c>
      <c r="D20" s="12">
        <v>981112</v>
      </c>
      <c r="E20" s="20">
        <v>0.10405284644846981</v>
      </c>
      <c r="F20" s="12">
        <v>84189</v>
      </c>
      <c r="G20" s="19">
        <f t="shared" si="0"/>
        <v>0.1331851547174587</v>
      </c>
      <c r="H20" s="12">
        <v>121534</v>
      </c>
      <c r="I20" s="19">
        <f t="shared" si="1"/>
        <v>0.15134842990356259</v>
      </c>
      <c r="J20" s="305"/>
      <c r="K20" s="304"/>
    </row>
    <row r="21" spans="1:11" ht="30" customHeight="1" x14ac:dyDescent="0.3">
      <c r="A21" s="236" t="s">
        <v>17</v>
      </c>
      <c r="B21" s="12">
        <v>419927</v>
      </c>
      <c r="C21" s="19">
        <v>6.7879002425479742E-2</v>
      </c>
      <c r="D21" s="12">
        <v>651875</v>
      </c>
      <c r="E21" s="20">
        <v>6.9135276378839788E-2</v>
      </c>
      <c r="F21" s="12">
        <v>42248</v>
      </c>
      <c r="G21" s="19">
        <f t="shared" si="0"/>
        <v>6.6835410997911793E-2</v>
      </c>
      <c r="H21" s="12">
        <v>58196</v>
      </c>
      <c r="I21" s="19">
        <f t="shared" si="1"/>
        <v>7.2472503387263881E-2</v>
      </c>
      <c r="J21" s="305"/>
      <c r="K21" s="304"/>
    </row>
    <row r="22" spans="1:11" ht="30" customHeight="1" x14ac:dyDescent="0.3">
      <c r="A22" s="236" t="s">
        <v>18</v>
      </c>
      <c r="B22" s="12">
        <v>53990</v>
      </c>
      <c r="C22" s="19">
        <v>8.7272010157757214E-3</v>
      </c>
      <c r="D22" s="12">
        <v>85737</v>
      </c>
      <c r="E22" s="20">
        <v>9.0929260838237182E-3</v>
      </c>
      <c r="F22" s="12">
        <v>4387</v>
      </c>
      <c r="G22" s="19">
        <f t="shared" si="0"/>
        <v>6.9401379484907927E-3</v>
      </c>
      <c r="H22" s="12">
        <v>5921</v>
      </c>
      <c r="I22" s="19">
        <f t="shared" si="1"/>
        <v>7.3735255439547299E-3</v>
      </c>
      <c r="J22" s="305"/>
      <c r="K22" s="304"/>
    </row>
    <row r="23" spans="1:11" ht="30" customHeight="1" x14ac:dyDescent="0.3">
      <c r="A23" s="236" t="s">
        <v>19</v>
      </c>
      <c r="B23" s="12">
        <v>193243</v>
      </c>
      <c r="C23" s="19">
        <v>3.1236719872042001E-2</v>
      </c>
      <c r="D23" s="12">
        <v>310229</v>
      </c>
      <c r="E23" s="20">
        <v>3.2901656998245196E-2</v>
      </c>
      <c r="F23" s="12">
        <v>23414</v>
      </c>
      <c r="G23" s="19">
        <f t="shared" si="0"/>
        <v>3.7040435360374616E-2</v>
      </c>
      <c r="H23" s="12">
        <v>33392</v>
      </c>
      <c r="I23" s="19">
        <f>+(H23/H$27)</f>
        <v>4.1583645492946519E-2</v>
      </c>
      <c r="J23" s="305"/>
      <c r="K23" s="304"/>
    </row>
    <row r="24" spans="1:11" ht="30" customHeight="1" x14ac:dyDescent="0.3">
      <c r="A24" s="236" t="s">
        <v>20</v>
      </c>
      <c r="B24" s="12">
        <v>517442</v>
      </c>
      <c r="C24" s="19">
        <v>8.3641791961567347E-2</v>
      </c>
      <c r="D24" s="12">
        <v>816378</v>
      </c>
      <c r="E24" s="20">
        <v>8.6581811941866871E-2</v>
      </c>
      <c r="F24" s="12">
        <v>66362</v>
      </c>
      <c r="G24" s="19">
        <f t="shared" si="0"/>
        <v>0.10498323103208251</v>
      </c>
      <c r="H24" s="12">
        <v>96459</v>
      </c>
      <c r="I24" s="19">
        <f t="shared" si="1"/>
        <v>0.12012209093807284</v>
      </c>
      <c r="J24" s="305"/>
      <c r="K24" s="304"/>
    </row>
    <row r="25" spans="1:11" ht="30" customHeight="1" x14ac:dyDescent="0.3">
      <c r="A25" s="236" t="s">
        <v>21</v>
      </c>
      <c r="B25" s="12">
        <v>149793</v>
      </c>
      <c r="C25" s="19">
        <v>2.4213254709318253E-2</v>
      </c>
      <c r="D25" s="12">
        <v>218416</v>
      </c>
      <c r="E25" s="20">
        <v>2.3164334459153474E-2</v>
      </c>
      <c r="F25" s="12">
        <v>14091</v>
      </c>
      <c r="G25" s="19">
        <f t="shared" si="0"/>
        <v>2.2291653483515788E-2</v>
      </c>
      <c r="H25" s="12">
        <v>18346</v>
      </c>
      <c r="I25" s="19">
        <f t="shared" si="1"/>
        <v>2.2846596796046864E-2</v>
      </c>
      <c r="J25" s="305"/>
      <c r="K25" s="304"/>
    </row>
    <row r="26" spans="1:11" ht="30" customHeight="1" x14ac:dyDescent="0.3">
      <c r="A26" s="237" t="s">
        <v>61</v>
      </c>
      <c r="B26" s="246">
        <v>185544</v>
      </c>
      <c r="C26" s="19">
        <v>2.9992216804428418E-2</v>
      </c>
      <c r="D26" s="89">
        <v>35193</v>
      </c>
      <c r="E26" s="20">
        <v>3.7324299621867819E-3</v>
      </c>
      <c r="F26" s="246">
        <v>49819</v>
      </c>
      <c r="G26" s="19">
        <f t="shared" si="0"/>
        <v>7.8812567234069486E-2</v>
      </c>
      <c r="H26" s="246">
        <v>481</v>
      </c>
      <c r="I26" s="19">
        <f t="shared" si="1"/>
        <v>5.9899776839085039E-4</v>
      </c>
      <c r="J26" s="305"/>
      <c r="K26" s="304"/>
    </row>
    <row r="27" spans="1:11" ht="30" customHeight="1" x14ac:dyDescent="0.3">
      <c r="A27" s="21" t="s">
        <v>33</v>
      </c>
      <c r="B27" s="22">
        <v>6186405</v>
      </c>
      <c r="C27" s="159">
        <v>1</v>
      </c>
      <c r="D27" s="22">
        <v>9428978</v>
      </c>
      <c r="E27" s="162">
        <v>1</v>
      </c>
      <c r="F27" s="22">
        <f>SUM(F5:F26)</f>
        <v>632120</v>
      </c>
      <c r="G27" s="159">
        <v>1</v>
      </c>
      <c r="H27" s="22">
        <f>SUM(H5:H26)</f>
        <v>803008</v>
      </c>
      <c r="I27" s="323">
        <f t="shared" si="1"/>
        <v>1</v>
      </c>
      <c r="J27" s="322"/>
      <c r="K27" s="304"/>
    </row>
    <row r="28" spans="1:11" s="57" customFormat="1" ht="30" customHeight="1" x14ac:dyDescent="0.3">
      <c r="A28" s="249" t="s">
        <v>0</v>
      </c>
      <c r="B28" s="89">
        <f>SUM(B5:B13)</f>
        <v>2716200</v>
      </c>
      <c r="C28" s="160">
        <f>+B28/B$27</f>
        <v>0.43905951841174318</v>
      </c>
      <c r="D28" s="89">
        <f>SUM(D5:D13)</f>
        <v>4295241</v>
      </c>
      <c r="E28" s="307">
        <f>+D28/D$27</f>
        <v>0.45553622036237651</v>
      </c>
      <c r="F28" s="89">
        <f>SUM(F5:F13)</f>
        <v>226684</v>
      </c>
      <c r="G28" s="160">
        <f>+F28/F$27</f>
        <v>0.35860912484971208</v>
      </c>
      <c r="H28" s="89">
        <f>SUM(H5:H13)</f>
        <v>305839</v>
      </c>
      <c r="I28" s="160">
        <f t="shared" si="1"/>
        <v>0.38086669124093409</v>
      </c>
      <c r="J28" s="322"/>
      <c r="K28" s="304"/>
    </row>
    <row r="29" spans="1:11" s="57" customFormat="1" ht="30" customHeight="1" x14ac:dyDescent="0.3">
      <c r="A29" s="249" t="s">
        <v>1</v>
      </c>
      <c r="B29" s="89">
        <f>SUM(B14:B17)</f>
        <v>1179319</v>
      </c>
      <c r="C29" s="19">
        <f>+B29/B$27</f>
        <v>0.19063074596635687</v>
      </c>
      <c r="D29" s="89">
        <f>SUM(D14:D17)</f>
        <v>1792711</v>
      </c>
      <c r="E29" s="20">
        <f>+D29/D$27</f>
        <v>0.19012781660960498</v>
      </c>
      <c r="F29" s="89">
        <f>SUM(F14:F17)</f>
        <v>107294</v>
      </c>
      <c r="G29" s="19">
        <f>+F29/F$27</f>
        <v>0.16973675884325762</v>
      </c>
      <c r="H29" s="89">
        <f>SUM(H14:H17)</f>
        <v>144315</v>
      </c>
      <c r="I29" s="19">
        <f t="shared" si="1"/>
        <v>0.17971801028134216</v>
      </c>
      <c r="J29" s="305"/>
      <c r="K29" s="304"/>
    </row>
    <row r="30" spans="1:11" s="57" customFormat="1" ht="30" customHeight="1" x14ac:dyDescent="0.3">
      <c r="A30" s="237" t="s">
        <v>2</v>
      </c>
      <c r="B30" s="246">
        <f>SUM(B18:B25)</f>
        <v>2105342</v>
      </c>
      <c r="C30" s="247">
        <f>+B30/B$27</f>
        <v>0.34031751881747152</v>
      </c>
      <c r="D30" s="246">
        <f>SUM(D18:D25)</f>
        <v>3305833</v>
      </c>
      <c r="E30" s="248">
        <f>+D30/D$27</f>
        <v>0.35060353306583175</v>
      </c>
      <c r="F30" s="246">
        <f>SUM(F18:F25)</f>
        <v>248323</v>
      </c>
      <c r="G30" s="247">
        <f>+F30/F$27</f>
        <v>0.39284154907296082</v>
      </c>
      <c r="H30" s="246">
        <f>SUM(H18:H25)</f>
        <v>352373</v>
      </c>
      <c r="I30" s="247">
        <f>+(H30/H$27)</f>
        <v>0.43881630070933292</v>
      </c>
      <c r="J30" s="322"/>
      <c r="K30" s="304"/>
    </row>
    <row r="31" spans="1:11" ht="18.75" customHeight="1" x14ac:dyDescent="0.3">
      <c r="A31" s="52"/>
      <c r="B31" s="11"/>
      <c r="C31" s="23"/>
      <c r="D31" s="11"/>
      <c r="E31" s="19"/>
      <c r="H31" s="161"/>
      <c r="I31" s="161"/>
    </row>
    <row r="32" spans="1:11" ht="68.5" customHeight="1" x14ac:dyDescent="0.3">
      <c r="A32" s="365" t="s">
        <v>50</v>
      </c>
      <c r="B32" s="365"/>
      <c r="C32" s="365"/>
      <c r="D32" s="365"/>
      <c r="E32" s="365"/>
      <c r="F32" s="365"/>
      <c r="G32" s="365"/>
      <c r="H32" s="365"/>
      <c r="I32" s="365"/>
    </row>
    <row r="33" spans="1:12" ht="18" customHeight="1" x14ac:dyDescent="0.3">
      <c r="A33" s="136"/>
      <c r="B33" s="48"/>
      <c r="C33" s="48"/>
      <c r="D33" s="48"/>
      <c r="E33" s="48"/>
      <c r="F33" s="48"/>
      <c r="G33" s="48"/>
      <c r="H33" s="48"/>
      <c r="I33" s="48"/>
      <c r="J33" s="48"/>
      <c r="K33" s="48"/>
      <c r="L33" s="48"/>
    </row>
    <row r="34" spans="1:12" ht="44.5" customHeight="1" x14ac:dyDescent="0.3">
      <c r="C34" s="306"/>
      <c r="H34" s="161"/>
      <c r="I34" s="161"/>
    </row>
    <row r="35" spans="1:12" ht="44.5" customHeight="1" x14ac:dyDescent="0.3">
      <c r="C35" s="306"/>
      <c r="H35" s="161"/>
      <c r="I35" s="161"/>
    </row>
    <row r="36" spans="1:12" ht="44.5" customHeight="1" x14ac:dyDescent="0.3">
      <c r="H36" s="161"/>
      <c r="I36" s="161"/>
    </row>
    <row r="37" spans="1:12" x14ac:dyDescent="0.3">
      <c r="H37" s="161"/>
      <c r="I37" s="161"/>
    </row>
    <row r="38" spans="1:12" x14ac:dyDescent="0.3">
      <c r="H38" s="161"/>
      <c r="I38" s="161"/>
    </row>
    <row r="39" spans="1:12" x14ac:dyDescent="0.3">
      <c r="H39" s="161"/>
      <c r="I39" s="161"/>
    </row>
    <row r="40" spans="1:12" x14ac:dyDescent="0.3">
      <c r="H40" s="161"/>
      <c r="I40" s="161"/>
    </row>
    <row r="41" spans="1:12" x14ac:dyDescent="0.3">
      <c r="H41" s="161"/>
      <c r="I41" s="161"/>
    </row>
    <row r="42" spans="1:12" x14ac:dyDescent="0.3">
      <c r="H42" s="161"/>
      <c r="I42" s="161"/>
    </row>
    <row r="43" spans="1:12" x14ac:dyDescent="0.3">
      <c r="H43" s="161"/>
      <c r="I43" s="161"/>
    </row>
    <row r="44" spans="1:12" x14ac:dyDescent="0.3">
      <c r="H44" s="161"/>
      <c r="I44" s="161"/>
    </row>
    <row r="45" spans="1:12" x14ac:dyDescent="0.3">
      <c r="H45" s="161"/>
      <c r="I45" s="161"/>
    </row>
    <row r="46" spans="1:12" x14ac:dyDescent="0.3">
      <c r="H46" s="161"/>
      <c r="I46" s="161"/>
    </row>
    <row r="47" spans="1:12" x14ac:dyDescent="0.3">
      <c r="H47" s="161"/>
      <c r="I47" s="161"/>
    </row>
    <row r="48" spans="1:12" x14ac:dyDescent="0.3">
      <c r="H48" s="161"/>
      <c r="I48" s="161"/>
    </row>
    <row r="49" spans="8:9" x14ac:dyDescent="0.3">
      <c r="H49" s="161"/>
      <c r="I49" s="161"/>
    </row>
    <row r="50" spans="8:9" x14ac:dyDescent="0.3">
      <c r="H50" s="161"/>
      <c r="I50" s="161"/>
    </row>
    <row r="51" spans="8:9" x14ac:dyDescent="0.3">
      <c r="H51" s="161"/>
      <c r="I51" s="161"/>
    </row>
    <row r="52" spans="8:9" x14ac:dyDescent="0.3">
      <c r="H52" s="161"/>
      <c r="I52" s="161"/>
    </row>
    <row r="53" spans="8:9" x14ac:dyDescent="0.3">
      <c r="H53" s="161"/>
      <c r="I53" s="161"/>
    </row>
    <row r="54" spans="8:9" x14ac:dyDescent="0.3">
      <c r="H54" s="161"/>
      <c r="I54" s="161"/>
    </row>
    <row r="55" spans="8:9" x14ac:dyDescent="0.3">
      <c r="H55" s="161"/>
      <c r="I55" s="161"/>
    </row>
    <row r="56" spans="8:9" x14ac:dyDescent="0.3">
      <c r="H56" s="161"/>
      <c r="I56" s="161"/>
    </row>
    <row r="57" spans="8:9" x14ac:dyDescent="0.3">
      <c r="H57" s="161"/>
      <c r="I57" s="161"/>
    </row>
    <row r="58" spans="8:9" x14ac:dyDescent="0.3">
      <c r="H58" s="161"/>
      <c r="I58" s="161"/>
    </row>
    <row r="59" spans="8:9" x14ac:dyDescent="0.3">
      <c r="H59" s="161"/>
      <c r="I59" s="161"/>
    </row>
    <row r="60" spans="8:9" x14ac:dyDescent="0.3">
      <c r="H60" s="161"/>
      <c r="I60" s="161"/>
    </row>
    <row r="61" spans="8:9" x14ac:dyDescent="0.3">
      <c r="H61" s="161"/>
      <c r="I61" s="161"/>
    </row>
    <row r="62" spans="8:9" x14ac:dyDescent="0.3">
      <c r="H62" s="161"/>
      <c r="I62" s="161"/>
    </row>
    <row r="63" spans="8:9" x14ac:dyDescent="0.3">
      <c r="H63" s="161"/>
      <c r="I63" s="161"/>
    </row>
    <row r="64" spans="8:9" x14ac:dyDescent="0.3">
      <c r="H64" s="161"/>
      <c r="I64" s="161"/>
    </row>
    <row r="65" spans="8:9" x14ac:dyDescent="0.3">
      <c r="H65" s="161"/>
      <c r="I65" s="161"/>
    </row>
    <row r="66" spans="8:9" x14ac:dyDescent="0.3">
      <c r="H66" s="161"/>
      <c r="I66" s="161"/>
    </row>
    <row r="67" spans="8:9" x14ac:dyDescent="0.3">
      <c r="H67" s="161"/>
      <c r="I67" s="161"/>
    </row>
    <row r="68" spans="8:9" x14ac:dyDescent="0.3">
      <c r="H68" s="161"/>
      <c r="I68" s="161"/>
    </row>
    <row r="69" spans="8:9" x14ac:dyDescent="0.3">
      <c r="H69" s="161"/>
      <c r="I69" s="161"/>
    </row>
    <row r="70" spans="8:9" x14ac:dyDescent="0.3">
      <c r="H70" s="161"/>
      <c r="I70" s="161"/>
    </row>
    <row r="71" spans="8:9" x14ac:dyDescent="0.3">
      <c r="H71" s="161"/>
      <c r="I71" s="161"/>
    </row>
    <row r="72" spans="8:9" x14ac:dyDescent="0.3">
      <c r="H72" s="161"/>
      <c r="I72" s="161"/>
    </row>
    <row r="73" spans="8:9" x14ac:dyDescent="0.3">
      <c r="H73" s="161"/>
      <c r="I73" s="161"/>
    </row>
    <row r="74" spans="8:9" x14ac:dyDescent="0.3">
      <c r="H74" s="161"/>
      <c r="I74" s="161"/>
    </row>
    <row r="75" spans="8:9" x14ac:dyDescent="0.3">
      <c r="H75" s="161"/>
      <c r="I75" s="161"/>
    </row>
    <row r="76" spans="8:9" x14ac:dyDescent="0.3">
      <c r="H76" s="161"/>
      <c r="I76" s="161"/>
    </row>
    <row r="77" spans="8:9" x14ac:dyDescent="0.3">
      <c r="H77" s="161"/>
      <c r="I77" s="161"/>
    </row>
    <row r="78" spans="8:9" x14ac:dyDescent="0.3">
      <c r="H78" s="161"/>
      <c r="I78" s="161"/>
    </row>
    <row r="79" spans="8:9" x14ac:dyDescent="0.3">
      <c r="H79" s="161"/>
      <c r="I79" s="161"/>
    </row>
    <row r="80" spans="8:9" x14ac:dyDescent="0.3">
      <c r="H80" s="161"/>
      <c r="I80" s="161"/>
    </row>
    <row r="81" spans="8:9" x14ac:dyDescent="0.3">
      <c r="H81" s="161"/>
      <c r="I81" s="161"/>
    </row>
    <row r="82" spans="8:9" x14ac:dyDescent="0.3">
      <c r="H82" s="161"/>
      <c r="I82" s="161"/>
    </row>
    <row r="83" spans="8:9" x14ac:dyDescent="0.3">
      <c r="H83" s="161"/>
      <c r="I83" s="161"/>
    </row>
    <row r="84" spans="8:9" x14ac:dyDescent="0.3">
      <c r="H84" s="161"/>
      <c r="I84" s="161"/>
    </row>
    <row r="85" spans="8:9" x14ac:dyDescent="0.3">
      <c r="H85" s="161"/>
      <c r="I85" s="161"/>
    </row>
    <row r="86" spans="8:9" x14ac:dyDescent="0.3">
      <c r="H86" s="161"/>
      <c r="I86" s="161"/>
    </row>
    <row r="87" spans="8:9" x14ac:dyDescent="0.3">
      <c r="H87" s="161"/>
      <c r="I87" s="161"/>
    </row>
    <row r="88" spans="8:9" x14ac:dyDescent="0.3">
      <c r="H88" s="161"/>
      <c r="I88" s="161"/>
    </row>
    <row r="89" spans="8:9" x14ac:dyDescent="0.3">
      <c r="H89" s="161"/>
      <c r="I89" s="161"/>
    </row>
    <row r="90" spans="8:9" x14ac:dyDescent="0.3">
      <c r="H90" s="161"/>
      <c r="I90" s="161"/>
    </row>
    <row r="91" spans="8:9" x14ac:dyDescent="0.3">
      <c r="H91" s="161"/>
      <c r="I91" s="161"/>
    </row>
    <row r="92" spans="8:9" x14ac:dyDescent="0.3">
      <c r="H92" s="161"/>
      <c r="I92" s="161"/>
    </row>
    <row r="93" spans="8:9" x14ac:dyDescent="0.3">
      <c r="H93" s="161"/>
      <c r="I93" s="161"/>
    </row>
    <row r="94" spans="8:9" x14ac:dyDescent="0.3">
      <c r="H94" s="161"/>
      <c r="I94" s="161"/>
    </row>
    <row r="95" spans="8:9" x14ac:dyDescent="0.3">
      <c r="H95" s="161"/>
      <c r="I95" s="161"/>
    </row>
    <row r="96" spans="8:9" x14ac:dyDescent="0.3">
      <c r="H96" s="161"/>
      <c r="I96" s="161"/>
    </row>
    <row r="97" spans="8:9" x14ac:dyDescent="0.3">
      <c r="H97" s="161"/>
      <c r="I97" s="161"/>
    </row>
    <row r="98" spans="8:9" x14ac:dyDescent="0.3">
      <c r="H98" s="161"/>
      <c r="I98" s="161"/>
    </row>
    <row r="99" spans="8:9" x14ac:dyDescent="0.3">
      <c r="H99" s="161"/>
      <c r="I99" s="161"/>
    </row>
    <row r="100" spans="8:9" x14ac:dyDescent="0.3">
      <c r="H100" s="161"/>
      <c r="I100" s="161"/>
    </row>
    <row r="101" spans="8:9" x14ac:dyDescent="0.3">
      <c r="H101" s="161"/>
      <c r="I101" s="161"/>
    </row>
    <row r="102" spans="8:9" x14ac:dyDescent="0.3">
      <c r="H102" s="161"/>
      <c r="I102" s="161"/>
    </row>
    <row r="103" spans="8:9" x14ac:dyDescent="0.3">
      <c r="H103" s="161"/>
      <c r="I103" s="161"/>
    </row>
    <row r="104" spans="8:9" x14ac:dyDescent="0.3">
      <c r="H104" s="161"/>
      <c r="I104" s="161"/>
    </row>
    <row r="105" spans="8:9" x14ac:dyDescent="0.3">
      <c r="H105" s="161"/>
      <c r="I105" s="161"/>
    </row>
    <row r="106" spans="8:9" x14ac:dyDescent="0.3">
      <c r="H106" s="161"/>
      <c r="I106" s="161"/>
    </row>
    <row r="107" spans="8:9" x14ac:dyDescent="0.3">
      <c r="H107" s="161"/>
      <c r="I107" s="161"/>
    </row>
    <row r="108" spans="8:9" x14ac:dyDescent="0.3">
      <c r="H108" s="161"/>
      <c r="I108" s="161"/>
    </row>
    <row r="109" spans="8:9" x14ac:dyDescent="0.3">
      <c r="H109" s="161"/>
      <c r="I109" s="161"/>
    </row>
    <row r="110" spans="8:9" x14ac:dyDescent="0.3">
      <c r="H110" s="161"/>
      <c r="I110" s="161"/>
    </row>
    <row r="111" spans="8:9" x14ac:dyDescent="0.3">
      <c r="H111" s="161"/>
      <c r="I111" s="161"/>
    </row>
    <row r="112" spans="8:9" x14ac:dyDescent="0.3">
      <c r="H112" s="161"/>
      <c r="I112" s="161"/>
    </row>
    <row r="113" spans="8:9" x14ac:dyDescent="0.3">
      <c r="H113" s="161"/>
      <c r="I113" s="161"/>
    </row>
    <row r="114" spans="8:9" x14ac:dyDescent="0.3">
      <c r="H114" s="161"/>
      <c r="I114" s="161"/>
    </row>
    <row r="115" spans="8:9" x14ac:dyDescent="0.3">
      <c r="H115" s="161"/>
      <c r="I115" s="161"/>
    </row>
    <row r="116" spans="8:9" x14ac:dyDescent="0.3">
      <c r="H116" s="161"/>
      <c r="I116" s="161"/>
    </row>
    <row r="117" spans="8:9" x14ac:dyDescent="0.3">
      <c r="H117" s="161"/>
      <c r="I117" s="161"/>
    </row>
    <row r="118" spans="8:9" x14ac:dyDescent="0.3">
      <c r="H118" s="161"/>
      <c r="I118" s="161"/>
    </row>
    <row r="119" spans="8:9" x14ac:dyDescent="0.3">
      <c r="H119" s="161"/>
      <c r="I119" s="161"/>
    </row>
    <row r="120" spans="8:9" x14ac:dyDescent="0.3">
      <c r="H120" s="161"/>
      <c r="I120" s="161"/>
    </row>
    <row r="121" spans="8:9" x14ac:dyDescent="0.3">
      <c r="H121" s="161"/>
      <c r="I121" s="161"/>
    </row>
    <row r="122" spans="8:9" x14ac:dyDescent="0.3">
      <c r="H122" s="161"/>
      <c r="I122" s="161"/>
    </row>
    <row r="123" spans="8:9" x14ac:dyDescent="0.3">
      <c r="H123" s="161"/>
      <c r="I123" s="161"/>
    </row>
    <row r="124" spans="8:9" x14ac:dyDescent="0.3">
      <c r="H124" s="161"/>
      <c r="I124" s="161"/>
    </row>
    <row r="125" spans="8:9" x14ac:dyDescent="0.3">
      <c r="H125" s="161"/>
      <c r="I125" s="161"/>
    </row>
    <row r="126" spans="8:9" x14ac:dyDescent="0.3">
      <c r="H126" s="161"/>
      <c r="I126" s="161"/>
    </row>
    <row r="127" spans="8:9" x14ac:dyDescent="0.3">
      <c r="H127" s="161"/>
      <c r="I127" s="161"/>
    </row>
    <row r="128" spans="8:9" x14ac:dyDescent="0.3">
      <c r="H128" s="161"/>
      <c r="I128" s="161"/>
    </row>
    <row r="129" spans="8:9" x14ac:dyDescent="0.3">
      <c r="H129" s="161"/>
      <c r="I129" s="161"/>
    </row>
    <row r="130" spans="8:9" x14ac:dyDescent="0.3">
      <c r="H130" s="161"/>
      <c r="I130" s="161"/>
    </row>
    <row r="131" spans="8:9" x14ac:dyDescent="0.3">
      <c r="H131" s="161"/>
      <c r="I131" s="161"/>
    </row>
    <row r="132" spans="8:9" x14ac:dyDescent="0.3">
      <c r="H132" s="161"/>
      <c r="I132" s="161"/>
    </row>
    <row r="133" spans="8:9" x14ac:dyDescent="0.3">
      <c r="H133" s="161"/>
      <c r="I133" s="161"/>
    </row>
    <row r="134" spans="8:9" x14ac:dyDescent="0.3">
      <c r="H134" s="161"/>
      <c r="I134" s="161"/>
    </row>
    <row r="135" spans="8:9" x14ac:dyDescent="0.3">
      <c r="H135" s="161"/>
      <c r="I135" s="161"/>
    </row>
    <row r="136" spans="8:9" x14ac:dyDescent="0.3">
      <c r="H136" s="161"/>
      <c r="I136" s="161"/>
    </row>
    <row r="137" spans="8:9" x14ac:dyDescent="0.3">
      <c r="H137" s="161"/>
      <c r="I137" s="161"/>
    </row>
    <row r="138" spans="8:9" x14ac:dyDescent="0.3">
      <c r="H138" s="161"/>
      <c r="I138" s="161"/>
    </row>
    <row r="139" spans="8:9" x14ac:dyDescent="0.3">
      <c r="H139" s="161"/>
      <c r="I139" s="161"/>
    </row>
    <row r="140" spans="8:9" x14ac:dyDescent="0.3">
      <c r="H140" s="161"/>
      <c r="I140" s="161"/>
    </row>
    <row r="141" spans="8:9" x14ac:dyDescent="0.3">
      <c r="H141" s="161"/>
      <c r="I141" s="161"/>
    </row>
    <row r="142" spans="8:9" x14ac:dyDescent="0.3">
      <c r="H142" s="161"/>
      <c r="I142" s="161"/>
    </row>
    <row r="143" spans="8:9" x14ac:dyDescent="0.3">
      <c r="H143" s="161"/>
      <c r="I143" s="161"/>
    </row>
    <row r="144" spans="8:9" x14ac:dyDescent="0.3">
      <c r="H144" s="161"/>
      <c r="I144" s="161"/>
    </row>
    <row r="145" spans="8:9" x14ac:dyDescent="0.3">
      <c r="H145" s="161"/>
      <c r="I145" s="161"/>
    </row>
    <row r="146" spans="8:9" x14ac:dyDescent="0.3">
      <c r="H146" s="161"/>
      <c r="I146" s="161"/>
    </row>
    <row r="147" spans="8:9" x14ac:dyDescent="0.3">
      <c r="H147" s="161"/>
      <c r="I147" s="161"/>
    </row>
    <row r="148" spans="8:9" x14ac:dyDescent="0.3">
      <c r="H148" s="161"/>
      <c r="I148" s="161"/>
    </row>
    <row r="149" spans="8:9" x14ac:dyDescent="0.3">
      <c r="H149" s="161"/>
      <c r="I149" s="161"/>
    </row>
    <row r="150" spans="8:9" x14ac:dyDescent="0.3">
      <c r="H150" s="161"/>
      <c r="I150" s="161"/>
    </row>
    <row r="151" spans="8:9" x14ac:dyDescent="0.3">
      <c r="H151" s="161"/>
      <c r="I151" s="161"/>
    </row>
    <row r="152" spans="8:9" x14ac:dyDescent="0.3">
      <c r="H152" s="161"/>
      <c r="I152" s="161"/>
    </row>
    <row r="153" spans="8:9" x14ac:dyDescent="0.3">
      <c r="H153" s="161"/>
      <c r="I153" s="161"/>
    </row>
    <row r="154" spans="8:9" x14ac:dyDescent="0.3">
      <c r="H154" s="161"/>
      <c r="I154" s="161"/>
    </row>
    <row r="155" spans="8:9" x14ac:dyDescent="0.3">
      <c r="H155" s="161"/>
      <c r="I155" s="161"/>
    </row>
    <row r="156" spans="8:9" x14ac:dyDescent="0.3">
      <c r="H156" s="161"/>
      <c r="I156" s="161"/>
    </row>
    <row r="157" spans="8:9" x14ac:dyDescent="0.3">
      <c r="H157" s="161"/>
      <c r="I157" s="161"/>
    </row>
    <row r="158" spans="8:9" x14ac:dyDescent="0.3">
      <c r="H158" s="161"/>
      <c r="I158" s="161"/>
    </row>
    <row r="159" spans="8:9" x14ac:dyDescent="0.3">
      <c r="H159" s="161"/>
      <c r="I159" s="161"/>
    </row>
    <row r="160" spans="8:9" x14ac:dyDescent="0.3">
      <c r="H160" s="161"/>
      <c r="I160" s="161"/>
    </row>
    <row r="161" spans="8:9" x14ac:dyDescent="0.3">
      <c r="H161" s="161"/>
      <c r="I161" s="161"/>
    </row>
    <row r="162" spans="8:9" x14ac:dyDescent="0.3">
      <c r="H162" s="161"/>
      <c r="I162" s="161"/>
    </row>
    <row r="163" spans="8:9" x14ac:dyDescent="0.3">
      <c r="H163" s="161"/>
      <c r="I163" s="161"/>
    </row>
    <row r="164" spans="8:9" x14ac:dyDescent="0.3">
      <c r="H164" s="161"/>
      <c r="I164" s="161"/>
    </row>
    <row r="165" spans="8:9" x14ac:dyDescent="0.3">
      <c r="H165" s="161"/>
      <c r="I165" s="161"/>
    </row>
    <row r="166" spans="8:9" x14ac:dyDescent="0.3">
      <c r="H166" s="161"/>
      <c r="I166" s="161"/>
    </row>
    <row r="167" spans="8:9" x14ac:dyDescent="0.3">
      <c r="H167" s="161"/>
      <c r="I167" s="161"/>
    </row>
    <row r="168" spans="8:9" x14ac:dyDescent="0.3">
      <c r="H168" s="161"/>
      <c r="I168" s="161"/>
    </row>
    <row r="169" spans="8:9" x14ac:dyDescent="0.3">
      <c r="H169" s="161"/>
      <c r="I169" s="161"/>
    </row>
    <row r="170" spans="8:9" x14ac:dyDescent="0.3">
      <c r="H170" s="161"/>
      <c r="I170" s="161"/>
    </row>
    <row r="171" spans="8:9" x14ac:dyDescent="0.3">
      <c r="H171" s="161"/>
      <c r="I171" s="161"/>
    </row>
    <row r="172" spans="8:9" x14ac:dyDescent="0.3">
      <c r="H172" s="161"/>
      <c r="I172" s="161"/>
    </row>
    <row r="173" spans="8:9" x14ac:dyDescent="0.3">
      <c r="H173" s="161"/>
      <c r="I173" s="161"/>
    </row>
    <row r="174" spans="8:9" x14ac:dyDescent="0.3">
      <c r="H174" s="161"/>
      <c r="I174" s="161"/>
    </row>
    <row r="175" spans="8:9" x14ac:dyDescent="0.3">
      <c r="H175" s="161"/>
      <c r="I175" s="161"/>
    </row>
    <row r="176" spans="8:9" x14ac:dyDescent="0.3">
      <c r="H176" s="161"/>
      <c r="I176" s="161"/>
    </row>
    <row r="177" spans="8:9" x14ac:dyDescent="0.3">
      <c r="H177" s="161"/>
      <c r="I177" s="161"/>
    </row>
    <row r="178" spans="8:9" x14ac:dyDescent="0.3">
      <c r="H178" s="161"/>
      <c r="I178" s="161"/>
    </row>
    <row r="179" spans="8:9" x14ac:dyDescent="0.3">
      <c r="H179" s="161"/>
      <c r="I179" s="161"/>
    </row>
    <row r="180" spans="8:9" x14ac:dyDescent="0.3">
      <c r="H180" s="161"/>
      <c r="I180" s="161"/>
    </row>
    <row r="181" spans="8:9" x14ac:dyDescent="0.3">
      <c r="H181" s="161"/>
      <c r="I181" s="161"/>
    </row>
    <row r="182" spans="8:9" x14ac:dyDescent="0.3">
      <c r="H182" s="161"/>
      <c r="I182" s="161"/>
    </row>
    <row r="183" spans="8:9" x14ac:dyDescent="0.3">
      <c r="H183" s="161"/>
      <c r="I183" s="161"/>
    </row>
    <row r="184" spans="8:9" x14ac:dyDescent="0.3">
      <c r="H184" s="161"/>
      <c r="I184" s="161"/>
    </row>
    <row r="185" spans="8:9" x14ac:dyDescent="0.3">
      <c r="H185" s="161"/>
      <c r="I185" s="161"/>
    </row>
    <row r="186" spans="8:9" x14ac:dyDescent="0.3">
      <c r="H186" s="161"/>
      <c r="I186" s="161"/>
    </row>
    <row r="187" spans="8:9" x14ac:dyDescent="0.3">
      <c r="H187" s="161"/>
      <c r="I187" s="161"/>
    </row>
  </sheetData>
  <mergeCells count="14">
    <mergeCell ref="H2:I2"/>
    <mergeCell ref="H3:H4"/>
    <mergeCell ref="I3:I4"/>
    <mergeCell ref="A32:I32"/>
    <mergeCell ref="F3:F4"/>
    <mergeCell ref="G3:G4"/>
    <mergeCell ref="B2:C2"/>
    <mergeCell ref="D2:E2"/>
    <mergeCell ref="A3:A4"/>
    <mergeCell ref="B3:B4"/>
    <mergeCell ref="C3:C4"/>
    <mergeCell ref="D3:D4"/>
    <mergeCell ref="E3:E4"/>
    <mergeCell ref="F2:G2"/>
  </mergeCells>
  <pageMargins left="0.70866141732283472" right="0.70866141732283472" top="0.94488188976377963" bottom="0.74803149606299213" header="0.31496062992125984" footer="0.31496062992125984"/>
  <pageSetup paperSize="9" scale="46" orientation="portrait" r:id="rId1"/>
  <headerFooter>
    <oddHeader>&amp;COSSERVATORIO ASSEGNO UNICO UNIVERSALE</oddHeader>
    <oddFooter>&amp;CINPS - COORDINAMENTO GENERALE STATISTICO ATTUARIALE</oddFooter>
  </headerFooter>
  <ignoredErrors>
    <ignoredError sqref="B31:K31 B28:B30 J28:K30" formulaRange="1"/>
    <ignoredError sqref="C30:H30 C28:H29"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pageSetUpPr fitToPage="1"/>
  </sheetPr>
  <dimension ref="A1:P50"/>
  <sheetViews>
    <sheetView showGridLines="0" topLeftCell="A21" zoomScale="82" zoomScaleNormal="82" zoomScaleSheetLayoutView="62" workbookViewId="0">
      <selection activeCell="C25" sqref="C25:J27"/>
    </sheetView>
  </sheetViews>
  <sheetFormatPr defaultColWidth="13.26953125" defaultRowHeight="10" x14ac:dyDescent="0.35"/>
  <cols>
    <col min="1" max="1" width="38.81640625" style="1" customWidth="1"/>
    <col min="2" max="2" width="18.453125" style="1" customWidth="1"/>
    <col min="3" max="4" width="23.453125" style="1" customWidth="1"/>
    <col min="5" max="6" width="21.453125" style="1" customWidth="1"/>
    <col min="7" max="7" width="18.54296875" style="1" customWidth="1"/>
    <col min="8" max="8" width="15.7265625" style="1" customWidth="1"/>
    <col min="9" max="9" width="15.54296875" style="1" customWidth="1"/>
    <col min="10" max="10" width="11.453125" style="1" customWidth="1"/>
    <col min="11" max="11" width="13.26953125" style="1"/>
    <col min="12" max="12" width="15.81640625" style="1" customWidth="1"/>
    <col min="13" max="16384" width="13.26953125" style="1"/>
  </cols>
  <sheetData>
    <row r="1" spans="1:16" ht="57.65" customHeight="1" thickBot="1" x14ac:dyDescent="0.4">
      <c r="A1" s="86" t="s">
        <v>164</v>
      </c>
      <c r="B1" s="86"/>
      <c r="C1" s="86"/>
      <c r="D1" s="86"/>
      <c r="E1" s="86"/>
      <c r="F1" s="86"/>
    </row>
    <row r="2" spans="1:16" ht="75" customHeight="1" thickTop="1" thickBot="1" x14ac:dyDescent="0.4">
      <c r="A2" s="55" t="s">
        <v>36</v>
      </c>
      <c r="B2" s="56" t="s">
        <v>114</v>
      </c>
      <c r="C2" s="56" t="s">
        <v>93</v>
      </c>
      <c r="D2" s="56" t="s">
        <v>39</v>
      </c>
      <c r="E2" s="56" t="s">
        <v>96</v>
      </c>
      <c r="F2" s="56" t="s">
        <v>165</v>
      </c>
      <c r="G2" s="57"/>
    </row>
    <row r="3" spans="1:16" ht="35.15" customHeight="1" thickTop="1" x14ac:dyDescent="0.3">
      <c r="A3" s="217"/>
      <c r="B3" s="372" t="s">
        <v>170</v>
      </c>
      <c r="C3" s="372"/>
      <c r="D3" s="372"/>
      <c r="E3" s="372"/>
      <c r="F3" s="372"/>
      <c r="G3" s="57"/>
    </row>
    <row r="4" spans="1:16" ht="32.5" customHeight="1" x14ac:dyDescent="0.35">
      <c r="A4" s="90" t="s">
        <v>172</v>
      </c>
      <c r="B4" s="58">
        <v>5257415</v>
      </c>
      <c r="C4" s="58">
        <v>8430809</v>
      </c>
      <c r="D4" s="96">
        <v>1230.0999999999999</v>
      </c>
      <c r="E4" s="58">
        <v>234</v>
      </c>
      <c r="F4" s="58">
        <v>146</v>
      </c>
      <c r="G4" s="172"/>
      <c r="H4" s="224"/>
      <c r="I4" s="224"/>
      <c r="J4" s="8"/>
      <c r="K4" s="224"/>
      <c r="L4" s="224"/>
      <c r="N4" s="24"/>
      <c r="O4" s="24"/>
      <c r="P4" s="24"/>
    </row>
    <row r="5" spans="1:16" ht="30.65" customHeight="1" x14ac:dyDescent="0.35">
      <c r="A5" s="90" t="s">
        <v>173</v>
      </c>
      <c r="B5" s="58">
        <v>5260672</v>
      </c>
      <c r="C5" s="58">
        <v>8431025</v>
      </c>
      <c r="D5" s="96">
        <v>1230.8</v>
      </c>
      <c r="E5" s="58">
        <v>234</v>
      </c>
      <c r="F5" s="58">
        <v>146</v>
      </c>
      <c r="G5" s="172"/>
      <c r="H5" s="224"/>
      <c r="I5" s="224"/>
      <c r="J5" s="8"/>
      <c r="K5" s="224"/>
      <c r="L5" s="224"/>
      <c r="N5" s="24"/>
      <c r="O5" s="24"/>
      <c r="P5" s="24"/>
    </row>
    <row r="6" spans="1:16" ht="25.5" customHeight="1" x14ac:dyDescent="0.35">
      <c r="A6" s="90" t="s">
        <v>174</v>
      </c>
      <c r="B6" s="58">
        <v>5307598</v>
      </c>
      <c r="C6" s="58">
        <v>8519530</v>
      </c>
      <c r="D6" s="96">
        <v>1248.8</v>
      </c>
      <c r="E6" s="58">
        <v>235</v>
      </c>
      <c r="F6" s="58">
        <v>147</v>
      </c>
      <c r="G6" s="172"/>
      <c r="H6" s="224"/>
      <c r="I6" s="224"/>
      <c r="J6" s="8"/>
      <c r="K6" s="224"/>
      <c r="L6" s="224"/>
      <c r="N6" s="24"/>
      <c r="O6" s="24"/>
      <c r="P6" s="24"/>
    </row>
    <row r="7" spans="1:16" ht="32.5" customHeight="1" x14ac:dyDescent="0.35">
      <c r="A7" s="90" t="s">
        <v>175</v>
      </c>
      <c r="B7" s="58">
        <v>5306692</v>
      </c>
      <c r="C7" s="58">
        <v>8515701</v>
      </c>
      <c r="D7" s="96">
        <v>1248.9000000000001</v>
      </c>
      <c r="E7" s="58">
        <v>235</v>
      </c>
      <c r="F7" s="58">
        <v>147</v>
      </c>
      <c r="G7" s="172"/>
      <c r="H7" s="224"/>
      <c r="I7" s="224"/>
      <c r="J7" s="8"/>
      <c r="K7" s="224"/>
      <c r="L7" s="224"/>
    </row>
    <row r="8" spans="1:16" ht="32.5" customHeight="1" x14ac:dyDescent="0.35">
      <c r="A8" s="90" t="s">
        <v>176</v>
      </c>
      <c r="B8" s="58">
        <v>5280924</v>
      </c>
      <c r="C8" s="58">
        <v>8463274</v>
      </c>
      <c r="D8" s="96">
        <v>1243</v>
      </c>
      <c r="E8" s="58">
        <v>235</v>
      </c>
      <c r="F8" s="58">
        <v>147</v>
      </c>
      <c r="G8" s="172"/>
      <c r="H8" s="224"/>
      <c r="I8" s="224"/>
      <c r="J8" s="8"/>
      <c r="K8" s="224"/>
      <c r="L8" s="224"/>
    </row>
    <row r="9" spans="1:16" ht="32.5" customHeight="1" x14ac:dyDescent="0.35">
      <c r="A9" s="90" t="s">
        <v>177</v>
      </c>
      <c r="B9" s="58">
        <v>5337187</v>
      </c>
      <c r="C9" s="58">
        <v>8545080</v>
      </c>
      <c r="D9" s="96">
        <v>1255.5</v>
      </c>
      <c r="E9" s="58">
        <v>235</v>
      </c>
      <c r="F9" s="58">
        <v>147</v>
      </c>
      <c r="G9" s="172"/>
      <c r="H9" s="224"/>
      <c r="I9" s="224"/>
      <c r="J9" s="8"/>
      <c r="K9" s="224"/>
      <c r="L9" s="224"/>
    </row>
    <row r="10" spans="1:16" ht="32.5" customHeight="1" x14ac:dyDescent="0.35">
      <c r="A10" s="90" t="s">
        <v>178</v>
      </c>
      <c r="B10" s="58">
        <v>5361191</v>
      </c>
      <c r="C10" s="58">
        <v>8577163</v>
      </c>
      <c r="D10" s="96">
        <v>1261.8</v>
      </c>
      <c r="E10" s="58">
        <v>235</v>
      </c>
      <c r="F10" s="58">
        <v>147</v>
      </c>
      <c r="G10" s="172"/>
      <c r="H10" s="224"/>
      <c r="I10" s="224"/>
      <c r="J10" s="8"/>
      <c r="K10" s="224"/>
      <c r="L10" s="224"/>
    </row>
    <row r="11" spans="1:16" ht="32.5" customHeight="1" x14ac:dyDescent="0.35">
      <c r="A11" s="90" t="s">
        <v>179</v>
      </c>
      <c r="B11" s="58">
        <v>5397902</v>
      </c>
      <c r="C11" s="58">
        <v>8625974</v>
      </c>
      <c r="D11" s="96">
        <v>1269.5</v>
      </c>
      <c r="E11" s="58">
        <v>235</v>
      </c>
      <c r="F11" s="58">
        <v>147</v>
      </c>
      <c r="G11" s="172"/>
      <c r="H11" s="224"/>
      <c r="I11" s="224"/>
      <c r="J11" s="8"/>
      <c r="K11" s="224"/>
      <c r="L11" s="224"/>
    </row>
    <row r="12" spans="1:16" ht="32.5" customHeight="1" x14ac:dyDescent="0.35">
      <c r="A12" s="90" t="s">
        <v>180</v>
      </c>
      <c r="B12" s="58">
        <v>5433467</v>
      </c>
      <c r="C12" s="58">
        <v>8675235</v>
      </c>
      <c r="D12" s="96">
        <v>1277.5999999999999</v>
      </c>
      <c r="E12" s="58">
        <v>235</v>
      </c>
      <c r="F12" s="58">
        <v>147</v>
      </c>
      <c r="G12" s="172"/>
      <c r="H12" s="224"/>
      <c r="I12" s="224"/>
      <c r="J12" s="8"/>
      <c r="K12" s="224"/>
      <c r="L12" s="224"/>
    </row>
    <row r="13" spans="1:16" ht="32.5" customHeight="1" thickBot="1" x14ac:dyDescent="0.4">
      <c r="A13" s="173" t="s">
        <v>181</v>
      </c>
      <c r="B13" s="174">
        <v>5466072</v>
      </c>
      <c r="C13" s="174">
        <v>8722191</v>
      </c>
      <c r="D13" s="175">
        <v>1285.0999999999999</v>
      </c>
      <c r="E13" s="174">
        <v>235</v>
      </c>
      <c r="F13" s="174">
        <v>147</v>
      </c>
      <c r="G13" s="172"/>
      <c r="H13" s="224"/>
      <c r="I13" s="224"/>
      <c r="J13" s="8"/>
      <c r="K13" s="224"/>
      <c r="L13" s="224"/>
    </row>
    <row r="14" spans="1:16" ht="26.5" customHeight="1" thickTop="1" x14ac:dyDescent="0.35">
      <c r="A14" s="220" t="s">
        <v>193</v>
      </c>
      <c r="B14" s="221"/>
      <c r="C14" s="221"/>
      <c r="D14" s="222">
        <v>12551.1</v>
      </c>
      <c r="E14" s="223"/>
      <c r="F14" s="223"/>
      <c r="G14" s="172"/>
      <c r="H14" s="224"/>
      <c r="I14" s="224"/>
      <c r="J14" s="8"/>
    </row>
    <row r="15" spans="1:16" ht="26.5" customHeight="1" x14ac:dyDescent="0.35">
      <c r="A15" s="220" t="s">
        <v>162</v>
      </c>
      <c r="B15" s="221">
        <v>5340912</v>
      </c>
      <c r="C15" s="221">
        <v>8550598.1999999993</v>
      </c>
      <c r="D15" s="222"/>
      <c r="E15" s="223"/>
      <c r="F15" s="223"/>
      <c r="G15" s="172"/>
      <c r="H15" s="224"/>
      <c r="I15" s="224"/>
      <c r="J15" s="8"/>
    </row>
    <row r="16" spans="1:16" ht="26.5" customHeight="1" thickBot="1" x14ac:dyDescent="0.4">
      <c r="A16" s="226" t="s">
        <v>163</v>
      </c>
      <c r="B16" s="227"/>
      <c r="C16" s="228"/>
      <c r="D16" s="229"/>
      <c r="E16" s="227">
        <v>235</v>
      </c>
      <c r="F16" s="227">
        <v>147</v>
      </c>
      <c r="G16" s="172"/>
      <c r="H16" s="224"/>
      <c r="I16" s="224"/>
      <c r="J16" s="8"/>
    </row>
    <row r="17" spans="1:12" ht="38.15" customHeight="1" thickTop="1" x14ac:dyDescent="0.3">
      <c r="A17" s="219"/>
      <c r="B17" s="372" t="s">
        <v>171</v>
      </c>
      <c r="C17" s="372"/>
      <c r="D17" s="372"/>
      <c r="E17" s="372"/>
      <c r="F17" s="372"/>
      <c r="G17" s="172"/>
      <c r="H17" s="224"/>
      <c r="I17" s="224"/>
      <c r="J17" s="8"/>
    </row>
    <row r="18" spans="1:12" ht="38.15" customHeight="1" x14ac:dyDescent="0.35">
      <c r="A18" s="90" t="s">
        <v>182</v>
      </c>
      <c r="B18" s="58">
        <v>5485003</v>
      </c>
      <c r="C18" s="58">
        <v>8748642</v>
      </c>
      <c r="D18" s="96">
        <v>1450.4</v>
      </c>
      <c r="E18" s="58">
        <v>264</v>
      </c>
      <c r="F18" s="58">
        <v>166</v>
      </c>
      <c r="G18" s="318"/>
      <c r="H18" s="224"/>
      <c r="I18" s="224"/>
      <c r="J18" s="8"/>
    </row>
    <row r="19" spans="1:12" ht="38.15" customHeight="1" x14ac:dyDescent="0.35">
      <c r="A19" s="90" t="s">
        <v>184</v>
      </c>
      <c r="B19" s="58">
        <v>5498127</v>
      </c>
      <c r="C19" s="58">
        <v>8764590</v>
      </c>
      <c r="D19" s="96">
        <v>1446.9</v>
      </c>
      <c r="E19" s="58">
        <v>263</v>
      </c>
      <c r="F19" s="58">
        <v>165</v>
      </c>
      <c r="G19" s="172"/>
      <c r="H19" s="224"/>
      <c r="I19" s="224"/>
      <c r="J19" s="8"/>
    </row>
    <row r="20" spans="1:12" ht="38.15" customHeight="1" x14ac:dyDescent="0.35">
      <c r="A20" s="90" t="s">
        <v>207</v>
      </c>
      <c r="B20" s="58">
        <v>5660463</v>
      </c>
      <c r="C20" s="58">
        <v>9005745</v>
      </c>
      <c r="D20" s="96">
        <v>1433.2</v>
      </c>
      <c r="E20" s="58">
        <v>253</v>
      </c>
      <c r="F20" s="58">
        <v>159</v>
      </c>
      <c r="G20" s="172"/>
      <c r="H20" s="224"/>
      <c r="I20" s="224"/>
      <c r="J20" s="8"/>
    </row>
    <row r="21" spans="1:12" ht="38.15" customHeight="1" x14ac:dyDescent="0.35">
      <c r="A21" s="90" t="s">
        <v>173</v>
      </c>
      <c r="B21" s="58">
        <v>5654545</v>
      </c>
      <c r="C21" s="58">
        <v>8996241</v>
      </c>
      <c r="D21" s="96">
        <v>1433.6</v>
      </c>
      <c r="E21" s="58">
        <v>254</v>
      </c>
      <c r="F21" s="58">
        <v>159</v>
      </c>
      <c r="G21" s="172"/>
      <c r="H21" s="224"/>
      <c r="I21" s="224"/>
      <c r="J21" s="8"/>
    </row>
    <row r="22" spans="1:12" s="151" customFormat="1" ht="32.5" customHeight="1" x14ac:dyDescent="0.3">
      <c r="A22" s="90" t="s">
        <v>174</v>
      </c>
      <c r="B22" s="58">
        <v>5644785</v>
      </c>
      <c r="C22" s="58">
        <v>8977338</v>
      </c>
      <c r="D22" s="96">
        <v>1432.5</v>
      </c>
      <c r="E22" s="58">
        <v>254</v>
      </c>
      <c r="F22" s="58">
        <v>160</v>
      </c>
      <c r="G22" s="176"/>
      <c r="H22" s="224"/>
      <c r="I22" s="224"/>
      <c r="J22" s="178"/>
    </row>
    <row r="23" spans="1:12" s="151" customFormat="1" ht="32.5" customHeight="1" x14ac:dyDescent="0.3">
      <c r="A23" s="90" t="s">
        <v>175</v>
      </c>
      <c r="B23" s="58">
        <v>5631123</v>
      </c>
      <c r="C23" s="58">
        <v>8950791</v>
      </c>
      <c r="D23" s="96">
        <v>1429.5</v>
      </c>
      <c r="E23" s="58">
        <v>254</v>
      </c>
      <c r="F23" s="58">
        <v>160</v>
      </c>
      <c r="G23" s="176"/>
      <c r="H23" s="224"/>
      <c r="I23" s="224"/>
      <c r="J23" s="178"/>
    </row>
    <row r="24" spans="1:12" s="151" customFormat="1" ht="32.5" customHeight="1" x14ac:dyDescent="0.3">
      <c r="A24" s="90" t="s">
        <v>176</v>
      </c>
      <c r="B24" s="58">
        <v>5616997</v>
      </c>
      <c r="C24" s="58">
        <v>8923541</v>
      </c>
      <c r="D24" s="96">
        <v>1426</v>
      </c>
      <c r="E24" s="58">
        <v>254</v>
      </c>
      <c r="F24" s="58">
        <v>160</v>
      </c>
      <c r="G24" s="176"/>
      <c r="H24" s="224"/>
      <c r="I24" s="224"/>
      <c r="J24" s="178"/>
    </row>
    <row r="25" spans="1:12" s="151" customFormat="1" ht="32.5" customHeight="1" x14ac:dyDescent="0.3">
      <c r="A25" s="90" t="s">
        <v>177</v>
      </c>
      <c r="B25" s="58">
        <v>5613324</v>
      </c>
      <c r="C25" s="58">
        <v>8910023</v>
      </c>
      <c r="D25" s="96">
        <v>1428.2</v>
      </c>
      <c r="E25" s="58">
        <v>254</v>
      </c>
      <c r="F25" s="58">
        <v>160</v>
      </c>
      <c r="G25" s="176"/>
      <c r="H25" s="224"/>
      <c r="I25" s="224"/>
      <c r="J25" s="178"/>
    </row>
    <row r="26" spans="1:12" s="151" customFormat="1" ht="32.5" customHeight="1" x14ac:dyDescent="0.3">
      <c r="A26" s="90" t="s">
        <v>178</v>
      </c>
      <c r="B26" s="58">
        <v>5596945</v>
      </c>
      <c r="C26" s="58">
        <v>8878642</v>
      </c>
      <c r="D26" s="96">
        <v>1425.7</v>
      </c>
      <c r="E26" s="58">
        <v>255</v>
      </c>
      <c r="F26" s="58">
        <v>161</v>
      </c>
      <c r="G26" s="176"/>
      <c r="H26" s="224"/>
      <c r="I26" s="224"/>
      <c r="J26" s="178"/>
    </row>
    <row r="27" spans="1:12" s="151" customFormat="1" ht="32.5" customHeight="1" thickBot="1" x14ac:dyDescent="0.35">
      <c r="A27" s="173" t="s">
        <v>179</v>
      </c>
      <c r="B27" s="174">
        <v>5587382</v>
      </c>
      <c r="C27" s="174">
        <v>8856639</v>
      </c>
      <c r="D27" s="175">
        <v>1422.8</v>
      </c>
      <c r="E27" s="174">
        <v>255</v>
      </c>
      <c r="F27" s="174">
        <v>161</v>
      </c>
      <c r="G27" s="176"/>
      <c r="H27" s="224"/>
      <c r="I27" s="224"/>
      <c r="J27" s="178"/>
    </row>
    <row r="28" spans="1:12" ht="26.5" customHeight="1" thickTop="1" x14ac:dyDescent="0.2">
      <c r="A28" s="220" t="s">
        <v>194</v>
      </c>
      <c r="B28" s="221"/>
      <c r="C28" s="221"/>
      <c r="D28" s="222">
        <v>14328.8</v>
      </c>
      <c r="E28" s="223"/>
      <c r="F28" s="223"/>
      <c r="G28" s="172"/>
      <c r="H28" s="224"/>
      <c r="I28" s="224"/>
      <c r="J28" s="8"/>
      <c r="L28" s="151"/>
    </row>
    <row r="29" spans="1:12" ht="26.5" customHeight="1" x14ac:dyDescent="0.2">
      <c r="A29" s="220" t="s">
        <v>160</v>
      </c>
      <c r="B29" s="221">
        <v>5598869.4000000004</v>
      </c>
      <c r="C29" s="221">
        <v>8901219.1999999993</v>
      </c>
      <c r="D29" s="222"/>
      <c r="E29" s="223"/>
      <c r="F29" s="223"/>
      <c r="G29" s="172"/>
      <c r="H29" s="224"/>
      <c r="I29" s="224"/>
      <c r="J29" s="8"/>
      <c r="L29" s="151"/>
    </row>
    <row r="30" spans="1:12" ht="26.5" customHeight="1" thickBot="1" x14ac:dyDescent="0.25">
      <c r="A30" s="226" t="s">
        <v>161</v>
      </c>
      <c r="B30" s="227"/>
      <c r="C30" s="228"/>
      <c r="D30" s="229"/>
      <c r="E30" s="227">
        <v>256</v>
      </c>
      <c r="F30" s="227">
        <v>161</v>
      </c>
      <c r="G30" s="172"/>
      <c r="H30" s="224"/>
      <c r="I30" s="224"/>
      <c r="J30" s="8"/>
      <c r="L30" s="151"/>
    </row>
    <row r="31" spans="1:12" ht="13" customHeight="1" thickTop="1" x14ac:dyDescent="0.3">
      <c r="A31" s="374"/>
      <c r="B31" s="374"/>
      <c r="C31" s="374"/>
      <c r="D31" s="374"/>
      <c r="E31" s="374"/>
      <c r="F31" s="374"/>
      <c r="G31" s="172"/>
      <c r="H31" s="266"/>
      <c r="I31" s="24"/>
      <c r="J31" s="8"/>
      <c r="L31" s="151"/>
    </row>
    <row r="32" spans="1:12" ht="95.5" customHeight="1" x14ac:dyDescent="0.2">
      <c r="A32" s="365" t="s">
        <v>201</v>
      </c>
      <c r="B32" s="365"/>
      <c r="C32" s="365"/>
      <c r="D32" s="365"/>
      <c r="E32" s="365"/>
      <c r="F32" s="365"/>
      <c r="H32" s="268"/>
      <c r="L32" s="151"/>
    </row>
    <row r="33" spans="1:12" ht="114" customHeight="1" x14ac:dyDescent="0.2">
      <c r="A33" s="373" t="s">
        <v>223</v>
      </c>
      <c r="B33" s="373"/>
      <c r="C33" s="373"/>
      <c r="D33" s="373"/>
      <c r="E33" s="373"/>
      <c r="F33" s="373"/>
      <c r="H33" s="268"/>
      <c r="L33" s="151"/>
    </row>
    <row r="34" spans="1:12" ht="26.15" customHeight="1" x14ac:dyDescent="0.3">
      <c r="A34" s="136" t="str">
        <f>+INDICE!B10</f>
        <v xml:space="preserve"> Lettura dati 23 novembre 2023</v>
      </c>
      <c r="B34" s="6"/>
      <c r="E34" s="53"/>
      <c r="L34" s="151"/>
    </row>
    <row r="35" spans="1:12" x14ac:dyDescent="0.2">
      <c r="L35" s="151"/>
    </row>
    <row r="36" spans="1:12" x14ac:dyDescent="0.2">
      <c r="B36" s="4"/>
      <c r="L36" s="151"/>
    </row>
    <row r="37" spans="1:12" x14ac:dyDescent="0.2">
      <c r="B37" s="4"/>
      <c r="L37" s="151"/>
    </row>
    <row r="38" spans="1:12" x14ac:dyDescent="0.2">
      <c r="B38" s="4"/>
      <c r="L38" s="151"/>
    </row>
    <row r="39" spans="1:12" x14ac:dyDescent="0.2">
      <c r="B39" s="4"/>
      <c r="L39" s="151"/>
    </row>
    <row r="40" spans="1:12" x14ac:dyDescent="0.2">
      <c r="B40" s="4"/>
      <c r="L40" s="151"/>
    </row>
    <row r="41" spans="1:12" x14ac:dyDescent="0.2">
      <c r="B41" s="4"/>
      <c r="L41" s="151"/>
    </row>
    <row r="42" spans="1:12" x14ac:dyDescent="0.2">
      <c r="B42" s="4"/>
      <c r="L42" s="151"/>
    </row>
    <row r="43" spans="1:12" x14ac:dyDescent="0.2">
      <c r="B43" s="4"/>
      <c r="L43" s="151"/>
    </row>
    <row r="44" spans="1:12" x14ac:dyDescent="0.2">
      <c r="B44" s="4"/>
      <c r="L44" s="151"/>
    </row>
    <row r="45" spans="1:12" x14ac:dyDescent="0.2">
      <c r="B45" s="4"/>
      <c r="L45" s="151"/>
    </row>
    <row r="46" spans="1:12" x14ac:dyDescent="0.2">
      <c r="B46" s="4"/>
      <c r="L46" s="151"/>
    </row>
    <row r="47" spans="1:12" x14ac:dyDescent="0.2">
      <c r="B47" s="4"/>
      <c r="L47" s="151"/>
    </row>
    <row r="48" spans="1:12" x14ac:dyDescent="0.2">
      <c r="B48" s="4"/>
      <c r="L48" s="151"/>
    </row>
    <row r="49" spans="2:2" x14ac:dyDescent="0.35">
      <c r="B49" s="4"/>
    </row>
    <row r="50" spans="2:2" x14ac:dyDescent="0.35">
      <c r="B50" s="4"/>
    </row>
  </sheetData>
  <mergeCells count="5">
    <mergeCell ref="A32:F32"/>
    <mergeCell ref="B17:F17"/>
    <mergeCell ref="B3:F3"/>
    <mergeCell ref="A33:F33"/>
    <mergeCell ref="A31:F31"/>
  </mergeCells>
  <phoneticPr fontId="10" type="noConversion"/>
  <pageMargins left="0.70866141732283472" right="0.70866141732283472" top="0.94488188976377963" bottom="0.74803149606299213" header="0.31496062992125984" footer="0.31496062992125984"/>
  <pageSetup paperSize="9" scale="56"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pageSetUpPr fitToPage="1"/>
  </sheetPr>
  <dimension ref="A1:S42"/>
  <sheetViews>
    <sheetView showGridLines="0" view="pageBreakPreview" zoomScale="62" zoomScaleNormal="58" zoomScaleSheetLayoutView="62" workbookViewId="0">
      <selection activeCell="A25" sqref="A25:K27"/>
    </sheetView>
  </sheetViews>
  <sheetFormatPr defaultColWidth="13.26953125" defaultRowHeight="10" x14ac:dyDescent="0.35"/>
  <cols>
    <col min="1" max="1" width="23.453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1796875" style="1" customWidth="1"/>
    <col min="17" max="17" width="13.26953125" style="1"/>
    <col min="18" max="18" width="16.1796875" style="1" customWidth="1"/>
    <col min="19" max="16384" width="13.26953125" style="1"/>
  </cols>
  <sheetData>
    <row r="1" spans="1:19" ht="56.5" customHeight="1" thickBot="1" x14ac:dyDescent="0.4">
      <c r="A1" s="87" t="s">
        <v>133</v>
      </c>
      <c r="B1" s="87"/>
      <c r="C1" s="87"/>
      <c r="D1" s="87"/>
      <c r="E1" s="87"/>
      <c r="F1" s="87"/>
      <c r="G1" s="87"/>
      <c r="H1" s="87"/>
      <c r="I1" s="87"/>
      <c r="J1" s="49"/>
      <c r="K1" s="49"/>
      <c r="L1" s="93"/>
      <c r="M1" s="93"/>
      <c r="N1" s="93"/>
      <c r="O1" s="93"/>
      <c r="P1" s="93"/>
      <c r="Q1" s="93"/>
      <c r="R1" s="93"/>
      <c r="S1" s="93"/>
    </row>
    <row r="2" spans="1:19" ht="43.5" customHeight="1" thickTop="1" x14ac:dyDescent="0.35">
      <c r="A2" s="180"/>
      <c r="B2" s="380" t="s">
        <v>36</v>
      </c>
      <c r="C2" s="380"/>
      <c r="D2" s="380"/>
      <c r="E2" s="380"/>
      <c r="F2" s="380"/>
      <c r="G2" s="380"/>
      <c r="H2" s="380"/>
      <c r="I2" s="380"/>
      <c r="J2" s="380"/>
      <c r="K2" s="380"/>
      <c r="L2" s="146"/>
      <c r="M2" s="146"/>
      <c r="N2" s="146"/>
      <c r="O2" s="146"/>
      <c r="P2" s="146"/>
      <c r="Q2" s="146"/>
    </row>
    <row r="3" spans="1:19" ht="19.5" customHeight="1" x14ac:dyDescent="0.35">
      <c r="A3" s="378" t="s">
        <v>31</v>
      </c>
      <c r="B3" s="376" t="s">
        <v>3</v>
      </c>
      <c r="C3" s="377"/>
      <c r="D3" s="376" t="s">
        <v>22</v>
      </c>
      <c r="E3" s="377"/>
      <c r="F3" s="376" t="s">
        <v>23</v>
      </c>
      <c r="G3" s="377"/>
      <c r="H3" s="376" t="s">
        <v>70</v>
      </c>
      <c r="I3" s="377"/>
      <c r="J3" s="376" t="s">
        <v>86</v>
      </c>
      <c r="K3" s="377"/>
    </row>
    <row r="4" spans="1:19" ht="76.5" customHeight="1" thickBot="1" x14ac:dyDescent="0.4">
      <c r="A4" s="379"/>
      <c r="B4" s="59" t="s">
        <v>114</v>
      </c>
      <c r="C4" s="59" t="s">
        <v>96</v>
      </c>
      <c r="D4" s="59" t="s">
        <v>114</v>
      </c>
      <c r="E4" s="59" t="s">
        <v>96</v>
      </c>
      <c r="F4" s="59" t="s">
        <v>114</v>
      </c>
      <c r="G4" s="59" t="s">
        <v>96</v>
      </c>
      <c r="H4" s="59" t="s">
        <v>114</v>
      </c>
      <c r="I4" s="59" t="s">
        <v>96</v>
      </c>
      <c r="J4" s="59" t="s">
        <v>114</v>
      </c>
      <c r="K4" s="59" t="s">
        <v>96</v>
      </c>
    </row>
    <row r="5" spans="1:19" ht="21.65" customHeight="1" thickTop="1" x14ac:dyDescent="0.35">
      <c r="A5" s="112" t="s">
        <v>24</v>
      </c>
      <c r="B5" s="58">
        <v>2651338</v>
      </c>
      <c r="C5" s="58">
        <v>130</v>
      </c>
      <c r="D5" s="58">
        <v>2655919</v>
      </c>
      <c r="E5" s="58">
        <v>130</v>
      </c>
      <c r="F5" s="58">
        <v>2675622</v>
      </c>
      <c r="G5" s="58">
        <v>130</v>
      </c>
      <c r="H5" s="58">
        <v>2677792</v>
      </c>
      <c r="I5" s="58">
        <v>130</v>
      </c>
      <c r="J5" s="58">
        <v>2670544</v>
      </c>
      <c r="K5" s="58">
        <v>131</v>
      </c>
    </row>
    <row r="6" spans="1:19" ht="21.75" customHeight="1" x14ac:dyDescent="0.35">
      <c r="A6" s="112" t="s">
        <v>25</v>
      </c>
      <c r="B6" s="58">
        <v>2129599</v>
      </c>
      <c r="C6" s="58">
        <v>280</v>
      </c>
      <c r="D6" s="58">
        <v>2129316</v>
      </c>
      <c r="E6" s="58">
        <v>281</v>
      </c>
      <c r="F6" s="58">
        <v>2145785</v>
      </c>
      <c r="G6" s="58">
        <v>281</v>
      </c>
      <c r="H6" s="58">
        <v>2142711</v>
      </c>
      <c r="I6" s="58">
        <v>282</v>
      </c>
      <c r="J6" s="58">
        <v>2130590</v>
      </c>
      <c r="K6" s="58">
        <v>282</v>
      </c>
    </row>
    <row r="7" spans="1:19" ht="21.75" customHeight="1" x14ac:dyDescent="0.35">
      <c r="A7" s="112" t="s">
        <v>26</v>
      </c>
      <c r="B7" s="58">
        <v>403720</v>
      </c>
      <c r="C7" s="58">
        <v>537</v>
      </c>
      <c r="D7" s="58">
        <v>403107</v>
      </c>
      <c r="E7" s="58">
        <v>538</v>
      </c>
      <c r="F7" s="58">
        <v>411130</v>
      </c>
      <c r="G7" s="58">
        <v>540</v>
      </c>
      <c r="H7" s="58">
        <v>411011</v>
      </c>
      <c r="I7" s="58">
        <v>540</v>
      </c>
      <c r="J7" s="58">
        <v>405995</v>
      </c>
      <c r="K7" s="58">
        <v>541</v>
      </c>
    </row>
    <row r="8" spans="1:19" ht="21.75" customHeight="1" x14ac:dyDescent="0.35">
      <c r="A8" s="112" t="s">
        <v>27</v>
      </c>
      <c r="B8" s="58">
        <v>59508</v>
      </c>
      <c r="C8" s="58">
        <v>914</v>
      </c>
      <c r="D8" s="58">
        <v>59256</v>
      </c>
      <c r="E8" s="58">
        <v>915</v>
      </c>
      <c r="F8" s="58">
        <v>61326</v>
      </c>
      <c r="G8" s="58">
        <v>917</v>
      </c>
      <c r="H8" s="58">
        <v>61418</v>
      </c>
      <c r="I8" s="58">
        <v>918</v>
      </c>
      <c r="J8" s="58">
        <v>60327</v>
      </c>
      <c r="K8" s="58">
        <v>919</v>
      </c>
    </row>
    <row r="9" spans="1:19" ht="21.75" customHeight="1" x14ac:dyDescent="0.35">
      <c r="A9" s="112" t="s">
        <v>28</v>
      </c>
      <c r="B9" s="58">
        <v>10047</v>
      </c>
      <c r="C9" s="58">
        <v>1181</v>
      </c>
      <c r="D9" s="58">
        <v>9925</v>
      </c>
      <c r="E9" s="58">
        <v>1184</v>
      </c>
      <c r="F9" s="58">
        <v>10444</v>
      </c>
      <c r="G9" s="58">
        <v>1189</v>
      </c>
      <c r="H9" s="58">
        <v>10448</v>
      </c>
      <c r="I9" s="58">
        <v>1191</v>
      </c>
      <c r="J9" s="58">
        <v>10206</v>
      </c>
      <c r="K9" s="58">
        <v>1192</v>
      </c>
    </row>
    <row r="10" spans="1:19" ht="21.75" customHeight="1" x14ac:dyDescent="0.35">
      <c r="A10" s="112" t="s">
        <v>29</v>
      </c>
      <c r="B10" s="58">
        <v>3203</v>
      </c>
      <c r="C10" s="58">
        <v>1571</v>
      </c>
      <c r="D10" s="58">
        <v>3149</v>
      </c>
      <c r="E10" s="58">
        <v>1575</v>
      </c>
      <c r="F10" s="58">
        <v>3291</v>
      </c>
      <c r="G10" s="58">
        <v>1581</v>
      </c>
      <c r="H10" s="58">
        <v>3312</v>
      </c>
      <c r="I10" s="58">
        <v>1581</v>
      </c>
      <c r="J10" s="58">
        <v>3262</v>
      </c>
      <c r="K10" s="58">
        <v>1584</v>
      </c>
    </row>
    <row r="11" spans="1:19" ht="35.15" customHeight="1" thickBot="1" x14ac:dyDescent="0.4">
      <c r="A11" s="61" t="s">
        <v>54</v>
      </c>
      <c r="B11" s="113">
        <v>5257415</v>
      </c>
      <c r="C11" s="113">
        <v>234</v>
      </c>
      <c r="D11" s="113">
        <v>5260672</v>
      </c>
      <c r="E11" s="113">
        <v>234</v>
      </c>
      <c r="F11" s="113">
        <v>5307598</v>
      </c>
      <c r="G11" s="113">
        <v>235</v>
      </c>
      <c r="H11" s="113">
        <v>5306692</v>
      </c>
      <c r="I11" s="113">
        <v>235</v>
      </c>
      <c r="J11" s="113">
        <v>5280924</v>
      </c>
      <c r="K11" s="113">
        <v>235</v>
      </c>
      <c r="L11" s="93"/>
      <c r="M11" s="93"/>
      <c r="N11" s="93"/>
      <c r="O11" s="93"/>
      <c r="P11" s="93"/>
      <c r="Q11" s="93"/>
    </row>
    <row r="12" spans="1:19" ht="8.5" customHeight="1" thickTop="1" x14ac:dyDescent="0.35">
      <c r="B12" s="148"/>
      <c r="C12" s="148"/>
      <c r="D12" s="148"/>
      <c r="E12" s="148"/>
      <c r="F12" s="148"/>
      <c r="G12" s="148"/>
      <c r="H12" s="148"/>
      <c r="I12" s="148"/>
      <c r="J12" s="148"/>
      <c r="K12" s="148"/>
      <c r="L12" s="149"/>
      <c r="M12" s="149"/>
      <c r="N12" s="149"/>
      <c r="O12" s="149"/>
      <c r="P12" s="149"/>
      <c r="Q12" s="149"/>
    </row>
    <row r="13" spans="1:19" ht="9" customHeight="1" x14ac:dyDescent="0.35">
      <c r="B13" s="6"/>
      <c r="C13" s="6"/>
      <c r="D13" s="5"/>
      <c r="E13" s="5"/>
      <c r="F13" s="5"/>
    </row>
    <row r="14" spans="1:19" s="3" customFormat="1" x14ac:dyDescent="0.35">
      <c r="A14" s="1"/>
      <c r="B14" s="93"/>
      <c r="C14" s="152"/>
      <c r="D14" s="147"/>
      <c r="E14" s="147"/>
      <c r="F14" s="147"/>
      <c r="G14" s="147"/>
      <c r="H14" s="147"/>
      <c r="I14" s="147"/>
      <c r="J14" s="147"/>
      <c r="K14" s="147"/>
    </row>
    <row r="15" spans="1:19" s="151" customFormat="1" ht="37.5" customHeight="1" x14ac:dyDescent="0.25">
      <c r="A15" s="179"/>
      <c r="B15" s="381" t="s">
        <v>36</v>
      </c>
      <c r="C15" s="381"/>
      <c r="D15" s="381"/>
      <c r="E15" s="381"/>
      <c r="F15" s="381"/>
      <c r="G15" s="381"/>
      <c r="H15" s="381"/>
      <c r="I15" s="381"/>
      <c r="J15" s="381"/>
      <c r="K15" s="381"/>
      <c r="L15" s="150"/>
      <c r="M15" s="150"/>
      <c r="N15" s="150"/>
      <c r="O15" s="150"/>
      <c r="P15" s="150"/>
      <c r="Q15" s="150"/>
    </row>
    <row r="16" spans="1:19" ht="21.65" customHeight="1" x14ac:dyDescent="0.35">
      <c r="A16" s="378" t="s">
        <v>31</v>
      </c>
      <c r="B16" s="376" t="s">
        <v>88</v>
      </c>
      <c r="C16" s="377"/>
      <c r="D16" s="376" t="s">
        <v>116</v>
      </c>
      <c r="E16" s="377"/>
      <c r="F16" s="376" t="s">
        <v>119</v>
      </c>
      <c r="G16" s="377"/>
      <c r="H16" s="376" t="s">
        <v>120</v>
      </c>
      <c r="I16" s="377"/>
      <c r="J16" s="376" t="s">
        <v>123</v>
      </c>
      <c r="K16" s="377"/>
    </row>
    <row r="17" spans="1:13" ht="63" customHeight="1" thickBot="1" x14ac:dyDescent="0.4">
      <c r="A17" s="379"/>
      <c r="B17" s="59" t="s">
        <v>114</v>
      </c>
      <c r="C17" s="59" t="s">
        <v>96</v>
      </c>
      <c r="D17" s="59" t="s">
        <v>114</v>
      </c>
      <c r="E17" s="59" t="s">
        <v>96</v>
      </c>
      <c r="F17" s="59" t="s">
        <v>114</v>
      </c>
      <c r="G17" s="59" t="s">
        <v>96</v>
      </c>
      <c r="H17" s="59" t="s">
        <v>114</v>
      </c>
      <c r="I17" s="59" t="s">
        <v>96</v>
      </c>
      <c r="J17" s="59" t="s">
        <v>114</v>
      </c>
      <c r="K17" s="59" t="s">
        <v>96</v>
      </c>
    </row>
    <row r="18" spans="1:13" ht="21.65" customHeight="1" thickTop="1" x14ac:dyDescent="0.35">
      <c r="A18" s="112" t="s">
        <v>24</v>
      </c>
      <c r="B18" s="58">
        <v>2706885</v>
      </c>
      <c r="C18" s="58">
        <v>131</v>
      </c>
      <c r="D18" s="58">
        <v>2724294</v>
      </c>
      <c r="E18" s="58">
        <v>131</v>
      </c>
      <c r="F18" s="58">
        <v>2750524</v>
      </c>
      <c r="G18" s="58">
        <v>131</v>
      </c>
      <c r="H18" s="58">
        <v>2775360</v>
      </c>
      <c r="I18" s="58">
        <v>131</v>
      </c>
      <c r="J18" s="58">
        <v>2797076</v>
      </c>
      <c r="K18" s="58">
        <v>131</v>
      </c>
    </row>
    <row r="19" spans="1:13" ht="21.65" customHeight="1" x14ac:dyDescent="0.35">
      <c r="A19" s="112" t="s">
        <v>25</v>
      </c>
      <c r="B19" s="58">
        <v>2146129</v>
      </c>
      <c r="C19" s="58">
        <v>282</v>
      </c>
      <c r="D19" s="58">
        <v>2151775</v>
      </c>
      <c r="E19" s="58">
        <v>283</v>
      </c>
      <c r="F19" s="58">
        <v>2160990</v>
      </c>
      <c r="G19" s="58">
        <v>283</v>
      </c>
      <c r="H19" s="58">
        <v>2169500</v>
      </c>
      <c r="I19" s="58">
        <v>283</v>
      </c>
      <c r="J19" s="58">
        <v>2177737</v>
      </c>
      <c r="K19" s="58">
        <v>283</v>
      </c>
    </row>
    <row r="20" spans="1:13" ht="21.65" customHeight="1" x14ac:dyDescent="0.35">
      <c r="A20" s="112" t="s">
        <v>26</v>
      </c>
      <c r="B20" s="58">
        <v>409438</v>
      </c>
      <c r="C20" s="58">
        <v>542</v>
      </c>
      <c r="D20" s="58">
        <v>410093</v>
      </c>
      <c r="E20" s="58">
        <v>542</v>
      </c>
      <c r="F20" s="58">
        <v>411083</v>
      </c>
      <c r="G20" s="58">
        <v>542</v>
      </c>
      <c r="H20" s="58">
        <v>412731</v>
      </c>
      <c r="I20" s="58">
        <v>543</v>
      </c>
      <c r="J20" s="58">
        <v>414745</v>
      </c>
      <c r="K20" s="58">
        <v>544</v>
      </c>
    </row>
    <row r="21" spans="1:13" ht="21.65" customHeight="1" x14ac:dyDescent="0.35">
      <c r="A21" s="112" t="s">
        <v>27</v>
      </c>
      <c r="B21" s="58">
        <v>61029</v>
      </c>
      <c r="C21" s="58">
        <v>921</v>
      </c>
      <c r="D21" s="58">
        <v>61171</v>
      </c>
      <c r="E21" s="58">
        <v>921</v>
      </c>
      <c r="F21" s="58">
        <v>61406</v>
      </c>
      <c r="G21" s="58">
        <v>922</v>
      </c>
      <c r="H21" s="58">
        <v>61873</v>
      </c>
      <c r="I21" s="58">
        <v>923</v>
      </c>
      <c r="J21" s="58">
        <v>62402</v>
      </c>
      <c r="K21" s="58">
        <v>924</v>
      </c>
    </row>
    <row r="22" spans="1:13" ht="21.65" customHeight="1" x14ac:dyDescent="0.35">
      <c r="A22" s="112" t="s">
        <v>28</v>
      </c>
      <c r="B22" s="58">
        <v>10405</v>
      </c>
      <c r="C22" s="58">
        <v>1194</v>
      </c>
      <c r="D22" s="58">
        <v>10502</v>
      </c>
      <c r="E22" s="58">
        <v>1195</v>
      </c>
      <c r="F22" s="58">
        <v>10520</v>
      </c>
      <c r="G22" s="58">
        <v>1194</v>
      </c>
      <c r="H22" s="58">
        <v>10579</v>
      </c>
      <c r="I22" s="58">
        <v>1195</v>
      </c>
      <c r="J22" s="58">
        <v>10648</v>
      </c>
      <c r="K22" s="58">
        <v>1196</v>
      </c>
    </row>
    <row r="23" spans="1:13" ht="21.65" customHeight="1" x14ac:dyDescent="0.35">
      <c r="A23" s="112" t="s">
        <v>29</v>
      </c>
      <c r="B23" s="58">
        <v>3301</v>
      </c>
      <c r="C23" s="58">
        <v>1584</v>
      </c>
      <c r="D23" s="58">
        <v>3356</v>
      </c>
      <c r="E23" s="58">
        <v>1592</v>
      </c>
      <c r="F23" s="58">
        <v>3379</v>
      </c>
      <c r="G23" s="58">
        <v>1591</v>
      </c>
      <c r="H23" s="58">
        <v>3424</v>
      </c>
      <c r="I23" s="58">
        <v>1597</v>
      </c>
      <c r="J23" s="58">
        <v>3464</v>
      </c>
      <c r="K23" s="58">
        <v>1595</v>
      </c>
    </row>
    <row r="24" spans="1:13" ht="42" customHeight="1" thickBot="1" x14ac:dyDescent="0.4">
      <c r="A24" s="61" t="s">
        <v>54</v>
      </c>
      <c r="B24" s="113">
        <v>5337187</v>
      </c>
      <c r="C24" s="113">
        <v>235</v>
      </c>
      <c r="D24" s="113">
        <v>5361191</v>
      </c>
      <c r="E24" s="113">
        <v>235</v>
      </c>
      <c r="F24" s="113">
        <v>5397902</v>
      </c>
      <c r="G24" s="113">
        <v>235</v>
      </c>
      <c r="H24" s="113">
        <v>5433467</v>
      </c>
      <c r="I24" s="113">
        <v>235</v>
      </c>
      <c r="J24" s="113">
        <v>5466072</v>
      </c>
      <c r="K24" s="113">
        <v>235</v>
      </c>
    </row>
    <row r="25" spans="1:13" ht="63" customHeight="1" thickTop="1" x14ac:dyDescent="0.35">
      <c r="A25" s="375" t="s">
        <v>202</v>
      </c>
      <c r="B25" s="375"/>
      <c r="C25" s="375"/>
      <c r="D25" s="375"/>
      <c r="E25" s="375"/>
      <c r="F25" s="375"/>
      <c r="G25" s="375"/>
      <c r="H25" s="375"/>
      <c r="I25" s="375"/>
      <c r="J25" s="375"/>
      <c r="K25" s="375"/>
      <c r="L25" s="149"/>
      <c r="M25" s="149"/>
    </row>
    <row r="26" spans="1:13" ht="30" customHeight="1" x14ac:dyDescent="0.3">
      <c r="A26" s="54" t="str">
        <f>+INDICE!B10</f>
        <v xml:space="preserve"> Lettura dati 23 novembre 2023</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5">
    <mergeCell ref="A25:K25"/>
    <mergeCell ref="H16:I16"/>
    <mergeCell ref="A16:A17"/>
    <mergeCell ref="B2:K2"/>
    <mergeCell ref="F16:G16"/>
    <mergeCell ref="D16:E16"/>
    <mergeCell ref="B16:C16"/>
    <mergeCell ref="J3:K3"/>
    <mergeCell ref="A3:A4"/>
    <mergeCell ref="B3:C3"/>
    <mergeCell ref="D3:E3"/>
    <mergeCell ref="F3:G3"/>
    <mergeCell ref="H3:I3"/>
    <mergeCell ref="J16:K16"/>
    <mergeCell ref="B15:K15"/>
  </mergeCells>
  <pageMargins left="0.70866141732283472" right="0.70866141732283472" top="0.94488188976377963" bottom="0.74803149606299213" header="0.31496062992125984" footer="0.31496062992125984"/>
  <pageSetup paperSize="9" scale="60"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84B9-D82E-4A3C-8825-7BD6BFD951D0}">
  <sheetPr>
    <pageSetUpPr fitToPage="1"/>
  </sheetPr>
  <dimension ref="A1:S40"/>
  <sheetViews>
    <sheetView showGridLines="0" view="pageBreakPreview" zoomScale="57" zoomScaleNormal="58" zoomScaleSheetLayoutView="57" workbookViewId="0">
      <selection activeCell="C25" sqref="C25:J27"/>
    </sheetView>
  </sheetViews>
  <sheetFormatPr defaultColWidth="13.26953125" defaultRowHeight="10" x14ac:dyDescent="0.35"/>
  <cols>
    <col min="1" max="1" width="22.54296875" style="1" customWidth="1"/>
    <col min="2" max="2" width="16.1796875" style="1" customWidth="1"/>
    <col min="3" max="3" width="20.1796875" style="1" customWidth="1"/>
    <col min="4" max="4" width="17.81640625" style="93" customWidth="1"/>
    <col min="5" max="5" width="16.81640625" style="93" customWidth="1"/>
    <col min="6" max="11" width="17" style="93" customWidth="1"/>
    <col min="12" max="12" width="15.54296875" style="93" bestFit="1" customWidth="1"/>
    <col min="13" max="13" width="16.81640625" style="1" customWidth="1"/>
    <col min="14" max="14" width="15.54296875" style="93" bestFit="1" customWidth="1"/>
    <col min="15" max="15" width="15.453125" style="93" customWidth="1"/>
    <col min="16" max="16" width="17.1796875" style="93" customWidth="1"/>
    <col min="17" max="17" width="13.26953125" style="93"/>
    <col min="18" max="18" width="16.1796875" style="1" customWidth="1"/>
    <col min="19" max="16384" width="13.26953125" style="1"/>
  </cols>
  <sheetData>
    <row r="1" spans="1:19" ht="56.5" customHeight="1" thickBot="1" x14ac:dyDescent="0.4">
      <c r="A1" s="87" t="s">
        <v>185</v>
      </c>
      <c r="B1" s="87"/>
      <c r="C1" s="87"/>
      <c r="D1" s="87"/>
      <c r="E1" s="87"/>
      <c r="F1" s="87"/>
      <c r="G1" s="87"/>
      <c r="H1" s="87"/>
      <c r="I1" s="87"/>
      <c r="J1" s="87"/>
      <c r="K1" s="87"/>
      <c r="L1" s="87"/>
      <c r="M1" s="87"/>
      <c r="N1" s="331"/>
      <c r="O1" s="331"/>
      <c r="R1" s="93"/>
      <c r="S1" s="93"/>
    </row>
    <row r="2" spans="1:19" ht="43.5" customHeight="1" thickTop="1" x14ac:dyDescent="0.35">
      <c r="A2" s="181"/>
      <c r="B2" s="380" t="s">
        <v>36</v>
      </c>
      <c r="C2" s="380"/>
      <c r="D2" s="380"/>
      <c r="E2" s="380"/>
      <c r="F2" s="380"/>
      <c r="G2" s="380"/>
      <c r="H2" s="380"/>
      <c r="I2" s="380"/>
      <c r="J2" s="380"/>
      <c r="K2" s="380"/>
      <c r="L2" s="380"/>
      <c r="M2" s="380"/>
      <c r="N2" s="146"/>
      <c r="O2" s="146"/>
      <c r="P2" s="146"/>
      <c r="Q2" s="146"/>
    </row>
    <row r="3" spans="1:19" ht="19.5" customHeight="1" x14ac:dyDescent="0.35">
      <c r="A3" s="378" t="s">
        <v>31</v>
      </c>
      <c r="B3" s="376" t="s">
        <v>131</v>
      </c>
      <c r="C3" s="377"/>
      <c r="D3" s="376" t="s">
        <v>195</v>
      </c>
      <c r="E3" s="377"/>
      <c r="F3" s="376" t="s">
        <v>204</v>
      </c>
      <c r="G3" s="377"/>
      <c r="H3" s="376" t="s">
        <v>210</v>
      </c>
      <c r="I3" s="377"/>
      <c r="J3" s="376" t="s">
        <v>214</v>
      </c>
      <c r="K3" s="377"/>
      <c r="L3" s="376" t="s">
        <v>217</v>
      </c>
      <c r="M3" s="377"/>
      <c r="N3" s="383"/>
      <c r="O3" s="384"/>
    </row>
    <row r="4" spans="1:19" ht="76.5" customHeight="1" thickBot="1" x14ac:dyDescent="0.4">
      <c r="A4" s="379"/>
      <c r="B4" s="59" t="s">
        <v>114</v>
      </c>
      <c r="C4" s="59" t="s">
        <v>96</v>
      </c>
      <c r="D4" s="59" t="s">
        <v>114</v>
      </c>
      <c r="E4" s="59" t="s">
        <v>96</v>
      </c>
      <c r="F4" s="59" t="s">
        <v>114</v>
      </c>
      <c r="G4" s="59" t="s">
        <v>96</v>
      </c>
      <c r="H4" s="59" t="s">
        <v>114</v>
      </c>
      <c r="I4" s="59" t="s">
        <v>96</v>
      </c>
      <c r="J4" s="59" t="s">
        <v>114</v>
      </c>
      <c r="K4" s="59" t="s">
        <v>96</v>
      </c>
      <c r="L4" s="59" t="s">
        <v>114</v>
      </c>
      <c r="M4" s="59" t="s">
        <v>96</v>
      </c>
      <c r="N4" s="164"/>
      <c r="O4" s="164"/>
    </row>
    <row r="5" spans="1:19" ht="21.65" customHeight="1" thickTop="1" x14ac:dyDescent="0.35">
      <c r="A5" s="112" t="s">
        <v>24</v>
      </c>
      <c r="B5" s="58">
        <v>2810804</v>
      </c>
      <c r="C5" s="58">
        <v>148</v>
      </c>
      <c r="D5" s="58">
        <v>2822219</v>
      </c>
      <c r="E5" s="58">
        <v>147</v>
      </c>
      <c r="F5" s="58">
        <v>2923295</v>
      </c>
      <c r="G5" s="58">
        <v>140</v>
      </c>
      <c r="H5" s="58">
        <v>2921583</v>
      </c>
      <c r="I5" s="58">
        <v>140</v>
      </c>
      <c r="J5" s="58">
        <v>2919336</v>
      </c>
      <c r="K5" s="58">
        <v>140</v>
      </c>
      <c r="L5" s="58">
        <v>2915847</v>
      </c>
      <c r="M5" s="58">
        <v>140</v>
      </c>
      <c r="N5" s="58"/>
      <c r="O5" s="58"/>
    </row>
    <row r="6" spans="1:19" ht="21.75" customHeight="1" x14ac:dyDescent="0.35">
      <c r="A6" s="112" t="s">
        <v>25</v>
      </c>
      <c r="B6" s="58">
        <v>2181208</v>
      </c>
      <c r="C6" s="58">
        <v>316</v>
      </c>
      <c r="D6" s="58">
        <v>2182192</v>
      </c>
      <c r="E6" s="58">
        <v>315</v>
      </c>
      <c r="F6" s="58">
        <v>2229842</v>
      </c>
      <c r="G6" s="58">
        <v>304</v>
      </c>
      <c r="H6" s="58">
        <v>2225377</v>
      </c>
      <c r="I6" s="58">
        <v>304</v>
      </c>
      <c r="J6" s="58">
        <v>2219238</v>
      </c>
      <c r="K6" s="58">
        <v>305</v>
      </c>
      <c r="L6" s="58">
        <v>2211252</v>
      </c>
      <c r="M6" s="58">
        <v>305</v>
      </c>
      <c r="N6" s="58"/>
      <c r="O6" s="58"/>
    </row>
    <row r="7" spans="1:19" ht="21.75" customHeight="1" x14ac:dyDescent="0.35">
      <c r="A7" s="112" t="s">
        <v>26</v>
      </c>
      <c r="B7" s="58">
        <v>415998</v>
      </c>
      <c r="C7" s="58">
        <v>615</v>
      </c>
      <c r="D7" s="58">
        <v>416445</v>
      </c>
      <c r="E7" s="58">
        <v>614</v>
      </c>
      <c r="F7" s="58">
        <v>426958</v>
      </c>
      <c r="G7" s="58">
        <v>601</v>
      </c>
      <c r="H7" s="58">
        <v>426922</v>
      </c>
      <c r="I7" s="58">
        <v>602</v>
      </c>
      <c r="J7" s="58">
        <v>425758</v>
      </c>
      <c r="K7" s="58">
        <v>603</v>
      </c>
      <c r="L7" s="58">
        <v>423980</v>
      </c>
      <c r="M7" s="58">
        <v>604</v>
      </c>
      <c r="N7" s="58"/>
      <c r="O7" s="58"/>
    </row>
    <row r="8" spans="1:19" ht="21.75" customHeight="1" x14ac:dyDescent="0.35">
      <c r="A8" s="112" t="s">
        <v>27</v>
      </c>
      <c r="B8" s="58">
        <v>62822</v>
      </c>
      <c r="C8" s="58">
        <v>1075</v>
      </c>
      <c r="D8" s="58">
        <v>63033</v>
      </c>
      <c r="E8" s="58">
        <v>1073</v>
      </c>
      <c r="F8" s="58">
        <v>65518</v>
      </c>
      <c r="G8" s="58">
        <v>1062</v>
      </c>
      <c r="H8" s="58">
        <v>65755</v>
      </c>
      <c r="I8" s="58">
        <v>1064</v>
      </c>
      <c r="J8" s="58">
        <v>65559</v>
      </c>
      <c r="K8" s="58">
        <v>1065</v>
      </c>
      <c r="L8" s="58">
        <v>65240</v>
      </c>
      <c r="M8" s="58">
        <v>1066</v>
      </c>
      <c r="N8" s="58"/>
      <c r="O8" s="58"/>
    </row>
    <row r="9" spans="1:19" ht="21.75" customHeight="1" x14ac:dyDescent="0.35">
      <c r="A9" s="112" t="s">
        <v>28</v>
      </c>
      <c r="B9" s="58">
        <v>10664</v>
      </c>
      <c r="C9" s="58">
        <v>1381</v>
      </c>
      <c r="D9" s="58">
        <v>10706</v>
      </c>
      <c r="E9" s="58">
        <v>1381</v>
      </c>
      <c r="F9" s="58">
        <v>11173</v>
      </c>
      <c r="G9" s="58">
        <v>1366</v>
      </c>
      <c r="H9" s="58">
        <v>11230</v>
      </c>
      <c r="I9" s="58">
        <v>1369</v>
      </c>
      <c r="J9" s="58">
        <v>11229</v>
      </c>
      <c r="K9" s="58">
        <v>1371</v>
      </c>
      <c r="L9" s="58">
        <v>11151</v>
      </c>
      <c r="M9" s="58">
        <v>1373</v>
      </c>
      <c r="N9" s="58"/>
      <c r="O9" s="58"/>
    </row>
    <row r="10" spans="1:19" ht="21.75" customHeight="1" x14ac:dyDescent="0.35">
      <c r="A10" s="112" t="s">
        <v>29</v>
      </c>
      <c r="B10" s="58">
        <v>3507</v>
      </c>
      <c r="C10" s="58">
        <v>1828</v>
      </c>
      <c r="D10" s="58">
        <v>3532</v>
      </c>
      <c r="E10" s="58">
        <v>1824</v>
      </c>
      <c r="F10" s="58">
        <v>3677</v>
      </c>
      <c r="G10" s="58">
        <v>1808</v>
      </c>
      <c r="H10" s="58">
        <v>3678</v>
      </c>
      <c r="I10" s="58">
        <v>1811</v>
      </c>
      <c r="J10" s="58">
        <v>3665</v>
      </c>
      <c r="K10" s="58">
        <v>1810</v>
      </c>
      <c r="L10" s="58">
        <v>3653</v>
      </c>
      <c r="M10" s="58">
        <v>1811</v>
      </c>
      <c r="N10" s="58"/>
      <c r="O10" s="58"/>
    </row>
    <row r="11" spans="1:19" ht="27" customHeight="1" thickBot="1" x14ac:dyDescent="0.4">
      <c r="A11" s="61" t="s">
        <v>54</v>
      </c>
      <c r="B11" s="113">
        <v>5485003</v>
      </c>
      <c r="C11" s="113">
        <v>264</v>
      </c>
      <c r="D11" s="113">
        <v>5498127</v>
      </c>
      <c r="E11" s="113">
        <v>263</v>
      </c>
      <c r="F11" s="113">
        <v>5660463</v>
      </c>
      <c r="G11" s="113">
        <v>253</v>
      </c>
      <c r="H11" s="113">
        <v>5654545</v>
      </c>
      <c r="I11" s="113">
        <v>254</v>
      </c>
      <c r="J11" s="113">
        <v>5644785</v>
      </c>
      <c r="K11" s="113">
        <v>254</v>
      </c>
      <c r="L11" s="113">
        <v>5631123</v>
      </c>
      <c r="M11" s="113">
        <v>254</v>
      </c>
      <c r="N11" s="79"/>
      <c r="O11" s="79"/>
    </row>
    <row r="12" spans="1:19" ht="27" customHeight="1" thickTop="1" x14ac:dyDescent="0.35">
      <c r="A12" s="236"/>
      <c r="B12" s="79"/>
      <c r="C12" s="79"/>
      <c r="D12" s="79"/>
      <c r="E12" s="79"/>
      <c r="F12" s="79"/>
      <c r="G12" s="79"/>
      <c r="H12" s="79"/>
      <c r="I12" s="79"/>
      <c r="J12" s="79"/>
      <c r="K12" s="79"/>
      <c r="L12" s="79"/>
      <c r="M12" s="79"/>
      <c r="N12" s="79"/>
      <c r="O12" s="79"/>
    </row>
    <row r="13" spans="1:19" ht="27" customHeight="1" x14ac:dyDescent="0.35">
      <c r="A13" s="181"/>
      <c r="B13" s="381" t="s">
        <v>36</v>
      </c>
      <c r="C13" s="381"/>
      <c r="D13" s="381"/>
      <c r="E13" s="381"/>
      <c r="F13" s="381"/>
      <c r="G13" s="381"/>
      <c r="H13" s="381"/>
      <c r="I13" s="381"/>
      <c r="J13" s="146"/>
      <c r="K13" s="146"/>
      <c r="L13" s="146"/>
      <c r="M13" s="146"/>
      <c r="N13" s="146"/>
      <c r="O13" s="146"/>
    </row>
    <row r="14" spans="1:19" ht="24.75" customHeight="1" x14ac:dyDescent="0.35">
      <c r="A14" s="378" t="s">
        <v>31</v>
      </c>
      <c r="B14" s="385" t="s">
        <v>221</v>
      </c>
      <c r="C14" s="386"/>
      <c r="D14" s="385" t="s">
        <v>224</v>
      </c>
      <c r="E14" s="386"/>
      <c r="F14" s="385" t="s">
        <v>232</v>
      </c>
      <c r="G14" s="386"/>
      <c r="H14" s="387" t="s">
        <v>238</v>
      </c>
      <c r="I14" s="388"/>
      <c r="J14" s="383"/>
      <c r="K14" s="384"/>
      <c r="L14" s="383"/>
      <c r="M14" s="384"/>
      <c r="N14" s="383"/>
      <c r="O14" s="384"/>
    </row>
    <row r="15" spans="1:19" ht="66" customHeight="1" thickBot="1" x14ac:dyDescent="0.4">
      <c r="A15" s="379"/>
      <c r="B15" s="59" t="s">
        <v>114</v>
      </c>
      <c r="C15" s="59" t="s">
        <v>96</v>
      </c>
      <c r="D15" s="59" t="s">
        <v>114</v>
      </c>
      <c r="E15" s="59" t="s">
        <v>96</v>
      </c>
      <c r="F15" s="59" t="s">
        <v>114</v>
      </c>
      <c r="G15" s="59" t="s">
        <v>96</v>
      </c>
      <c r="H15" s="59" t="s">
        <v>114</v>
      </c>
      <c r="I15" s="59" t="s">
        <v>96</v>
      </c>
      <c r="J15" s="164"/>
      <c r="K15" s="164"/>
      <c r="L15" s="164"/>
      <c r="M15" s="164"/>
      <c r="N15" s="164"/>
      <c r="O15" s="164"/>
    </row>
    <row r="16" spans="1:19" ht="21.65" customHeight="1" thickTop="1" x14ac:dyDescent="0.35">
      <c r="A16" s="112" t="s">
        <v>24</v>
      </c>
      <c r="B16" s="58">
        <v>2912213</v>
      </c>
      <c r="C16" s="58">
        <v>140</v>
      </c>
      <c r="D16" s="58">
        <v>2916410</v>
      </c>
      <c r="E16" s="58">
        <v>141</v>
      </c>
      <c r="F16" s="58">
        <v>2912187</v>
      </c>
      <c r="G16" s="58">
        <v>141</v>
      </c>
      <c r="H16" s="58">
        <v>2912471</v>
      </c>
      <c r="I16" s="58">
        <v>141</v>
      </c>
      <c r="J16" s="58"/>
      <c r="K16" s="58"/>
      <c r="L16" s="58"/>
      <c r="M16" s="58"/>
      <c r="N16" s="58"/>
      <c r="O16" s="58"/>
    </row>
    <row r="17" spans="1:15" ht="21.75" customHeight="1" x14ac:dyDescent="0.35">
      <c r="A17" s="112" t="s">
        <v>25</v>
      </c>
      <c r="B17" s="58">
        <v>2202990</v>
      </c>
      <c r="C17" s="58">
        <v>305</v>
      </c>
      <c r="D17" s="58">
        <v>2196832</v>
      </c>
      <c r="E17" s="58">
        <v>306</v>
      </c>
      <c r="F17" s="58">
        <v>2187160</v>
      </c>
      <c r="G17" s="58">
        <v>307</v>
      </c>
      <c r="H17" s="58">
        <v>2179445</v>
      </c>
      <c r="I17" s="58">
        <v>307</v>
      </c>
      <c r="J17" s="58"/>
      <c r="K17" s="58"/>
      <c r="L17" s="58"/>
      <c r="M17" s="58"/>
      <c r="N17" s="58"/>
      <c r="O17" s="58"/>
    </row>
    <row r="18" spans="1:15" ht="21.75" customHeight="1" x14ac:dyDescent="0.35">
      <c r="A18" s="112" t="s">
        <v>26</v>
      </c>
      <c r="B18" s="58">
        <v>422068</v>
      </c>
      <c r="C18" s="58">
        <v>604</v>
      </c>
      <c r="D18" s="58">
        <v>420593</v>
      </c>
      <c r="E18" s="58">
        <v>606</v>
      </c>
      <c r="F18" s="58">
        <v>418389</v>
      </c>
      <c r="G18" s="58">
        <v>607</v>
      </c>
      <c r="H18" s="58">
        <v>416608</v>
      </c>
      <c r="I18" s="58">
        <v>608</v>
      </c>
      <c r="J18" s="58"/>
      <c r="K18" s="58"/>
      <c r="L18" s="58"/>
      <c r="M18" s="58"/>
      <c r="N18" s="58"/>
      <c r="O18" s="58"/>
    </row>
    <row r="19" spans="1:15" ht="21.75" customHeight="1" x14ac:dyDescent="0.35">
      <c r="A19" s="112" t="s">
        <v>27</v>
      </c>
      <c r="B19" s="58">
        <v>64965</v>
      </c>
      <c r="C19" s="58">
        <v>1067</v>
      </c>
      <c r="D19" s="58">
        <v>64732</v>
      </c>
      <c r="E19" s="58">
        <v>1069</v>
      </c>
      <c r="F19" s="58">
        <v>64521</v>
      </c>
      <c r="G19" s="58">
        <v>1070</v>
      </c>
      <c r="H19" s="58">
        <v>64245</v>
      </c>
      <c r="I19" s="58">
        <v>1070</v>
      </c>
      <c r="J19" s="58"/>
      <c r="K19" s="58"/>
      <c r="L19" s="58"/>
      <c r="M19" s="58"/>
      <c r="N19" s="58"/>
      <c r="O19" s="58"/>
    </row>
    <row r="20" spans="1:15" ht="21.75" customHeight="1" x14ac:dyDescent="0.35">
      <c r="A20" s="112" t="s">
        <v>28</v>
      </c>
      <c r="B20" s="58">
        <v>11133</v>
      </c>
      <c r="C20" s="58">
        <v>1373</v>
      </c>
      <c r="D20" s="58">
        <v>11145</v>
      </c>
      <c r="E20" s="58">
        <v>1377</v>
      </c>
      <c r="F20" s="58">
        <v>11089</v>
      </c>
      <c r="G20" s="58">
        <v>1377</v>
      </c>
      <c r="H20" s="58">
        <v>11027</v>
      </c>
      <c r="I20" s="58">
        <v>1377</v>
      </c>
      <c r="J20" s="58"/>
      <c r="K20" s="58"/>
      <c r="L20" s="58"/>
      <c r="M20" s="58"/>
      <c r="N20" s="58"/>
      <c r="O20" s="58"/>
    </row>
    <row r="21" spans="1:15" ht="21.75" customHeight="1" x14ac:dyDescent="0.35">
      <c r="A21" s="112" t="s">
        <v>29</v>
      </c>
      <c r="B21" s="58">
        <v>3628</v>
      </c>
      <c r="C21" s="58">
        <v>1814</v>
      </c>
      <c r="D21" s="58">
        <v>3612</v>
      </c>
      <c r="E21" s="58">
        <v>1817</v>
      </c>
      <c r="F21" s="58">
        <v>3599</v>
      </c>
      <c r="G21" s="58">
        <v>1822</v>
      </c>
      <c r="H21" s="58">
        <v>3586</v>
      </c>
      <c r="I21" s="58">
        <v>1816</v>
      </c>
      <c r="J21" s="58"/>
      <c r="K21" s="58"/>
      <c r="L21" s="58"/>
      <c r="M21" s="58"/>
      <c r="N21" s="58"/>
      <c r="O21" s="58"/>
    </row>
    <row r="22" spans="1:15" ht="27" customHeight="1" thickBot="1" x14ac:dyDescent="0.4">
      <c r="A22" s="61" t="s">
        <v>54</v>
      </c>
      <c r="B22" s="113">
        <v>5616997</v>
      </c>
      <c r="C22" s="113">
        <v>254</v>
      </c>
      <c r="D22" s="113">
        <v>5613324</v>
      </c>
      <c r="E22" s="113">
        <v>254</v>
      </c>
      <c r="F22" s="113">
        <v>5596945</v>
      </c>
      <c r="G22" s="113">
        <v>255</v>
      </c>
      <c r="H22" s="113">
        <v>5587382</v>
      </c>
      <c r="I22" s="113">
        <v>255</v>
      </c>
      <c r="J22" s="79"/>
      <c r="K22" s="79"/>
      <c r="L22" s="79"/>
      <c r="M22" s="79"/>
      <c r="N22" s="79"/>
      <c r="O22" s="79"/>
    </row>
    <row r="23" spans="1:15" ht="83.15" customHeight="1" thickTop="1" x14ac:dyDescent="0.35">
      <c r="A23" s="382" t="s">
        <v>202</v>
      </c>
      <c r="B23" s="382"/>
      <c r="C23" s="382"/>
      <c r="D23" s="375"/>
      <c r="E23" s="375"/>
      <c r="F23" s="375"/>
      <c r="G23" s="375"/>
      <c r="H23" s="375"/>
      <c r="I23" s="375"/>
      <c r="J23" s="375"/>
      <c r="K23" s="375"/>
      <c r="L23" s="375"/>
      <c r="M23" s="375"/>
      <c r="N23" s="149"/>
      <c r="O23" s="149"/>
    </row>
    <row r="24" spans="1:15" ht="30" customHeight="1" x14ac:dyDescent="0.3">
      <c r="A24" s="54" t="str">
        <f>+INDICE!B10</f>
        <v xml:space="preserve"> Lettura dati 23 novembre 2023</v>
      </c>
      <c r="B24" s="4"/>
    </row>
    <row r="25" spans="1:15" x14ac:dyDescent="0.35">
      <c r="B25" s="4"/>
    </row>
    <row r="26" spans="1:15" x14ac:dyDescent="0.35">
      <c r="B26" s="4"/>
    </row>
    <row r="27" spans="1:15" x14ac:dyDescent="0.35">
      <c r="B27" s="4"/>
    </row>
    <row r="28" spans="1:15" x14ac:dyDescent="0.35">
      <c r="B28" s="4"/>
    </row>
    <row r="29" spans="1:15" x14ac:dyDescent="0.35">
      <c r="B29" s="4"/>
    </row>
    <row r="30" spans="1:15" x14ac:dyDescent="0.35">
      <c r="B30" s="4"/>
    </row>
    <row r="31" spans="1:15" x14ac:dyDescent="0.35">
      <c r="B31" s="4"/>
    </row>
    <row r="32" spans="1: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9">
    <mergeCell ref="N3:O3"/>
    <mergeCell ref="A14:A15"/>
    <mergeCell ref="B14:C14"/>
    <mergeCell ref="D14:E14"/>
    <mergeCell ref="F14:G14"/>
    <mergeCell ref="H14:I14"/>
    <mergeCell ref="J14:K14"/>
    <mergeCell ref="L14:M14"/>
    <mergeCell ref="N14:O14"/>
    <mergeCell ref="L3:M3"/>
    <mergeCell ref="F3:G3"/>
    <mergeCell ref="H3:I3"/>
    <mergeCell ref="J3:K3"/>
    <mergeCell ref="A3:A4"/>
    <mergeCell ref="B3:C3"/>
    <mergeCell ref="D3:E3"/>
    <mergeCell ref="A23:M23"/>
    <mergeCell ref="B2:M2"/>
    <mergeCell ref="B13:I13"/>
  </mergeCells>
  <phoneticPr fontId="10" type="noConversion"/>
  <pageMargins left="0.70866141732283472" right="0.70866141732283472" top="0.94488188976377963" bottom="0.74803149606299213" header="0.31496062992125984" footer="0.31496062992125984"/>
  <pageSetup paperSize="9" scale="57" orientation="landscape"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pageSetUpPr fitToPage="1"/>
  </sheetPr>
  <dimension ref="A1:L32"/>
  <sheetViews>
    <sheetView showGridLines="0" zoomScale="60" zoomScaleNormal="60" workbookViewId="0">
      <selection activeCell="C25" sqref="C25:J27"/>
    </sheetView>
  </sheetViews>
  <sheetFormatPr defaultRowHeight="14.5" x14ac:dyDescent="0.35"/>
  <cols>
    <col min="1" max="1" width="24.81640625" customWidth="1"/>
    <col min="2" max="2" width="19.26953125" customWidth="1"/>
    <col min="3" max="3" width="15.81640625" customWidth="1"/>
    <col min="4" max="4" width="15.54296875" customWidth="1"/>
    <col min="5" max="5" width="20.1796875" customWidth="1"/>
    <col min="6" max="6" width="15.81640625" bestFit="1" customWidth="1"/>
    <col min="7" max="7" width="15.54296875" customWidth="1"/>
    <col min="8" max="8" width="20.7265625" customWidth="1"/>
    <col min="9" max="9" width="15.1796875" customWidth="1"/>
    <col min="10" max="10" width="16.1796875" customWidth="1"/>
    <col min="11" max="13" width="25.81640625" bestFit="1" customWidth="1"/>
    <col min="14" max="14" width="32.453125" bestFit="1" customWidth="1"/>
    <col min="15" max="15" width="32.54296875" bestFit="1" customWidth="1"/>
    <col min="16" max="16" width="31.26953125" bestFit="1" customWidth="1"/>
    <col min="17" max="17" width="31.453125" bestFit="1" customWidth="1"/>
  </cols>
  <sheetData>
    <row r="1" spans="1:12" ht="66" customHeight="1" thickBot="1" x14ac:dyDescent="0.4">
      <c r="A1" s="75" t="s">
        <v>186</v>
      </c>
      <c r="B1" s="32"/>
      <c r="C1" s="32"/>
      <c r="D1" s="32"/>
      <c r="E1" s="32"/>
      <c r="F1" s="32"/>
      <c r="G1" s="32"/>
      <c r="H1" s="32"/>
      <c r="I1" s="32"/>
      <c r="J1" s="32"/>
    </row>
    <row r="2" spans="1:12" s="102" customFormat="1" ht="40.5" customHeight="1" thickTop="1" x14ac:dyDescent="0.35">
      <c r="A2" s="76"/>
      <c r="B2" s="389" t="s">
        <v>81</v>
      </c>
      <c r="C2" s="389"/>
      <c r="D2" s="389"/>
      <c r="E2" s="390" t="s">
        <v>82</v>
      </c>
      <c r="F2" s="389"/>
      <c r="G2" s="391"/>
      <c r="H2" s="390" t="s">
        <v>78</v>
      </c>
      <c r="I2" s="389"/>
      <c r="J2" s="389"/>
      <c r="K2" s="101"/>
    </row>
    <row r="3" spans="1:12" s="104" customFormat="1" ht="85.5" customHeight="1" thickBot="1" x14ac:dyDescent="0.4">
      <c r="A3" s="182" t="s">
        <v>83</v>
      </c>
      <c r="B3" s="183" t="s">
        <v>115</v>
      </c>
      <c r="C3" s="183" t="s">
        <v>96</v>
      </c>
      <c r="D3" s="183" t="s">
        <v>56</v>
      </c>
      <c r="E3" s="184" t="s">
        <v>115</v>
      </c>
      <c r="F3" s="183" t="s">
        <v>96</v>
      </c>
      <c r="G3" s="185" t="s">
        <v>56</v>
      </c>
      <c r="H3" s="183" t="s">
        <v>115</v>
      </c>
      <c r="I3" s="183" t="s">
        <v>96</v>
      </c>
      <c r="J3" s="183" t="s">
        <v>56</v>
      </c>
      <c r="K3" s="103"/>
    </row>
    <row r="4" spans="1:12" s="104" customFormat="1" ht="31.5" customHeight="1" thickTop="1" x14ac:dyDescent="0.35">
      <c r="A4" s="244"/>
      <c r="B4" s="393" t="s">
        <v>170</v>
      </c>
      <c r="C4" s="393"/>
      <c r="D4" s="393"/>
      <c r="E4" s="393"/>
      <c r="F4" s="393"/>
      <c r="G4" s="393"/>
      <c r="H4" s="393"/>
      <c r="I4" s="393"/>
      <c r="J4" s="393"/>
      <c r="K4" s="103"/>
    </row>
    <row r="5" spans="1:12" s="78" customFormat="1" ht="32.15" customHeight="1" x14ac:dyDescent="0.35">
      <c r="A5" s="90" t="s">
        <v>172</v>
      </c>
      <c r="B5" s="186">
        <v>4957415</v>
      </c>
      <c r="C5" s="186">
        <v>227</v>
      </c>
      <c r="D5" s="187">
        <v>1.6</v>
      </c>
      <c r="E5" s="188">
        <v>300000</v>
      </c>
      <c r="F5" s="189">
        <v>342</v>
      </c>
      <c r="G5" s="190">
        <v>1.69</v>
      </c>
      <c r="H5" s="186">
        <v>5257415</v>
      </c>
      <c r="I5" s="186">
        <v>234</v>
      </c>
      <c r="J5" s="187">
        <v>1.6</v>
      </c>
      <c r="K5" s="77"/>
      <c r="L5" s="77"/>
    </row>
    <row r="6" spans="1:12" s="78" customFormat="1" ht="25.5" customHeight="1" x14ac:dyDescent="0.35">
      <c r="A6" s="90" t="s">
        <v>173</v>
      </c>
      <c r="B6" s="186">
        <v>4959944</v>
      </c>
      <c r="C6" s="186">
        <v>227</v>
      </c>
      <c r="D6" s="187">
        <v>1.6</v>
      </c>
      <c r="E6" s="188">
        <v>300728</v>
      </c>
      <c r="F6" s="189">
        <v>343</v>
      </c>
      <c r="G6" s="190">
        <v>1.69</v>
      </c>
      <c r="H6" s="186">
        <v>5260672</v>
      </c>
      <c r="I6" s="186">
        <v>234</v>
      </c>
      <c r="J6" s="187">
        <v>1.6</v>
      </c>
      <c r="K6" s="77"/>
      <c r="L6" s="77"/>
    </row>
    <row r="7" spans="1:12" s="78" customFormat="1" ht="25.5" customHeight="1" x14ac:dyDescent="0.35">
      <c r="A7" s="90" t="s">
        <v>174</v>
      </c>
      <c r="B7" s="186">
        <v>5000545</v>
      </c>
      <c r="C7" s="186">
        <v>228</v>
      </c>
      <c r="D7" s="187">
        <v>1.6</v>
      </c>
      <c r="E7" s="188">
        <v>307053</v>
      </c>
      <c r="F7" s="189">
        <v>346</v>
      </c>
      <c r="G7" s="190">
        <v>1.69</v>
      </c>
      <c r="H7" s="186">
        <v>5307598</v>
      </c>
      <c r="I7" s="186">
        <v>235</v>
      </c>
      <c r="J7" s="187">
        <v>1.61</v>
      </c>
      <c r="K7" s="77"/>
      <c r="L7" s="77"/>
    </row>
    <row r="8" spans="1:12" s="78" customFormat="1" ht="25.5" customHeight="1" x14ac:dyDescent="0.35">
      <c r="A8" s="90" t="s">
        <v>175</v>
      </c>
      <c r="B8" s="186">
        <v>4999143</v>
      </c>
      <c r="C8" s="186">
        <v>228</v>
      </c>
      <c r="D8" s="187">
        <v>1.6</v>
      </c>
      <c r="E8" s="188">
        <v>307549</v>
      </c>
      <c r="F8" s="189">
        <v>347</v>
      </c>
      <c r="G8" s="190">
        <v>1.69</v>
      </c>
      <c r="H8" s="186">
        <v>5306692</v>
      </c>
      <c r="I8" s="186">
        <v>235</v>
      </c>
      <c r="J8" s="187">
        <v>1.6</v>
      </c>
      <c r="K8" s="77"/>
      <c r="L8" s="77"/>
    </row>
    <row r="9" spans="1:12" s="78" customFormat="1" ht="25.5" customHeight="1" x14ac:dyDescent="0.35">
      <c r="A9" s="90" t="s">
        <v>176</v>
      </c>
      <c r="B9" s="186">
        <v>4976180</v>
      </c>
      <c r="C9" s="186">
        <v>229</v>
      </c>
      <c r="D9" s="187">
        <v>1.6</v>
      </c>
      <c r="E9" s="188">
        <v>304744</v>
      </c>
      <c r="F9" s="189">
        <v>346</v>
      </c>
      <c r="G9" s="190">
        <v>1.69</v>
      </c>
      <c r="H9" s="186">
        <v>5280924</v>
      </c>
      <c r="I9" s="186">
        <v>235</v>
      </c>
      <c r="J9" s="187">
        <v>1.6</v>
      </c>
      <c r="K9" s="77"/>
      <c r="L9" s="77"/>
    </row>
    <row r="10" spans="1:12" s="78" customFormat="1" ht="25.5" customHeight="1" x14ac:dyDescent="0.35">
      <c r="A10" s="90" t="s">
        <v>177</v>
      </c>
      <c r="B10" s="186">
        <v>5028438</v>
      </c>
      <c r="C10" s="186">
        <v>228</v>
      </c>
      <c r="D10" s="187">
        <v>1.6</v>
      </c>
      <c r="E10" s="188">
        <v>308749</v>
      </c>
      <c r="F10" s="189">
        <v>345</v>
      </c>
      <c r="G10" s="190">
        <v>1.69</v>
      </c>
      <c r="H10" s="186">
        <v>5337187</v>
      </c>
      <c r="I10" s="186">
        <v>235</v>
      </c>
      <c r="J10" s="187">
        <v>1.6</v>
      </c>
      <c r="K10" s="77"/>
      <c r="L10" s="77"/>
    </row>
    <row r="11" spans="1:12" s="78" customFormat="1" ht="25.5" customHeight="1" x14ac:dyDescent="0.35">
      <c r="A11" s="90" t="s">
        <v>178</v>
      </c>
      <c r="B11" s="186">
        <v>5050301</v>
      </c>
      <c r="C11" s="186">
        <v>229</v>
      </c>
      <c r="D11" s="187">
        <v>1.59</v>
      </c>
      <c r="E11" s="188">
        <v>310890</v>
      </c>
      <c r="F11" s="189">
        <v>346</v>
      </c>
      <c r="G11" s="190">
        <v>1.69</v>
      </c>
      <c r="H11" s="186">
        <v>5361191</v>
      </c>
      <c r="I11" s="186">
        <v>235</v>
      </c>
      <c r="J11" s="187">
        <v>1.6</v>
      </c>
      <c r="K11" s="77"/>
      <c r="L11" s="77"/>
    </row>
    <row r="12" spans="1:12" s="78" customFormat="1" ht="25.5" customHeight="1" x14ac:dyDescent="0.35">
      <c r="A12" s="90" t="s">
        <v>179</v>
      </c>
      <c r="B12" s="186">
        <v>5083634</v>
      </c>
      <c r="C12" s="186">
        <v>228</v>
      </c>
      <c r="D12" s="187">
        <v>1.59</v>
      </c>
      <c r="E12" s="188">
        <v>314268</v>
      </c>
      <c r="F12" s="189">
        <v>345</v>
      </c>
      <c r="G12" s="190">
        <v>1.68</v>
      </c>
      <c r="H12" s="186">
        <v>5397902</v>
      </c>
      <c r="I12" s="186">
        <v>235</v>
      </c>
      <c r="J12" s="187">
        <v>1.6</v>
      </c>
      <c r="K12" s="77"/>
      <c r="L12" s="77"/>
    </row>
    <row r="13" spans="1:12" s="78" customFormat="1" ht="25.5" customHeight="1" x14ac:dyDescent="0.35">
      <c r="A13" s="90" t="s">
        <v>180</v>
      </c>
      <c r="B13" s="186">
        <v>5115748</v>
      </c>
      <c r="C13" s="186">
        <v>228</v>
      </c>
      <c r="D13" s="187">
        <v>1.59</v>
      </c>
      <c r="E13" s="188">
        <v>317719</v>
      </c>
      <c r="F13" s="189">
        <v>344</v>
      </c>
      <c r="G13" s="190">
        <v>1.68</v>
      </c>
      <c r="H13" s="186">
        <v>5433467</v>
      </c>
      <c r="I13" s="186">
        <v>235</v>
      </c>
      <c r="J13" s="187">
        <v>1.6</v>
      </c>
      <c r="K13" s="77"/>
      <c r="L13" s="77"/>
    </row>
    <row r="14" spans="1:12" s="78" customFormat="1" ht="25.5" customHeight="1" x14ac:dyDescent="0.35">
      <c r="A14" s="245" t="s">
        <v>181</v>
      </c>
      <c r="B14" s="195">
        <v>5145983</v>
      </c>
      <c r="C14" s="195">
        <v>228</v>
      </c>
      <c r="D14" s="196">
        <v>1.59</v>
      </c>
      <c r="E14" s="195">
        <v>320089</v>
      </c>
      <c r="F14" s="195">
        <v>344</v>
      </c>
      <c r="G14" s="196">
        <v>1.68</v>
      </c>
      <c r="H14" s="195">
        <v>5466072</v>
      </c>
      <c r="I14" s="195">
        <v>235</v>
      </c>
      <c r="J14" s="197">
        <v>1.6</v>
      </c>
      <c r="K14" s="77"/>
      <c r="L14" s="77"/>
    </row>
    <row r="15" spans="1:12" s="78" customFormat="1" ht="32.15" customHeight="1" x14ac:dyDescent="0.35">
      <c r="A15" s="198" t="s">
        <v>62</v>
      </c>
      <c r="B15" s="199">
        <v>5031733</v>
      </c>
      <c r="C15" s="191"/>
      <c r="D15" s="193"/>
      <c r="E15" s="199">
        <v>309179</v>
      </c>
      <c r="F15" s="191"/>
      <c r="G15" s="193"/>
      <c r="H15" s="199">
        <v>5340912</v>
      </c>
      <c r="I15" s="191"/>
      <c r="J15" s="192"/>
      <c r="K15" s="77"/>
      <c r="L15" s="77"/>
    </row>
    <row r="16" spans="1:12" s="78" customFormat="1" ht="25.5" customHeight="1" thickBot="1" x14ac:dyDescent="0.4">
      <c r="A16" s="200" t="s">
        <v>40</v>
      </c>
      <c r="B16" s="201"/>
      <c r="C16" s="201">
        <v>228</v>
      </c>
      <c r="D16" s="202">
        <v>1.6</v>
      </c>
      <c r="E16" s="201"/>
      <c r="F16" s="201">
        <v>345</v>
      </c>
      <c r="G16" s="202">
        <v>1.69</v>
      </c>
      <c r="H16" s="201"/>
      <c r="I16" s="201">
        <v>235</v>
      </c>
      <c r="J16" s="203">
        <v>1.6</v>
      </c>
      <c r="K16" s="77"/>
      <c r="L16" s="77"/>
    </row>
    <row r="17" spans="1:12" s="104" customFormat="1" ht="45.65" customHeight="1" thickTop="1" x14ac:dyDescent="0.35">
      <c r="A17" s="239"/>
      <c r="B17" s="393" t="s">
        <v>171</v>
      </c>
      <c r="C17" s="393"/>
      <c r="D17" s="393"/>
      <c r="E17" s="393"/>
      <c r="F17" s="393"/>
      <c r="G17" s="393"/>
      <c r="H17" s="393"/>
      <c r="I17" s="393"/>
      <c r="J17" s="393"/>
      <c r="K17" s="103"/>
    </row>
    <row r="18" spans="1:12" s="104" customFormat="1" ht="45.65" customHeight="1" x14ac:dyDescent="0.35">
      <c r="A18" s="271" t="s">
        <v>196</v>
      </c>
      <c r="B18" s="272">
        <v>5174673</v>
      </c>
      <c r="C18" s="272">
        <v>258</v>
      </c>
      <c r="D18" s="302">
        <v>1.59</v>
      </c>
      <c r="E18" s="272">
        <v>310330</v>
      </c>
      <c r="F18" s="272">
        <v>374</v>
      </c>
      <c r="G18" s="302">
        <v>1.67</v>
      </c>
      <c r="H18" s="272">
        <v>5485003</v>
      </c>
      <c r="I18" s="272">
        <v>264</v>
      </c>
      <c r="J18" s="273">
        <v>1.6</v>
      </c>
      <c r="K18" s="103"/>
    </row>
    <row r="19" spans="1:12" s="104" customFormat="1" ht="24" customHeight="1" x14ac:dyDescent="0.35">
      <c r="A19" s="271" t="s">
        <v>184</v>
      </c>
      <c r="B19" s="272">
        <v>5184628</v>
      </c>
      <c r="C19" s="272">
        <v>256</v>
      </c>
      <c r="D19" s="303">
        <v>1.59</v>
      </c>
      <c r="E19" s="272">
        <v>313499</v>
      </c>
      <c r="F19" s="272">
        <v>374</v>
      </c>
      <c r="G19" s="303">
        <v>1.67</v>
      </c>
      <c r="H19" s="272">
        <v>5498127</v>
      </c>
      <c r="I19" s="272">
        <v>263</v>
      </c>
      <c r="J19" s="273">
        <v>1.59</v>
      </c>
      <c r="K19" s="103"/>
    </row>
    <row r="20" spans="1:12" s="104" customFormat="1" ht="24" customHeight="1" x14ac:dyDescent="0.35">
      <c r="A20" s="271" t="s">
        <v>172</v>
      </c>
      <c r="B20" s="272">
        <v>5322696</v>
      </c>
      <c r="C20" s="272">
        <v>246</v>
      </c>
      <c r="D20" s="303">
        <v>1.59</v>
      </c>
      <c r="E20" s="272">
        <v>337767</v>
      </c>
      <c r="F20" s="272">
        <v>363</v>
      </c>
      <c r="G20" s="303">
        <v>1.66</v>
      </c>
      <c r="H20" s="272">
        <v>5660463</v>
      </c>
      <c r="I20" s="272">
        <v>253</v>
      </c>
      <c r="J20" s="273">
        <v>1.59</v>
      </c>
      <c r="K20" s="103"/>
    </row>
    <row r="21" spans="1:12" s="104" customFormat="1" ht="24" customHeight="1" x14ac:dyDescent="0.35">
      <c r="A21" s="271" t="s">
        <v>173</v>
      </c>
      <c r="B21" s="272">
        <v>5310677</v>
      </c>
      <c r="C21" s="272">
        <v>246</v>
      </c>
      <c r="D21" s="303">
        <v>1.59</v>
      </c>
      <c r="E21" s="272">
        <v>343868</v>
      </c>
      <c r="F21" s="272">
        <v>373</v>
      </c>
      <c r="G21" s="303">
        <v>1.68</v>
      </c>
      <c r="H21" s="272">
        <v>5654545</v>
      </c>
      <c r="I21" s="272">
        <v>254</v>
      </c>
      <c r="J21" s="273">
        <v>1.59</v>
      </c>
      <c r="K21" s="103"/>
    </row>
    <row r="22" spans="1:12" s="104" customFormat="1" ht="24" customHeight="1" x14ac:dyDescent="0.35">
      <c r="A22" s="271" t="s">
        <v>174</v>
      </c>
      <c r="B22" s="272">
        <v>5301179</v>
      </c>
      <c r="C22" s="272">
        <v>246</v>
      </c>
      <c r="D22" s="303">
        <v>1.58</v>
      </c>
      <c r="E22" s="272">
        <v>343606</v>
      </c>
      <c r="F22" s="272">
        <v>374</v>
      </c>
      <c r="G22" s="303">
        <v>1.68</v>
      </c>
      <c r="H22" s="272">
        <v>5644785</v>
      </c>
      <c r="I22" s="272">
        <v>254</v>
      </c>
      <c r="J22" s="273">
        <v>1.59</v>
      </c>
      <c r="K22" s="103"/>
    </row>
    <row r="23" spans="1:12" s="104" customFormat="1" ht="24" customHeight="1" x14ac:dyDescent="0.35">
      <c r="A23" s="271" t="s">
        <v>175</v>
      </c>
      <c r="B23" s="272">
        <v>5287110</v>
      </c>
      <c r="C23" s="272">
        <v>246</v>
      </c>
      <c r="D23" s="303">
        <v>1.58</v>
      </c>
      <c r="E23" s="272">
        <v>344013</v>
      </c>
      <c r="F23" s="272">
        <v>375</v>
      </c>
      <c r="G23" s="303">
        <v>1.68</v>
      </c>
      <c r="H23" s="272">
        <v>5631123</v>
      </c>
      <c r="I23" s="272">
        <v>254</v>
      </c>
      <c r="J23" s="273">
        <v>1.59</v>
      </c>
      <c r="K23" s="103"/>
    </row>
    <row r="24" spans="1:12" s="104" customFormat="1" ht="24" customHeight="1" x14ac:dyDescent="0.35">
      <c r="A24" s="271" t="s">
        <v>176</v>
      </c>
      <c r="B24" s="272">
        <v>5273412</v>
      </c>
      <c r="C24" s="272">
        <v>246</v>
      </c>
      <c r="D24" s="303">
        <v>1.58</v>
      </c>
      <c r="E24" s="272">
        <v>343585</v>
      </c>
      <c r="F24" s="272">
        <v>375</v>
      </c>
      <c r="G24" s="303">
        <v>1.68</v>
      </c>
      <c r="H24" s="272">
        <v>5616997</v>
      </c>
      <c r="I24" s="272">
        <v>254</v>
      </c>
      <c r="J24" s="273">
        <v>1.59</v>
      </c>
      <c r="K24" s="103"/>
    </row>
    <row r="25" spans="1:12" s="104" customFormat="1" ht="24" customHeight="1" x14ac:dyDescent="0.35">
      <c r="A25" s="271" t="s">
        <v>177</v>
      </c>
      <c r="B25" s="272">
        <v>5267559</v>
      </c>
      <c r="C25" s="272">
        <v>246</v>
      </c>
      <c r="D25" s="303">
        <v>1.58</v>
      </c>
      <c r="E25" s="272">
        <v>345765</v>
      </c>
      <c r="F25" s="272">
        <v>375</v>
      </c>
      <c r="G25" s="303">
        <v>1.68</v>
      </c>
      <c r="H25" s="272">
        <v>5613324</v>
      </c>
      <c r="I25" s="272">
        <v>254</v>
      </c>
      <c r="J25" s="273">
        <v>1.59</v>
      </c>
      <c r="K25" s="103"/>
    </row>
    <row r="26" spans="1:12" s="104" customFormat="1" ht="24" customHeight="1" x14ac:dyDescent="0.35">
      <c r="A26" s="271" t="s">
        <v>178</v>
      </c>
      <c r="B26" s="272">
        <v>5251253</v>
      </c>
      <c r="C26" s="272">
        <v>247</v>
      </c>
      <c r="D26" s="303">
        <v>1.58</v>
      </c>
      <c r="E26" s="272">
        <v>345692</v>
      </c>
      <c r="F26" s="272">
        <v>376</v>
      </c>
      <c r="G26" s="303">
        <v>1.67</v>
      </c>
      <c r="H26" s="272">
        <v>5596945</v>
      </c>
      <c r="I26" s="272">
        <v>255</v>
      </c>
      <c r="J26" s="273">
        <v>1.59</v>
      </c>
      <c r="K26" s="103"/>
    </row>
    <row r="27" spans="1:12" s="78" customFormat="1" ht="26.5" customHeight="1" x14ac:dyDescent="0.35">
      <c r="A27" s="243" t="s">
        <v>179</v>
      </c>
      <c r="B27" s="240">
        <v>5240040</v>
      </c>
      <c r="C27" s="240">
        <v>247</v>
      </c>
      <c r="D27" s="241">
        <v>1.58</v>
      </c>
      <c r="E27" s="240">
        <v>347342</v>
      </c>
      <c r="F27" s="240">
        <v>376</v>
      </c>
      <c r="G27" s="241">
        <v>1.67</v>
      </c>
      <c r="H27" s="240">
        <v>5587382</v>
      </c>
      <c r="I27" s="240">
        <v>255</v>
      </c>
      <c r="J27" s="242">
        <v>1.59</v>
      </c>
      <c r="K27" s="77"/>
      <c r="L27" s="153"/>
    </row>
    <row r="28" spans="1:12" ht="37" customHeight="1" x14ac:dyDescent="0.35">
      <c r="A28" s="204" t="s">
        <v>62</v>
      </c>
      <c r="B28" s="199">
        <v>5261323</v>
      </c>
      <c r="C28" s="80"/>
      <c r="D28" s="194"/>
      <c r="E28" s="199">
        <v>337547</v>
      </c>
      <c r="F28" s="80"/>
      <c r="G28" s="194"/>
      <c r="H28" s="199">
        <v>5598869</v>
      </c>
      <c r="I28" s="80"/>
      <c r="J28" s="81"/>
      <c r="K28" s="10"/>
      <c r="L28" s="10"/>
    </row>
    <row r="29" spans="1:12" ht="25.5" customHeight="1" thickBot="1" x14ac:dyDescent="0.4">
      <c r="A29" s="204" t="s">
        <v>40</v>
      </c>
      <c r="B29" s="199"/>
      <c r="C29" s="199">
        <v>248</v>
      </c>
      <c r="D29" s="202">
        <v>1.58</v>
      </c>
      <c r="E29" s="199"/>
      <c r="F29" s="199">
        <v>373</v>
      </c>
      <c r="G29" s="202">
        <v>1.67</v>
      </c>
      <c r="H29" s="201"/>
      <c r="I29" s="199">
        <v>256</v>
      </c>
      <c r="J29" s="203">
        <v>1.59</v>
      </c>
      <c r="K29" s="10"/>
      <c r="L29" s="10"/>
    </row>
    <row r="30" spans="1:12" ht="85" customHeight="1" thickTop="1" x14ac:dyDescent="0.35">
      <c r="A30" s="392" t="s">
        <v>203</v>
      </c>
      <c r="B30" s="392"/>
      <c r="C30" s="392"/>
      <c r="D30" s="392"/>
      <c r="E30" s="392"/>
      <c r="F30" s="392"/>
      <c r="G30" s="392"/>
      <c r="H30" s="392"/>
      <c r="I30" s="392"/>
      <c r="J30" s="392"/>
      <c r="K30" s="10"/>
      <c r="L30" s="10"/>
    </row>
    <row r="31" spans="1:12" ht="12" customHeight="1" x14ac:dyDescent="0.35">
      <c r="A31" s="140"/>
      <c r="B31" s="140"/>
      <c r="C31" s="140"/>
      <c r="D31" s="140"/>
      <c r="E31" s="140"/>
      <c r="F31" s="140"/>
      <c r="G31" s="140"/>
      <c r="H31" s="140"/>
      <c r="I31" s="140"/>
      <c r="J31" s="140"/>
      <c r="K31" s="10"/>
      <c r="L31" s="10"/>
    </row>
    <row r="32" spans="1:12" x14ac:dyDescent="0.35">
      <c r="A32" s="62" t="str">
        <f>+INDICE!B10</f>
        <v xml:space="preserve"> Lettura dati 23 novembre 2023</v>
      </c>
    </row>
  </sheetData>
  <mergeCells count="6">
    <mergeCell ref="B2:D2"/>
    <mergeCell ref="E2:G2"/>
    <mergeCell ref="H2:J2"/>
    <mergeCell ref="A30:J30"/>
    <mergeCell ref="B4:J4"/>
    <mergeCell ref="B17:J17"/>
  </mergeCells>
  <phoneticPr fontId="10" type="noConversion"/>
  <pageMargins left="0.70866141732283472" right="0.70866141732283472" top="0.94488188976377963" bottom="0.74803149606299213" header="0.31496062992125984" footer="0.31496062992125984"/>
  <pageSetup paperSize="9" scale="48" orientation="portrait" r:id="rId1"/>
  <headerFooter>
    <oddHeader>&amp;COSSERVATORIO ASSEGNO UNICO UNIVERSALE</oddHeader>
    <oddFooter>&amp;CINPS - COORDINAMENTO GENERALE STATISTICO ATTUARIALE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3.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28</vt:i4>
      </vt:variant>
    </vt:vector>
  </HeadingPairs>
  <TitlesOfParts>
    <vt:vector size="57" baseType="lpstr">
      <vt:lpstr>COPERTINA</vt:lpstr>
      <vt:lpstr>INDICE</vt:lpstr>
      <vt:lpstr>SEZIONE I</vt:lpstr>
      <vt:lpstr>Tavola 1.1</vt:lpstr>
      <vt:lpstr>Tavola 1.2</vt:lpstr>
      <vt:lpstr>Tavola 1.3</vt:lpstr>
      <vt:lpstr>Tavola 1.4_1</vt:lpstr>
      <vt:lpstr>Tavola 1.4_2</vt:lpstr>
      <vt:lpstr>Tavola 1.5</vt:lpstr>
      <vt:lpstr>Tavola 1.6_1</vt:lpstr>
      <vt:lpstr>Tavola 1.6_2</vt:lpstr>
      <vt:lpstr>Tavola 1.7_1</vt:lpstr>
      <vt:lpstr>Tavola 1.7_2</vt:lpstr>
      <vt:lpstr>Tavola 1.8_1</vt:lpstr>
      <vt:lpstr>Tavola 1.8_2</vt:lpstr>
      <vt:lpstr>Tavola 1.9_1</vt:lpstr>
      <vt:lpstr>Tavola 1.9_2</vt:lpstr>
      <vt:lpstr>Tavola 1.10_1</vt:lpstr>
      <vt:lpstr>Tavola 1.10_2</vt:lpstr>
      <vt:lpstr>Tavola 1.11</vt:lpstr>
      <vt:lpstr>SEZIONE II</vt:lpstr>
      <vt:lpstr>Tavola 2.1</vt:lpstr>
      <vt:lpstr>Tavola 2.2_1 </vt:lpstr>
      <vt:lpstr>Tavola 2.2_2</vt:lpstr>
      <vt:lpstr>Tavola 2.3</vt:lpstr>
      <vt:lpstr>SEZIONE III</vt:lpstr>
      <vt:lpstr>Tavola 3.1</vt:lpstr>
      <vt:lpstr>Tavola 3.2</vt:lpstr>
      <vt:lpstr>Nota metodologica</vt:lpstr>
      <vt:lpstr>'Tavola 1.3'!_Hlk107209231</vt:lpstr>
      <vt:lpstr>'Tavola 2.1'!_Hlk107209231</vt:lpstr>
      <vt:lpstr>'Tavola 3.1'!_Hlk107209231</vt:lpstr>
      <vt:lpstr>COPERTINA!Area_stampa</vt:lpstr>
      <vt:lpstr>INDICE!Area_stampa</vt:lpstr>
      <vt:lpstr>'Tavola 1.1'!Area_stampa</vt:lpstr>
      <vt:lpstr>'Tavola 1.10_1'!Area_stampa</vt:lpstr>
      <vt:lpstr>'Tavola 1.10_2'!Area_stampa</vt:lpstr>
      <vt:lpstr>'Tavola 1.11'!Area_stampa</vt:lpstr>
      <vt:lpstr>'Tavola 1.2'!Area_stampa</vt:lpstr>
      <vt:lpstr>'Tavola 1.3'!Area_stampa</vt:lpstr>
      <vt:lpstr>'Tavola 1.4_1'!Area_stampa</vt:lpstr>
      <vt:lpstr>'Tavola 1.4_2'!Area_stampa</vt:lpstr>
      <vt:lpstr>'Tavola 1.5'!Area_stampa</vt:lpstr>
      <vt:lpstr>'Tavola 1.6_1'!Area_stampa</vt:lpstr>
      <vt:lpstr>'Tavola 1.6_2'!Area_stampa</vt:lpstr>
      <vt:lpstr>'Tavola 1.7_1'!Area_stampa</vt:lpstr>
      <vt:lpstr>'Tavola 1.7_2'!Area_stampa</vt:lpstr>
      <vt:lpstr>'Tavola 1.8_1'!Area_stampa</vt:lpstr>
      <vt:lpstr>'Tavola 1.8_2'!Area_stampa</vt:lpstr>
      <vt:lpstr>'Tavola 1.9_1'!Area_stampa</vt:lpstr>
      <vt:lpstr>'Tavola 1.9_2'!Area_stampa</vt:lpstr>
      <vt:lpstr>'Tavola 2.1'!Area_stampa</vt:lpstr>
      <vt:lpstr>'Tavola 2.2_1 '!Area_stampa</vt:lpstr>
      <vt:lpstr>'Tavola 2.2_2'!Area_stampa</vt:lpstr>
      <vt:lpstr>'Tavola 2.3'!Area_stampa</vt:lpstr>
      <vt:lpstr>'Tavola 3.1'!Area_stampa</vt:lpstr>
      <vt:lpstr>'Tavola 3.2'!Area_stampa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Proietti Francesca</cp:lastModifiedBy>
  <cp:lastPrinted>2023-12-05T08:12:20Z</cp:lastPrinted>
  <dcterms:created xsi:type="dcterms:W3CDTF">2021-02-08T13:18:49Z</dcterms:created>
  <dcterms:modified xsi:type="dcterms:W3CDTF">2023-12-12T13:37:33Z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